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 tabRatio="500"/>
  </bookViews>
  <sheets>
    <sheet name="Mapa Licitação" sheetId="1" r:id="rId1"/>
    <sheet name="Intervalos" sheetId="2" r:id="rId2"/>
  </sheets>
  <definedNames>
    <definedName name="_xlnm.Print_Area" localSheetId="0">'Mapa Licitação'!$A$1:$O$14</definedName>
    <definedName name="_xlnm.Print_Titles" localSheetId="0">'Mapa Licitação'!$1:$5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<sst xmlns="http://schemas.openxmlformats.org/spreadsheetml/2006/main" count="78" uniqueCount="48">
  <si>
    <t>UNIVERSIDADE FEDERAL FLUMINENSE</t>
  </si>
  <si>
    <t>PRÓ-REITORIA DE ASSUNTOS ESTUDANTIS</t>
  </si>
  <si>
    <t>PLANILHA ANEXO III</t>
  </si>
  <si>
    <t>Gêneros Alimentícios - HORTIFRUTIS IN NATURA 2026 por lotes</t>
  </si>
  <si>
    <t>LOTES</t>
  </si>
  <si>
    <t>ITEM</t>
  </si>
  <si>
    <t>ESPECIFICAÇÃO TÉCNICA</t>
  </si>
  <si>
    <t>UNIDADE DE                        MEDIDA</t>
  </si>
  <si>
    <t>SUGESTÃO DE CATMAT</t>
  </si>
  <si>
    <t>QTD TOTAL</t>
  </si>
  <si>
    <t>VALOR UNITÁRIO ESTIMADO</t>
  </si>
  <si>
    <t>VALOR TOTAL ESTIMADO</t>
  </si>
  <si>
    <t>VALOR TOTAL DO LOTE</t>
  </si>
  <si>
    <t>% DO TOTAL</t>
  </si>
  <si>
    <t>FREQÊNCIA DE AQUISIÇÃO ESTIMADA</t>
  </si>
  <si>
    <t>EXCLUSIVO ME/EPP</t>
  </si>
  <si>
    <t xml:space="preserve">Margem de Preferência - Decreto 8538/ 2015 </t>
  </si>
  <si>
    <t>Modo de Disputa</t>
  </si>
  <si>
    <t>Intervalo mínimo entre os lances</t>
  </si>
  <si>
    <r>
      <rPr>
        <b/>
        <sz val="10"/>
        <color theme="1"/>
        <rFont val="Arial"/>
        <charset val="1"/>
      </rPr>
      <t>Abobrinha in natura</t>
    </r>
    <r>
      <rPr>
        <sz val="10"/>
        <color theme="1"/>
        <rFont val="Arial"/>
        <charset val="1"/>
      </rPr>
      <t>, espécie italiana, de primeira qualidade, casca lisa e verde-clara brilhante, consistência firme, tamanho médio a grande, peso individual entre 230g e 250g. Isenta de terra e outros materiais estranhos, sujidades, pragas, lesões, odores e sabor estranhos e sem apresentar estado de decomposição. Sem traço de descoloração e manchas. Devem apresentar-se imaturas.</t>
    </r>
  </si>
  <si>
    <t>Kg</t>
  </si>
  <si>
    <t>1.000 Kg/ QUINZENAL</t>
  </si>
  <si>
    <t>NÃO</t>
  </si>
  <si>
    <t>SIM</t>
  </si>
  <si>
    <t xml:space="preserve">ABERTO </t>
  </si>
  <si>
    <r>
      <rPr>
        <b/>
        <sz val="10"/>
        <color theme="1"/>
        <rFont val="Arial"/>
        <charset val="1"/>
      </rPr>
      <t>Alho in natura</t>
    </r>
    <r>
      <rPr>
        <sz val="10"/>
        <color theme="1"/>
        <rFont val="Arial"/>
        <charset val="1"/>
      </rPr>
      <t>, grupo branco, subgrupo nobre (de 5 a 20 bulbilhos graúdos e firmes por bulbo), tipo extra (número 6). Coloração uniforme e casca lisa. Isento de terra e outros materiais estranhos, sujidades, pragas e insetos, lesões, odores estranhos e sem apresentar estado de decomposição. O rótulo ou etiqueta deverá conter a identificação do responsável pelo produto, número do registro no Ministério da Agricultura e Reforma Agrária, Origem do Produto, Grupo, Subgrupo, Classe, Tipo, Peso Líquido e data do acondicionamento.</t>
    </r>
  </si>
  <si>
    <t>75 kg/ 2X NA SEMANA</t>
  </si>
  <si>
    <r>
      <rPr>
        <b/>
        <sz val="10"/>
        <color theme="1"/>
        <rFont val="Arial"/>
        <charset val="1"/>
      </rPr>
      <t>Cebola in natura</t>
    </r>
    <r>
      <rPr>
        <sz val="10"/>
        <color theme="1"/>
        <rFont val="Arial"/>
        <charset val="1"/>
      </rPr>
      <t xml:space="preserve">, grupo 1, subgrupo </t>
    </r>
    <r>
      <rPr>
        <b/>
        <sz val="10"/>
        <color theme="1"/>
        <rFont val="Arial"/>
        <charset val="1"/>
      </rPr>
      <t>branca</t>
    </r>
    <r>
      <rPr>
        <sz val="10"/>
        <color theme="1"/>
        <rFont val="Arial"/>
        <charset val="1"/>
      </rPr>
      <t>, de primeira qualidade, tamanho grande (200 a 250g), bulbos redondos, consistência firme, casca lisa e íntegra. Isenta de terra e outros materiais estranhos, sujidades, pragas, odores e sabor estranhos e sem apresentar estado de decomposição. O odor deve ser característico da hortaliça fresca. Embalagem deve ser saco de nylon com cerca de 20kg.</t>
    </r>
  </si>
  <si>
    <t>350 Kg/ 2X NA SEMANA</t>
  </si>
  <si>
    <r>
      <rPr>
        <b/>
        <sz val="10"/>
        <color theme="1"/>
        <rFont val="Arial"/>
        <charset val="1"/>
      </rPr>
      <t>Pepino in natura</t>
    </r>
    <r>
      <rPr>
        <sz val="10"/>
        <color theme="1"/>
        <rFont val="Arial"/>
        <charset val="1"/>
      </rPr>
      <t>, variedade comum, de primeira qualidade, consistência firme, coloração verde escuro e sem pontos escurecidos. Isento de terra e outro material estranho, sujidades, pragas, lesões, odores e sabor estranhos e sem apresentar estado de decomposição. Não estar completamente maduro. Peso aproximado da unidade: 300 a 350g.</t>
    </r>
  </si>
  <si>
    <t>300 Kg/ 2X NA SEMANA</t>
  </si>
  <si>
    <r>
      <rPr>
        <b/>
        <sz val="10"/>
        <color theme="1"/>
        <rFont val="Arial"/>
        <charset val="1"/>
      </rPr>
      <t>Repolho in natura</t>
    </r>
    <r>
      <rPr>
        <sz val="10"/>
        <color theme="1"/>
        <rFont val="Arial"/>
        <charset val="1"/>
      </rPr>
      <t>,</t>
    </r>
    <r>
      <rPr>
        <b/>
        <sz val="10"/>
        <color theme="1"/>
        <rFont val="Arial"/>
        <charset val="1"/>
      </rPr>
      <t xml:space="preserve"> variedade roxo</t>
    </r>
    <r>
      <rPr>
        <sz val="10"/>
        <color theme="1"/>
        <rFont val="Arial"/>
        <charset val="1"/>
      </rPr>
      <t>, variedade comum, de primeira qualidade, consistência firme, folhas roxas, limpas, frescas, bem desenvolvidas e intactas. Sem traços de descoloração turgescentes, pontos escurecidos e danos aparentes. No momento do recebimento, caso apresente alguma alteração superficial, poderá passar por desfolhagem para verificação de sua conformidade. Isenta de terra e outros materiais estranhos, sujidades, pragas, lesões, odores e sabor estranhos e sem apresentar estado de decomposição. Peso mínimo da unidade: 1 kg.</t>
    </r>
  </si>
  <si>
    <t>300 Kg/ SEMANAL</t>
  </si>
  <si>
    <r>
      <rPr>
        <b/>
        <sz val="10"/>
        <color theme="1"/>
        <rFont val="Arial"/>
        <charset val="1"/>
      </rPr>
      <t>Repolho in natura, variedade verde</t>
    </r>
    <r>
      <rPr>
        <sz val="10"/>
        <color theme="1"/>
        <rFont val="Arial"/>
        <charset val="1"/>
      </rPr>
      <t>, variedade comum, de primeira qualidade, consistência firme, folhas verdes claras, limpas, frescas, bem desenvolvidas e intactas. Sem traços de descoloração turgescentes e danos aparentes. No momento do recebimento, caso apresente alguma alteração superficial, poderá passar por desfolhagem para verificação de sua conformidade. Isento de terra e outros materiais estranhos, sujidades, pragas, lesões, odores e sabor estranhos e sem apresentar estado de decomposição. Peso mínimo da unidade: 1 kg.</t>
    </r>
  </si>
  <si>
    <r>
      <rPr>
        <b/>
        <sz val="10"/>
        <color theme="1"/>
        <rFont val="Arial"/>
        <charset val="1"/>
      </rPr>
      <t>Maçã in natura, espécie Fuji</t>
    </r>
    <r>
      <rPr>
        <sz val="10"/>
        <color theme="1"/>
        <rFont val="Arial"/>
        <charset val="1"/>
      </rPr>
      <t>, categoria Extra, grau médio de amadurecimento e casca lisa de coloração vermelho escuro e sabor adocicado, levemente ácido. Isenta de terra e outros materiais estranhos, sujidades, manchas, pragas, lesões, odores e sabor estranhos, amassados e sem apresentar estado de decomposição. Peso médio da unidade: 130g a 150g. Deve cumprir às exigências da Instrução Normativa nº 5, de 9 de fevereiro de 2006, do Ministério da Agricultura, Pecuária e Abastecimento. Sem adesivo.</t>
    </r>
  </si>
  <si>
    <t>750 Kg/ 2X NA SEMANA- nos meses de setembro a janeiro (5 meses)</t>
  </si>
  <si>
    <r>
      <rPr>
        <b/>
        <sz val="10"/>
        <color theme="1"/>
        <rFont val="Arial"/>
        <charset val="1"/>
      </rPr>
      <t>Maçã in natura, espécie Gala</t>
    </r>
    <r>
      <rPr>
        <sz val="10"/>
        <color theme="1"/>
        <rFont val="Arial"/>
        <charset val="1"/>
      </rPr>
      <t>, categoria extra, grau médio de amadurecimento e casca lisa de coloração avermelhada e sabor adocicado. Isenta de terra e outros materiais estranhos, sujidades, manchas, pragas, lesões, odores e sabor estranhos, amassados e sem apresentar estado de decomposição. Peso médio da unidade: 130g a 150g. Deve cumprir às exigências da Instrução Normativa nº 5, de 9 de fevereiro de 2006, do Ministério da Agricultura, Pecuária e Abastecimento. Sem adesivo.</t>
    </r>
  </si>
  <si>
    <t>750 Kg/ 2X NA SEMANA - nos meses de fevereiro a agosto (6 meses)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</si>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</sst>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&quot;R$&quot;* #,##0_-;\-&quot;R$&quot;* #,##0_-;_-&quot;R$&quot;* &quot;-&quot;_-;_-@_-"/>
    <numFmt numFmtId="177" formatCode="_-&quot;R$ &quot;* #,##0.00_-;&quot;-R$ &quot;* #,##0.00_-;_-&quot;R$ &quot;* \-??_-;_-@_-"/>
    <numFmt numFmtId="178" formatCode="_-* #,##0_-;\-* #,##0_-;_-* &quot;-&quot;_-;_-@_-"/>
    <numFmt numFmtId="179" formatCode="_-* #,##0.00_-;\-* #,##0.00_-;_-* &quot;-&quot;??_-;_-@_-"/>
    <numFmt numFmtId="180" formatCode="[$R$-416]\ #,##0.00;[Red]\-[$R$-416]\ #,##0.00"/>
    <numFmt numFmtId="181" formatCode="&quot;R$ &quot;#,##0.00"/>
    <numFmt numFmtId="182" formatCode="&quot;R$ &quot;#,##0.00;[Red]&quot;-R$ &quot;#,##0.00"/>
  </numFmts>
  <fonts count="41">
    <font>
      <sz val="11"/>
      <color theme="1"/>
      <name val="Calibri"/>
      <charset val="1"/>
    </font>
    <font>
      <b/>
      <sz val="11"/>
      <color theme="1"/>
      <name val="Calibri"/>
      <charset val="134"/>
    </font>
    <font>
      <sz val="12"/>
      <color theme="1"/>
      <name val="Calibri"/>
      <charset val="134"/>
    </font>
    <font>
      <sz val="12"/>
      <color theme="1"/>
      <name val="Calibri"/>
      <charset val="1"/>
    </font>
    <font>
      <sz val="10"/>
      <color theme="1"/>
      <name val="Arial"/>
      <charset val="1"/>
    </font>
    <font>
      <b/>
      <sz val="11"/>
      <color theme="1"/>
      <name val="Calibri"/>
      <charset val="1"/>
    </font>
    <font>
      <b/>
      <sz val="9"/>
      <color rgb="FFFFFFFF"/>
      <name val="Calibri"/>
      <charset val="1"/>
    </font>
    <font>
      <b/>
      <sz val="10"/>
      <color rgb="FFFFFFFF"/>
      <name val="Calibri"/>
      <charset val="1"/>
    </font>
    <font>
      <b/>
      <sz val="12"/>
      <color theme="1"/>
      <name val="Arial"/>
      <charset val="1"/>
    </font>
    <font>
      <b/>
      <sz val="10"/>
      <color theme="1"/>
      <name val="Arial"/>
      <charset val="1"/>
    </font>
    <font>
      <sz val="11"/>
      <color rgb="FF000000"/>
      <name val="Arial"/>
      <charset val="1"/>
    </font>
    <font>
      <sz val="12"/>
      <name val="Calibri"/>
      <charset val="1"/>
    </font>
    <font>
      <sz val="11"/>
      <color theme="1"/>
      <name val="Arial"/>
      <charset val="1"/>
    </font>
    <font>
      <sz val="11"/>
      <name val="Arial"/>
      <charset val="1"/>
    </font>
    <font>
      <sz val="10"/>
      <color theme="1"/>
      <name val="Calibri"/>
      <charset val="1"/>
    </font>
    <font>
      <sz val="9"/>
      <color theme="1"/>
      <name val="Arial"/>
      <charset val="1"/>
    </font>
    <font>
      <b/>
      <sz val="9"/>
      <color rgb="FFFFFFFF"/>
      <name val="Arial"/>
      <charset val="1"/>
    </font>
    <font>
      <sz val="11"/>
      <color rgb="FF000000"/>
      <name val="Calibri"/>
      <charset val="1"/>
    </font>
    <font>
      <sz val="8"/>
      <color theme="1"/>
      <name val="Calibri"/>
      <charset val="134"/>
    </font>
    <font>
      <sz val="9"/>
      <color theme="1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3999"/>
        <bgColor rgb="FF9999FF"/>
      </patternFill>
    </fill>
    <fill>
      <patternFill patternType="solid">
        <fgColor theme="6" tint="0.3999"/>
        <bgColor rgb="FFD8D8D8"/>
      </patternFill>
    </fill>
    <fill>
      <patternFill patternType="solid">
        <fgColor rgb="FF3277B3"/>
        <bgColor rgb="FF0066CC"/>
      </patternFill>
    </fill>
    <fill>
      <patternFill patternType="solid">
        <fgColor rgb="FFF3F3F3"/>
        <bgColor rgb="FFFFFFFF"/>
      </patternFill>
    </fill>
    <fill>
      <patternFill patternType="solid">
        <fgColor rgb="FFD8D8D8"/>
        <bgColor rgb="FFC3D69B"/>
      </patternFill>
    </fill>
    <fill>
      <patternFill patternType="solid">
        <fgColor rgb="FFFFFFFF"/>
        <bgColor rgb="FFF3F3F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0" fillId="0" borderId="0" applyBorder="0" applyAlignment="0" applyProtection="0"/>
    <xf numFmtId="177" fontId="0" fillId="0" borderId="0" applyBorder="0" applyProtection="0"/>
    <xf numFmtId="9" fontId="20" fillId="0" borderId="0" applyBorder="0" applyAlignment="0" applyProtection="0"/>
    <xf numFmtId="178" fontId="20" fillId="0" borderId="0" applyBorder="0" applyAlignment="0" applyProtection="0"/>
    <xf numFmtId="179" fontId="20" fillId="0" borderId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1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9" borderId="16" applyNumberFormat="0" applyAlignment="0" applyProtection="0">
      <alignment vertical="center"/>
    </xf>
    <xf numFmtId="0" fontId="31" fillId="10" borderId="17" applyNumberFormat="0" applyAlignment="0" applyProtection="0">
      <alignment vertical="center"/>
    </xf>
    <xf numFmtId="0" fontId="32" fillId="10" borderId="16" applyNumberFormat="0" applyAlignment="0" applyProtection="0">
      <alignment vertical="center"/>
    </xf>
    <xf numFmtId="0" fontId="33" fillId="11" borderId="18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180" fontId="2" fillId="0" borderId="1" xfId="2" applyNumberFormat="1" applyFont="1" applyBorder="1" applyAlignment="1" applyProtection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177" fontId="2" fillId="0" borderId="1" xfId="2" applyFont="1" applyBorder="1" applyAlignment="1" applyProtection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81" fontId="0" fillId="0" borderId="0" xfId="0" applyNumberForma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 wrapText="1"/>
    </xf>
    <xf numFmtId="182" fontId="3" fillId="0" borderId="4" xfId="0" applyNumberFormat="1" applyFont="1" applyBorder="1" applyAlignment="1">
      <alignment horizontal="center" vertical="center" wrapText="1"/>
    </xf>
    <xf numFmtId="177" fontId="13" fillId="0" borderId="5" xfId="2" applyFont="1" applyBorder="1" applyAlignment="1" applyProtection="1">
      <alignment horizontal="center" vertical="center" wrapText="1"/>
    </xf>
    <xf numFmtId="182" fontId="3" fillId="0" borderId="6" xfId="0" applyNumberFormat="1" applyFont="1" applyBorder="1" applyAlignment="1">
      <alignment horizontal="center" vertical="center" wrapText="1"/>
    </xf>
    <xf numFmtId="177" fontId="13" fillId="0" borderId="7" xfId="2" applyFont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3" fontId="12" fillId="0" borderId="3" xfId="0" applyNumberFormat="1" applyFont="1" applyBorder="1" applyAlignment="1">
      <alignment horizontal="center" vertical="center" wrapText="1"/>
    </xf>
    <xf numFmtId="182" fontId="3" fillId="0" borderId="8" xfId="0" applyNumberFormat="1" applyFont="1" applyBorder="1" applyAlignment="1">
      <alignment horizontal="center" vertical="center" wrapText="1"/>
    </xf>
    <xf numFmtId="177" fontId="13" fillId="0" borderId="9" xfId="2" applyFont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177" fontId="16" fillId="4" borderId="1" xfId="2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77" fontId="17" fillId="0" borderId="1" xfId="0" applyNumberFormat="1" applyFont="1" applyBorder="1" applyAlignment="1">
      <alignment horizontal="center" vertical="center"/>
    </xf>
    <xf numFmtId="9" fontId="12" fillId="0" borderId="10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81" fontId="0" fillId="0" borderId="1" xfId="0" applyNumberFormat="1" applyBorder="1" applyAlignment="1">
      <alignment horizontal="center" vertical="center"/>
    </xf>
    <xf numFmtId="9" fontId="12" fillId="0" borderId="1" xfId="0" applyNumberFormat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182" fontId="12" fillId="0" borderId="1" xfId="0" applyNumberFormat="1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1" fontId="15" fillId="0" borderId="1" xfId="0" applyNumberFormat="1" applyFont="1" applyBorder="1" applyAlignment="1">
      <alignment vertical="center" wrapText="1"/>
    </xf>
    <xf numFmtId="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182" fontId="17" fillId="0" borderId="0" xfId="0" applyNumberFormat="1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D69B"/>
      <rgbColor rgb="00808080"/>
      <rgbColor rgb="009999FF"/>
      <rgbColor rgb="00993366"/>
      <rgbColor rgb="00F3F3F3"/>
      <rgbColor rgb="00CCFFFF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99"/>
      <rgbColor rgb="003277B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tabSelected="1" view="pageBreakPreview" zoomScale="70" zoomScaleNormal="60" workbookViewId="0">
      <selection activeCell="G8" sqref="G8"/>
    </sheetView>
  </sheetViews>
  <sheetFormatPr defaultColWidth="9.14285714285714" defaultRowHeight="15"/>
  <cols>
    <col min="1" max="1" width="9.14285714285714" style="8"/>
    <col min="2" max="2" width="6.85714285714286" style="9" customWidth="1"/>
    <col min="3" max="3" width="41.1428571428571" style="8" customWidth="1"/>
    <col min="4" max="4" width="12.2857142857143" style="9" customWidth="1"/>
    <col min="5" max="5" width="12.4285714285714" style="9" customWidth="1"/>
    <col min="6" max="6" width="11" style="9" customWidth="1"/>
    <col min="7" max="7" width="12.1428571428571" style="10" customWidth="1"/>
    <col min="8" max="8" width="15.7238095238095" style="10" customWidth="1"/>
    <col min="9" max="9" width="15.152380952381" style="8" customWidth="1"/>
    <col min="10" max="10" width="11.4285714285714" style="8" customWidth="1"/>
    <col min="11" max="11" width="17.1428571428571" style="8" customWidth="1"/>
    <col min="12" max="12" width="13.4285714285714" style="8" customWidth="1"/>
    <col min="13" max="13" width="17.1428571428571" style="8" customWidth="1"/>
    <col min="14" max="14" width="15.4285714285714" style="8" customWidth="1"/>
    <col min="15" max="15" width="15" style="8" customWidth="1"/>
    <col min="16" max="16" width="9.14285714285714" style="8"/>
    <col min="17" max="17" width="14.2857142857143" style="8" customWidth="1"/>
    <col min="18" max="16384" width="9.14285714285714" style="8"/>
  </cols>
  <sheetData>
    <row r="1" customHeight="1" spans="1: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customHeight="1" spans="1:15">
      <c r="A4" s="12" t="s">
        <v>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ht="48.75" customHeight="1" spans="1:17">
      <c r="A5" s="13" t="s">
        <v>4</v>
      </c>
      <c r="B5" s="14" t="s">
        <v>5</v>
      </c>
      <c r="C5" s="15" t="s">
        <v>6</v>
      </c>
      <c r="D5" s="14" t="s">
        <v>7</v>
      </c>
      <c r="E5" s="14" t="s">
        <v>8</v>
      </c>
      <c r="F5" s="14" t="s">
        <v>9</v>
      </c>
      <c r="G5" s="13" t="s">
        <v>10</v>
      </c>
      <c r="H5" s="14" t="s">
        <v>11</v>
      </c>
      <c r="I5" s="13" t="s">
        <v>12</v>
      </c>
      <c r="J5" s="13" t="s">
        <v>13</v>
      </c>
      <c r="K5" s="14" t="s">
        <v>14</v>
      </c>
      <c r="L5" s="14" t="s">
        <v>15</v>
      </c>
      <c r="M5" s="14" t="s">
        <v>16</v>
      </c>
      <c r="N5" s="15" t="s">
        <v>17</v>
      </c>
      <c r="O5" s="14" t="s">
        <v>18</v>
      </c>
      <c r="P5" s="42"/>
      <c r="Q5" s="56"/>
    </row>
    <row r="6" s="7" customFormat="1" ht="117" customHeight="1" spans="1:15">
      <c r="A6" s="16">
        <v>1</v>
      </c>
      <c r="B6" s="17">
        <v>1</v>
      </c>
      <c r="C6" s="18" t="s">
        <v>19</v>
      </c>
      <c r="D6" s="19" t="s">
        <v>20</v>
      </c>
      <c r="E6" s="20">
        <v>463749</v>
      </c>
      <c r="F6" s="21">
        <v>21400</v>
      </c>
      <c r="G6" s="22">
        <v>5.48</v>
      </c>
      <c r="H6" s="23">
        <f t="shared" ref="H6:H13" si="0">(F6*G6)</f>
        <v>117272</v>
      </c>
      <c r="I6" s="43">
        <f>SUM(H6:H8)</f>
        <v>623269.4</v>
      </c>
      <c r="J6" s="44">
        <v>0.4</v>
      </c>
      <c r="K6" s="45" t="s">
        <v>21</v>
      </c>
      <c r="L6" s="45" t="s">
        <v>22</v>
      </c>
      <c r="M6" s="45" t="s">
        <v>23</v>
      </c>
      <c r="N6" s="45" t="s">
        <v>24</v>
      </c>
      <c r="O6" s="46">
        <f>VLOOKUP(G6,Intervalos!$B$3:$C$8,2,TRUE())</f>
        <v>0.02</v>
      </c>
    </row>
    <row r="7" s="7" customFormat="1" ht="158.25" customHeight="1" spans="1:17">
      <c r="A7" s="16"/>
      <c r="B7" s="17">
        <v>2</v>
      </c>
      <c r="C7" s="18" t="s">
        <v>25</v>
      </c>
      <c r="D7" s="19" t="s">
        <v>20</v>
      </c>
      <c r="E7" s="20">
        <v>463938</v>
      </c>
      <c r="F7" s="21">
        <v>10900</v>
      </c>
      <c r="G7" s="24">
        <v>29.96</v>
      </c>
      <c r="H7" s="25">
        <f t="shared" si="0"/>
        <v>326564</v>
      </c>
      <c r="I7" s="43"/>
      <c r="J7" s="44"/>
      <c r="K7" s="45" t="s">
        <v>26</v>
      </c>
      <c r="L7" s="45" t="s">
        <v>22</v>
      </c>
      <c r="M7" s="45" t="s">
        <v>23</v>
      </c>
      <c r="N7" s="45" t="s">
        <v>24</v>
      </c>
      <c r="O7" s="46">
        <f>VLOOKUP(G7,Intervalos!$B$3:$C$8,2,TRUE())</f>
        <v>0.05</v>
      </c>
      <c r="Q7" s="57"/>
    </row>
    <row r="8" s="7" customFormat="1" ht="117" customHeight="1" spans="1:17">
      <c r="A8" s="16"/>
      <c r="B8" s="17">
        <v>3</v>
      </c>
      <c r="C8" s="18" t="s">
        <v>27</v>
      </c>
      <c r="D8" s="19" t="s">
        <v>20</v>
      </c>
      <c r="E8" s="26">
        <v>463781</v>
      </c>
      <c r="F8" s="21">
        <v>37460</v>
      </c>
      <c r="G8" s="24">
        <v>4.79</v>
      </c>
      <c r="H8" s="23">
        <f t="shared" si="0"/>
        <v>179433.4</v>
      </c>
      <c r="I8" s="43"/>
      <c r="J8" s="44"/>
      <c r="K8" s="45" t="s">
        <v>28</v>
      </c>
      <c r="L8" s="45" t="s">
        <v>22</v>
      </c>
      <c r="M8" s="45" t="s">
        <v>23</v>
      </c>
      <c r="N8" s="45" t="s">
        <v>24</v>
      </c>
      <c r="O8" s="46">
        <f>VLOOKUP(G8,Intervalos!$B$3:$C$8,2,TRUE())</f>
        <v>0.01</v>
      </c>
      <c r="Q8" s="57"/>
    </row>
    <row r="9" s="7" customFormat="1" ht="118.5" customHeight="1" spans="1:21">
      <c r="A9" s="16">
        <v>2</v>
      </c>
      <c r="B9" s="17">
        <v>4</v>
      </c>
      <c r="C9" s="18" t="s">
        <v>29</v>
      </c>
      <c r="D9" s="19" t="s">
        <v>20</v>
      </c>
      <c r="E9" s="26">
        <v>463796</v>
      </c>
      <c r="F9" s="21">
        <v>25520</v>
      </c>
      <c r="G9" s="24">
        <v>4.98</v>
      </c>
      <c r="H9" s="23">
        <f t="shared" si="0"/>
        <v>127089.6</v>
      </c>
      <c r="I9" s="47">
        <f>SUM(H9:H11)</f>
        <v>291330</v>
      </c>
      <c r="J9" s="48">
        <v>0.19</v>
      </c>
      <c r="K9" s="49" t="s">
        <v>30</v>
      </c>
      <c r="L9" s="45" t="s">
        <v>22</v>
      </c>
      <c r="M9" s="45" t="s">
        <v>23</v>
      </c>
      <c r="N9" s="45" t="s">
        <v>24</v>
      </c>
      <c r="O9" s="46">
        <f>VLOOKUP(G9,Intervalos!$B$3:$C$8,2,TRUE())</f>
        <v>0.01</v>
      </c>
      <c r="Q9" s="57"/>
      <c r="U9"/>
    </row>
    <row r="10" s="7" customFormat="1" ht="168.75" customHeight="1" spans="1:15">
      <c r="A10" s="16"/>
      <c r="B10" s="17">
        <v>5</v>
      </c>
      <c r="C10" s="18" t="s">
        <v>31</v>
      </c>
      <c r="D10" s="19" t="s">
        <v>20</v>
      </c>
      <c r="E10" s="26">
        <v>463829</v>
      </c>
      <c r="F10" s="21">
        <v>10320</v>
      </c>
      <c r="G10" s="24">
        <v>5.24</v>
      </c>
      <c r="H10" s="25">
        <f t="shared" si="0"/>
        <v>54076.8</v>
      </c>
      <c r="I10" s="47"/>
      <c r="J10" s="48"/>
      <c r="K10" s="49" t="s">
        <v>32</v>
      </c>
      <c r="L10" s="45" t="s">
        <v>23</v>
      </c>
      <c r="M10" s="45" t="s">
        <v>22</v>
      </c>
      <c r="N10" s="45" t="s">
        <v>24</v>
      </c>
      <c r="O10" s="46">
        <f>VLOOKUP(G10,Intervalos!$B$3:$C$8,2,TRUE())</f>
        <v>0.02</v>
      </c>
    </row>
    <row r="11" s="7" customFormat="1" ht="170.25" customHeight="1" spans="1:15">
      <c r="A11" s="16"/>
      <c r="B11" s="17">
        <v>6</v>
      </c>
      <c r="C11" s="27" t="s">
        <v>33</v>
      </c>
      <c r="D11" s="19" t="s">
        <v>20</v>
      </c>
      <c r="E11" s="26">
        <v>463839</v>
      </c>
      <c r="F11" s="21">
        <v>25560</v>
      </c>
      <c r="G11" s="24">
        <v>4.31</v>
      </c>
      <c r="H11" s="23">
        <f t="shared" si="0"/>
        <v>110163.6</v>
      </c>
      <c r="I11" s="47"/>
      <c r="J11" s="48"/>
      <c r="K11" s="49" t="s">
        <v>30</v>
      </c>
      <c r="L11" s="45" t="s">
        <v>22</v>
      </c>
      <c r="M11" s="45" t="s">
        <v>23</v>
      </c>
      <c r="N11" s="45" t="s">
        <v>24</v>
      </c>
      <c r="O11" s="46">
        <f>VLOOKUP(G11,Intervalos!$B$3:$C$8,2,TRUE())</f>
        <v>0.01</v>
      </c>
    </row>
    <row r="12" s="7" customFormat="1" ht="159.75" customHeight="1" spans="1:15">
      <c r="A12" s="28">
        <v>3</v>
      </c>
      <c r="B12" s="17">
        <v>7</v>
      </c>
      <c r="C12" s="27" t="s">
        <v>34</v>
      </c>
      <c r="D12" s="19" t="s">
        <v>20</v>
      </c>
      <c r="E12" s="26">
        <v>464401</v>
      </c>
      <c r="F12" s="21">
        <v>30450</v>
      </c>
      <c r="G12" s="24">
        <v>10.36</v>
      </c>
      <c r="H12" s="23">
        <f t="shared" si="0"/>
        <v>315462</v>
      </c>
      <c r="I12" s="50">
        <v>644825</v>
      </c>
      <c r="J12" s="48">
        <v>0.41</v>
      </c>
      <c r="K12" s="49" t="s">
        <v>35</v>
      </c>
      <c r="L12" s="45" t="s">
        <v>22</v>
      </c>
      <c r="M12" s="45" t="s">
        <v>23</v>
      </c>
      <c r="N12" s="45" t="s">
        <v>24</v>
      </c>
      <c r="O12" s="46">
        <f>VLOOKUP(G12,Intervalos!$B$3:$C$8,2,TRUE())</f>
        <v>0.03</v>
      </c>
    </row>
    <row r="13" s="7" customFormat="1" ht="145.5" customHeight="1" spans="1:15">
      <c r="A13" s="28"/>
      <c r="B13" s="29">
        <v>8</v>
      </c>
      <c r="C13" s="30" t="s">
        <v>36</v>
      </c>
      <c r="D13" s="31" t="s">
        <v>20</v>
      </c>
      <c r="E13" s="32">
        <v>464400</v>
      </c>
      <c r="F13" s="33">
        <v>31700</v>
      </c>
      <c r="G13" s="34">
        <v>10.39</v>
      </c>
      <c r="H13" s="35">
        <f t="shared" si="0"/>
        <v>329363</v>
      </c>
      <c r="I13" s="50"/>
      <c r="J13" s="48"/>
      <c r="K13" s="51" t="s">
        <v>37</v>
      </c>
      <c r="L13" s="52" t="s">
        <v>22</v>
      </c>
      <c r="M13" s="52" t="s">
        <v>23</v>
      </c>
      <c r="N13" s="52" t="s">
        <v>24</v>
      </c>
      <c r="O13" s="46">
        <f>VLOOKUP(G13,Intervalos!$B$3:$C$8,2,TRUE())</f>
        <v>0.03</v>
      </c>
    </row>
    <row r="14" ht="36" spans="1:15">
      <c r="A14" s="36"/>
      <c r="B14" s="37"/>
      <c r="C14" s="38"/>
      <c r="D14" s="39"/>
      <c r="E14" s="39"/>
      <c r="F14" s="39"/>
      <c r="G14" s="40" t="s">
        <v>11</v>
      </c>
      <c r="H14" s="41">
        <f>SUM(H6:H13)</f>
        <v>1559424.4</v>
      </c>
      <c r="I14" s="53"/>
      <c r="J14" s="54">
        <v>1</v>
      </c>
      <c r="K14" s="55"/>
      <c r="L14" s="55"/>
      <c r="M14" s="55"/>
      <c r="N14" s="55"/>
      <c r="O14" s="55"/>
    </row>
  </sheetData>
  <mergeCells count="14">
    <mergeCell ref="A1:O1"/>
    <mergeCell ref="A2:O2"/>
    <mergeCell ref="A3:O3"/>
    <mergeCell ref="A4:O4"/>
    <mergeCell ref="A6:A8"/>
    <mergeCell ref="A9:A11"/>
    <mergeCell ref="A12:A13"/>
    <mergeCell ref="I6:I8"/>
    <mergeCell ref="I9:I11"/>
    <mergeCell ref="I12:I13"/>
    <mergeCell ref="J6:J8"/>
    <mergeCell ref="J9:J11"/>
    <mergeCell ref="J12:J13"/>
    <mergeCell ref="Q7:Q9"/>
  </mergeCells>
  <pageMargins left="0.236111111111111" right="0.236111111111111" top="0.747916666666667" bottom="0.747916666666667" header="0.511811023622047" footer="0.511811023622047"/>
  <pageSetup paperSize="9" scale="63" fitToHeight="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zoomScale="60" zoomScaleNormal="60" workbookViewId="0">
      <selection activeCell="F9" sqref="F9"/>
    </sheetView>
  </sheetViews>
  <sheetFormatPr defaultColWidth="10.1619047619048" defaultRowHeight="15" zeroHeight="1" outlineLevelCol="4"/>
  <cols>
    <col min="1" max="1" width="2.43809523809524" customWidth="1"/>
    <col min="2" max="2" width="17.7047619047619" customWidth="1"/>
    <col min="3" max="3" width="23.4761904761905" customWidth="1"/>
    <col min="4" max="4" width="2.43809523809524" customWidth="1"/>
    <col min="5" max="5" width="41.3428571428571" customWidth="1"/>
    <col min="6" max="6" width="2.34285714285714" customWidth="1"/>
    <col min="7" max="16384" width="10.1619047619048" hidden="1"/>
  </cols>
  <sheetData>
    <row r="1" ht="10.5" customHeight="1"/>
    <row r="2" ht="63" customHeight="1" spans="2:5">
      <c r="B2" s="1" t="s">
        <v>38</v>
      </c>
      <c r="C2" s="1" t="s">
        <v>39</v>
      </c>
      <c r="E2" s="2" t="s">
        <v>40</v>
      </c>
    </row>
    <row r="3" ht="40.75" customHeight="1" spans="2:5">
      <c r="B3" s="3">
        <v>0.01</v>
      </c>
      <c r="C3" s="3">
        <v>0.01</v>
      </c>
      <c r="D3" s="4"/>
      <c r="E3" s="5" t="s">
        <v>41</v>
      </c>
    </row>
    <row r="4" ht="40.75" customHeight="1" spans="2:5">
      <c r="B4" s="3">
        <v>5.01</v>
      </c>
      <c r="C4" s="3">
        <v>0.02</v>
      </c>
      <c r="D4" s="4"/>
      <c r="E4" s="5" t="s">
        <v>42</v>
      </c>
    </row>
    <row r="5" ht="40.75" customHeight="1" spans="2:5">
      <c r="B5" s="3">
        <v>10.01</v>
      </c>
      <c r="C5" s="3">
        <v>0.03</v>
      </c>
      <c r="D5" s="4"/>
      <c r="E5" s="5" t="s">
        <v>43</v>
      </c>
    </row>
    <row r="6" ht="40.75" customHeight="1" spans="2:5">
      <c r="B6" s="3">
        <v>20.01</v>
      </c>
      <c r="C6" s="3">
        <v>0.05</v>
      </c>
      <c r="D6" s="4"/>
      <c r="E6" s="5" t="s">
        <v>44</v>
      </c>
    </row>
    <row r="7" ht="40.75" customHeight="1" spans="2:5">
      <c r="B7" s="3">
        <v>50.01</v>
      </c>
      <c r="C7" s="3">
        <v>0.1</v>
      </c>
      <c r="D7" s="4"/>
      <c r="E7" s="5" t="s">
        <v>45</v>
      </c>
    </row>
    <row r="8" ht="40.75" customHeight="1" spans="2:5">
      <c r="B8" s="3">
        <v>100.01</v>
      </c>
      <c r="C8" s="6" t="s">
        <v>46</v>
      </c>
      <c r="D8" s="4"/>
      <c r="E8" s="5" t="s">
        <v>47</v>
      </c>
    </row>
    <row r="9"/>
  </sheetData>
  <pageMargins left="0.7875" right="0.7875" top="1.05277777777778" bottom="1.05277777777778" header="0.7875" footer="0.7875"/>
  <pageSetup paperSize="9" orientation="portrait" horizontalDpi="300" verticalDpi="300"/>
  <headerFooter>
    <oddHeader>&amp;C&amp;"Times New Roman,Regular"&amp;12&amp;Kffffff&amp;A</oddHeader>
    <oddFooter>&amp;C&amp;"Times New Roman,Regular"&amp;12&amp;KffffffPágina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LibreOffice/24.2.7.2$Linux_X86_64 LibreOffice_project/420$Build-2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Mapa Licitação</vt:lpstr>
      <vt:lpstr>Intervalos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Juliana Borsoi</cp:lastModifiedBy>
  <cp:revision>11</cp:revision>
  <dcterms:created xsi:type="dcterms:W3CDTF">2020-01-31T23:36:00Z</dcterms:created>
  <cp:lastPrinted>2025-12-08T18:41:00Z</cp:lastPrinted>
  <dcterms:modified xsi:type="dcterms:W3CDTF">2026-01-12T14:43:19Z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2F3392271C164D629058C95E40E60718_12</vt:lpwstr>
  </property>
  <property fmtid="{D5CDD505-2E9C-101B-9397-08002B2CF9AE}" pid="3" name="KSOProductBuildVer">
    <vt:lpwstr>1046-12.2.0.23196</vt:lpwstr>
  </property>
</Properties>
</file>