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Carlos Eduardo\Documents\TR Instalação de Ar Condicionado\"/>
    </mc:Choice>
  </mc:AlternateContent>
  <xr:revisionPtr revIDLastSave="0" documentId="13_ncr:1_{1F8BFA01-7C62-4098-95A4-A130671B84C9}" xr6:coauthVersionLast="47" xr6:coauthVersionMax="47" xr10:uidLastSave="{00000000-0000-0000-0000-000000000000}"/>
  <bookViews>
    <workbookView xWindow="-120" yWindow="-120" windowWidth="29040" windowHeight="15720" tabRatio="785" xr2:uid="{00000000-000D-0000-FFFF-FFFF00000000}"/>
  </bookViews>
  <sheets>
    <sheet name="Resumo" sheetId="38" r:id="rId1"/>
    <sheet name="Detalhado" sheetId="37" r:id="rId2"/>
    <sheet name="Orc Sintetico - 7500BTU" sheetId="1" r:id="rId3"/>
    <sheet name="Orc Sintetico - 9000BTU" sheetId="3" r:id="rId4"/>
    <sheet name="Orc Sintetico - 12000BTU" sheetId="4" r:id="rId5"/>
    <sheet name="Orc Sintetico - 18000BTU" sheetId="5" r:id="rId6"/>
    <sheet name="Orc Sintetico - 22000BTU" sheetId="6" r:id="rId7"/>
    <sheet name="Orc Sintetico - 24000BTU" sheetId="12" r:id="rId8"/>
    <sheet name="Orc Sintetico - 30000BTU" sheetId="8" r:id="rId9"/>
    <sheet name="Orc Sintetico - 36000BTU" sheetId="9" r:id="rId10"/>
    <sheet name="Orc Sintetico - 48000BTU" sheetId="10" r:id="rId11"/>
    <sheet name="Orc Sintetico - 60000BTU" sheetId="11" r:id="rId12"/>
    <sheet name="Orc Sintetico - Tubul. 1 4" sheetId="13" r:id="rId13"/>
    <sheet name="Orc Sintetico - Tubul. 3 8" sheetId="14" r:id="rId14"/>
    <sheet name="Orc Sintetico - Tubul. 1 2" sheetId="15" r:id="rId15"/>
    <sheet name="Orc Sintetico - Tubul. 5 8" sheetId="16" r:id="rId16"/>
    <sheet name="Orc Sintetico - Elet. 3 4" sheetId="19" r:id="rId17"/>
    <sheet name="Orc Sintetico - Elet. 1" sheetId="20" r:id="rId18"/>
    <sheet name="Orc Sintetico - Elet. 1 1 2" sheetId="21" r:id="rId19"/>
    <sheet name="Orc Sintetico - Quadro" sheetId="22" r:id="rId20"/>
    <sheet name="Orc Sintetico - Disj. 6.32" sheetId="30" r:id="rId21"/>
    <sheet name="Orc Sintetico - Disj. 40.50" sheetId="31" r:id="rId22"/>
    <sheet name="Orc Sintetico - Disj. 10.50" sheetId="32" r:id="rId23"/>
    <sheet name="Orc Sintetico - Circ. 2 5" sheetId="23" r:id="rId24"/>
    <sheet name="Orc Sintetico - Circ. 4" sheetId="24" r:id="rId25"/>
    <sheet name="Orc Sintetico - Circ. 6" sheetId="25" r:id="rId26"/>
    <sheet name="Orc Sintetico - Circ. 10" sheetId="26" r:id="rId27"/>
    <sheet name="Orc Sintetico - hidr. 25" sheetId="27" r:id="rId28"/>
    <sheet name="Orc Sintetico - hidr. 32" sheetId="28" r:id="rId29"/>
    <sheet name="Orc Sintetico - hidr. 40" sheetId="29" r:id="rId30"/>
    <sheet name="Orc Sintetico - Desinstalação" sheetId="33" r:id="rId31"/>
    <sheet name="Orc Sintetico - Carga Gás R22" sheetId="34" r:id="rId32"/>
    <sheet name="Orc Sintetico - Carga Gás R410" sheetId="35" r:id="rId33"/>
    <sheet name="Orc Sintetico - Carga Gás R32" sheetId="36" r:id="rId34"/>
  </sheets>
  <definedNames>
    <definedName name="_xlnm.Print_Area" localSheetId="1">Detalhado!$A$1:$F$48</definedName>
    <definedName name="_xlnm.Print_Area" localSheetId="4">'Orc Sintetico - 12000BTU'!$A$1:$H$47</definedName>
    <definedName name="_xlnm.Print_Area" localSheetId="5">'Orc Sintetico - 18000BTU'!$A$1:$H$45</definedName>
    <definedName name="_xlnm.Print_Area" localSheetId="6">'Orc Sintetico - 22000BTU'!$A$1:$H$45</definedName>
    <definedName name="_xlnm.Print_Area" localSheetId="7">'Orc Sintetico - 24000BTU'!$A$1:$H$45</definedName>
    <definedName name="_xlnm.Print_Area" localSheetId="8">'Orc Sintetico - 30000BTU'!$A$1:$H$45</definedName>
    <definedName name="_xlnm.Print_Area" localSheetId="9">'Orc Sintetico - 36000BTU'!$A$1:$H$45</definedName>
    <definedName name="_xlnm.Print_Area" localSheetId="10">'Orc Sintetico - 48000BTU'!$A$1:$H$45</definedName>
    <definedName name="_xlnm.Print_Area" localSheetId="11">'Orc Sintetico - 60000BTU'!$A$1:$H$45</definedName>
    <definedName name="_xlnm.Print_Area" localSheetId="2">'Orc Sintetico - 7500BTU'!$A$1:$H$45</definedName>
    <definedName name="_xlnm.Print_Area" localSheetId="3">'Orc Sintetico - 9000BTU'!$A$1:$H$45</definedName>
    <definedName name="_xlnm.Print_Area" localSheetId="31">'Orc Sintetico - Carga Gás R22'!$A$1:$H$26</definedName>
    <definedName name="_xlnm.Print_Area" localSheetId="33">'Orc Sintetico - Carga Gás R32'!$A$1:$H$26</definedName>
    <definedName name="_xlnm.Print_Area" localSheetId="32">'Orc Sintetico - Carga Gás R410'!$A$1:$H$26</definedName>
    <definedName name="_xlnm.Print_Area" localSheetId="26">'Orc Sintetico - Circ. 10'!$A$1:$H$27</definedName>
    <definedName name="_xlnm.Print_Area" localSheetId="23">'Orc Sintetico - Circ. 2 5'!$A$1:$H$27</definedName>
    <definedName name="_xlnm.Print_Area" localSheetId="24">'Orc Sintetico - Circ. 4'!$A$1:$H$27</definedName>
    <definedName name="_xlnm.Print_Area" localSheetId="25">'Orc Sintetico - Circ. 6'!$A$1:$H$27</definedName>
    <definedName name="_xlnm.Print_Area" localSheetId="30">'Orc Sintetico - Desinstalação'!$A$1:$H$28</definedName>
    <definedName name="_xlnm.Print_Area" localSheetId="22">'Orc Sintetico - Disj. 10.50'!$A$1:$H$27</definedName>
    <definedName name="_xlnm.Print_Area" localSheetId="21">'Orc Sintetico - Disj. 40.50'!$A$1:$H$27</definedName>
    <definedName name="_xlnm.Print_Area" localSheetId="20">'Orc Sintetico - Disj. 6.32'!$A$1:$H$27</definedName>
    <definedName name="_xlnm.Print_Area" localSheetId="17">'Orc Sintetico - Elet. 1'!$A$1:$H$27</definedName>
    <definedName name="_xlnm.Print_Area" localSheetId="18">'Orc Sintetico - Elet. 1 1 2'!$A$1:$H$27</definedName>
    <definedName name="_xlnm.Print_Area" localSheetId="16">'Orc Sintetico - Elet. 3 4'!$A$1:$H$27</definedName>
    <definedName name="_xlnm.Print_Area" localSheetId="27">'Orc Sintetico - hidr. 25'!$A$1:$H$29</definedName>
    <definedName name="_xlnm.Print_Area" localSheetId="28">'Orc Sintetico - hidr. 32'!$A$1:$H$29</definedName>
    <definedName name="_xlnm.Print_Area" localSheetId="29">'Orc Sintetico - hidr. 40'!$A$1:$H$29</definedName>
    <definedName name="_xlnm.Print_Area" localSheetId="19">'Orc Sintetico - Quadro'!$A$1:$H$29</definedName>
    <definedName name="_xlnm.Print_Area" localSheetId="14">'Orc Sintetico - Tubul. 1 2'!$A$1:$H$27</definedName>
    <definedName name="_xlnm.Print_Area" localSheetId="12">'Orc Sintetico - Tubul. 1 4'!$A$1:$H$27</definedName>
    <definedName name="_xlnm.Print_Area" localSheetId="13">'Orc Sintetico - Tubul. 3 8'!$A$1:$H$27</definedName>
    <definedName name="_xlnm.Print_Area" localSheetId="15">'Orc Sintetico - Tubul. 5 8'!$A$1:$H$27</definedName>
    <definedName name="_xlnm.Print_Area" localSheetId="0">Resumo!$A$1:$F$17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3" i="11" l="1"/>
  <c r="H33" i="10"/>
  <c r="H33" i="9"/>
  <c r="H33" i="8"/>
  <c r="H33" i="12"/>
  <c r="H33" i="6"/>
  <c r="H33" i="5"/>
  <c r="H33" i="4"/>
  <c r="H33" i="3"/>
  <c r="H19" i="36"/>
  <c r="H19" i="35"/>
  <c r="H19" i="34"/>
  <c r="H20" i="33"/>
  <c r="H19" i="33"/>
  <c r="H19" i="32"/>
  <c r="H19" i="31"/>
  <c r="H19" i="30"/>
  <c r="H19" i="23"/>
  <c r="H20" i="21"/>
  <c r="H20" i="20"/>
  <c r="H20" i="19"/>
  <c r="H37" i="11"/>
  <c r="H36" i="11"/>
  <c r="H35" i="11"/>
  <c r="H34" i="11"/>
  <c r="H32" i="11"/>
  <c r="H31" i="11"/>
  <c r="H30" i="11"/>
  <c r="H29" i="11"/>
  <c r="H28" i="11"/>
  <c r="H27" i="11"/>
  <c r="H25" i="11"/>
  <c r="H24" i="11"/>
  <c r="H23" i="11"/>
  <c r="H22" i="11"/>
  <c r="H21" i="11"/>
  <c r="H20" i="11"/>
  <c r="H19" i="11"/>
  <c r="H37" i="10"/>
  <c r="H36" i="10"/>
  <c r="H35" i="10"/>
  <c r="H34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37" i="9"/>
  <c r="H36" i="9"/>
  <c r="H35" i="9"/>
  <c r="H34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37" i="8"/>
  <c r="H36" i="8"/>
  <c r="H35" i="8"/>
  <c r="H34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37" i="12"/>
  <c r="H36" i="12"/>
  <c r="H35" i="12"/>
  <c r="H34" i="12"/>
  <c r="H32" i="12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32" i="6"/>
  <c r="H31" i="6"/>
  <c r="H37" i="6"/>
  <c r="H36" i="6"/>
  <c r="H35" i="6"/>
  <c r="H34" i="6"/>
  <c r="H30" i="6"/>
  <c r="H29" i="6"/>
  <c r="H28" i="6"/>
  <c r="H27" i="6"/>
  <c r="H25" i="6"/>
  <c r="H24" i="6"/>
  <c r="H23" i="6"/>
  <c r="H22" i="6"/>
  <c r="H20" i="6"/>
  <c r="H19" i="6"/>
  <c r="H37" i="5"/>
  <c r="H36" i="5"/>
  <c r="H35" i="5"/>
  <c r="H34" i="5"/>
  <c r="H32" i="5"/>
  <c r="H31" i="5"/>
  <c r="H30" i="5"/>
  <c r="H29" i="5"/>
  <c r="H28" i="5"/>
  <c r="H27" i="5"/>
  <c r="H25" i="5"/>
  <c r="H24" i="5"/>
  <c r="H23" i="5"/>
  <c r="H22" i="5"/>
  <c r="H21" i="5"/>
  <c r="H20" i="5"/>
  <c r="H19" i="5"/>
  <c r="H37" i="4"/>
  <c r="H36" i="4"/>
  <c r="H35" i="4"/>
  <c r="H34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9" i="3"/>
  <c r="H23" i="1"/>
  <c r="H37" i="3"/>
  <c r="H36" i="3"/>
  <c r="H35" i="3"/>
  <c r="H34" i="3"/>
  <c r="H32" i="3"/>
  <c r="H31" i="3"/>
  <c r="H30" i="3"/>
  <c r="H29" i="3"/>
  <c r="H27" i="3"/>
  <c r="H28" i="3"/>
  <c r="H26" i="3"/>
  <c r="H25" i="3"/>
  <c r="H24" i="3"/>
  <c r="H22" i="3"/>
  <c r="H21" i="3"/>
  <c r="H20" i="3"/>
  <c r="H25" i="1"/>
  <c r="H24" i="1"/>
  <c r="H21" i="29"/>
  <c r="H20" i="29"/>
  <c r="H19" i="29"/>
  <c r="H21" i="28"/>
  <c r="H20" i="28"/>
  <c r="H19" i="28"/>
  <c r="H23" i="32" l="1"/>
  <c r="H25" i="32" s="1"/>
  <c r="H27" i="32" s="1"/>
  <c r="E36" i="37" s="1"/>
  <c r="F36" i="37" s="1"/>
  <c r="H23" i="31"/>
  <c r="H25" i="31" s="1"/>
  <c r="H27" i="31" s="1"/>
  <c r="E35" i="37" s="1"/>
  <c r="F35" i="37" s="1"/>
  <c r="H23" i="30"/>
  <c r="H25" i="30" s="1"/>
  <c r="H27" i="30" s="1"/>
  <c r="E34" i="37" s="1"/>
  <c r="F34" i="37" s="1"/>
  <c r="H22" i="36"/>
  <c r="H24" i="36" s="1"/>
  <c r="H26" i="36" s="1"/>
  <c r="E47" i="37" s="1"/>
  <c r="F47" i="37" s="1"/>
  <c r="H22" i="35"/>
  <c r="H24" i="35" s="1"/>
  <c r="H26" i="35" s="1"/>
  <c r="E46" i="37" s="1"/>
  <c r="F46" i="37" s="1"/>
  <c r="H22" i="34"/>
  <c r="H24" i="34" s="1"/>
  <c r="H26" i="34" s="1"/>
  <c r="E45" i="37" s="1"/>
  <c r="F45" i="37" s="1"/>
  <c r="H24" i="33"/>
  <c r="H26" i="33" s="1"/>
  <c r="H28" i="33" s="1"/>
  <c r="E44" i="37" s="1"/>
  <c r="F44" i="37" s="1"/>
  <c r="H25" i="28"/>
  <c r="H27" i="28" s="1"/>
  <c r="H29" i="28" s="1"/>
  <c r="E42" i="37" s="1"/>
  <c r="F42" i="37" s="1"/>
  <c r="H25" i="29"/>
  <c r="H27" i="29" s="1"/>
  <c r="H29" i="29" s="1"/>
  <c r="E43" i="37" s="1"/>
  <c r="F43" i="37" s="1"/>
  <c r="H21" i="27"/>
  <c r="H20" i="27"/>
  <c r="H19" i="27"/>
  <c r="H19" i="26"/>
  <c r="H23" i="26" s="1"/>
  <c r="H25" i="26" s="1"/>
  <c r="H27" i="26" s="1"/>
  <c r="E40" i="37" s="1"/>
  <c r="F40" i="37" s="1"/>
  <c r="H19" i="25"/>
  <c r="H23" i="25" s="1"/>
  <c r="H25" i="25" s="1"/>
  <c r="H27" i="25" s="1"/>
  <c r="E39" i="37" s="1"/>
  <c r="F39" i="37" s="1"/>
  <c r="H19" i="24"/>
  <c r="H23" i="24" s="1"/>
  <c r="H25" i="24" s="1"/>
  <c r="H27" i="24" s="1"/>
  <c r="E38" i="37" s="1"/>
  <c r="F38" i="37" s="1"/>
  <c r="H23" i="23"/>
  <c r="H25" i="23" s="1"/>
  <c r="H27" i="23" s="1"/>
  <c r="E37" i="37" s="1"/>
  <c r="F37" i="37" s="1"/>
  <c r="H20" i="22"/>
  <c r="H21" i="22"/>
  <c r="H19" i="22"/>
  <c r="H19" i="21"/>
  <c r="H19" i="20"/>
  <c r="H19" i="19"/>
  <c r="H19" i="16"/>
  <c r="H23" i="16" s="1"/>
  <c r="H25" i="16" s="1"/>
  <c r="H27" i="16" s="1"/>
  <c r="E29" i="37" s="1"/>
  <c r="F29" i="37" s="1"/>
  <c r="H19" i="15"/>
  <c r="H23" i="15" s="1"/>
  <c r="H25" i="15" s="1"/>
  <c r="H27" i="15" s="1"/>
  <c r="E28" i="37" s="1"/>
  <c r="F28" i="37" s="1"/>
  <c r="H19" i="14"/>
  <c r="H23" i="14" s="1"/>
  <c r="H25" i="14" s="1"/>
  <c r="H27" i="14" s="1"/>
  <c r="E27" i="37" s="1"/>
  <c r="F27" i="37" s="1"/>
  <c r="H19" i="13"/>
  <c r="H26" i="11"/>
  <c r="H26" i="6"/>
  <c r="H21" i="6"/>
  <c r="H28" i="1"/>
  <c r="H26" i="5"/>
  <c r="H41" i="4"/>
  <c r="H43" i="4" s="1"/>
  <c r="H45" i="4" s="1"/>
  <c r="E18" i="37" s="1"/>
  <c r="F18" i="37" s="1"/>
  <c r="H23" i="3"/>
  <c r="H25" i="22" l="1"/>
  <c r="H27" i="22" s="1"/>
  <c r="H29" i="22" s="1"/>
  <c r="E33" i="37" s="1"/>
  <c r="F33" i="37" s="1"/>
  <c r="H41" i="12"/>
  <c r="H43" i="12" s="1"/>
  <c r="H45" i="12" s="1"/>
  <c r="E21" i="37" s="1"/>
  <c r="F21" i="37" s="1"/>
  <c r="H41" i="9"/>
  <c r="H43" i="9" s="1"/>
  <c r="H45" i="9" s="1"/>
  <c r="E23" i="37" s="1"/>
  <c r="F23" i="37" s="1"/>
  <c r="H23" i="20"/>
  <c r="H25" i="20" s="1"/>
  <c r="H27" i="20" s="1"/>
  <c r="E31" i="37" s="1"/>
  <c r="F31" i="37" s="1"/>
  <c r="H41" i="11"/>
  <c r="H43" i="11" s="1"/>
  <c r="H45" i="11" s="1"/>
  <c r="E25" i="37" s="1"/>
  <c r="F25" i="37" s="1"/>
  <c r="H25" i="27"/>
  <c r="H27" i="27" s="1"/>
  <c r="H29" i="27" s="1"/>
  <c r="E41" i="37" s="1"/>
  <c r="F41" i="37" s="1"/>
  <c r="H41" i="3"/>
  <c r="H43" i="3" s="1"/>
  <c r="H45" i="3" s="1"/>
  <c r="E17" i="37" s="1"/>
  <c r="F17" i="37" s="1"/>
  <c r="H23" i="21"/>
  <c r="H25" i="21" s="1"/>
  <c r="H27" i="21" s="1"/>
  <c r="E32" i="37" s="1"/>
  <c r="F32" i="37" s="1"/>
  <c r="H23" i="19"/>
  <c r="H25" i="19" s="1"/>
  <c r="H27" i="19" s="1"/>
  <c r="E30" i="37" s="1"/>
  <c r="F30" i="37" s="1"/>
  <c r="H23" i="13"/>
  <c r="H25" i="13" s="1"/>
  <c r="H27" i="13" s="1"/>
  <c r="E26" i="37" s="1"/>
  <c r="F26" i="37" s="1"/>
  <c r="H41" i="8"/>
  <c r="H43" i="8" s="1"/>
  <c r="H45" i="8" s="1"/>
  <c r="E22" i="37" s="1"/>
  <c r="F22" i="37" s="1"/>
  <c r="H41" i="10"/>
  <c r="H43" i="10" s="1"/>
  <c r="H45" i="10" s="1"/>
  <c r="E24" i="37" s="1"/>
  <c r="F24" i="37" s="1"/>
  <c r="H41" i="6"/>
  <c r="H43" i="6" s="1"/>
  <c r="H45" i="6" s="1"/>
  <c r="E20" i="37" s="1"/>
  <c r="F20" i="37" s="1"/>
  <c r="H41" i="5"/>
  <c r="H43" i="5" s="1"/>
  <c r="H45" i="5" s="1"/>
  <c r="E19" i="37" s="1"/>
  <c r="F19" i="37" s="1"/>
  <c r="H27" i="1"/>
  <c r="H29" i="1"/>
  <c r="H30" i="1"/>
  <c r="H32" i="1"/>
  <c r="H31" i="1"/>
  <c r="H36" i="1"/>
  <c r="H37" i="1"/>
  <c r="H35" i="1"/>
  <c r="H34" i="1"/>
  <c r="H33" i="1"/>
  <c r="H26" i="1"/>
  <c r="H22" i="1"/>
  <c r="H21" i="1"/>
  <c r="H20" i="1"/>
  <c r="H19" i="1"/>
  <c r="H41" i="1" l="1"/>
  <c r="H43" i="1" l="1"/>
  <c r="H45" i="1" s="1"/>
  <c r="E16" i="37" s="1"/>
  <c r="F16" i="37" s="1"/>
  <c r="F48" i="37" s="1"/>
  <c r="F16" i="38" s="1"/>
  <c r="E16" i="38" l="1"/>
  <c r="F17" i="38"/>
</calcChain>
</file>

<file path=xl/sharedStrings.xml><?xml version="1.0" encoding="utf-8"?>
<sst xmlns="http://schemas.openxmlformats.org/spreadsheetml/2006/main" count="1741" uniqueCount="149">
  <si>
    <t>Serviço Público Federal</t>
  </si>
  <si>
    <t>Ministério da Educação</t>
  </si>
  <si>
    <t>Universidade Federal Fluminense</t>
  </si>
  <si>
    <t>Coordenação de Manutenção - Superintendência de Operações e Manutenção</t>
  </si>
  <si>
    <t>Rua Prof. Marcos Waldemar de Freitas Reis s/nº, bloco B, 5º andar (setor ímpar) - Campus Universitário do Gragoatá</t>
  </si>
  <si>
    <t>ANEXO I - PLANILHA DE PREÇOS</t>
  </si>
  <si>
    <t>LOCAL: UNIVERSIDADE FEDERAL FLUMINENSE</t>
  </si>
  <si>
    <t>SERVIÇO: INSTALAÇÃO DE AR CONDICIONADO TIPO SPLIT</t>
  </si>
  <si>
    <t>ITEM</t>
  </si>
  <si>
    <t>DESCRIÇÃO DO SERVIÇO</t>
  </si>
  <si>
    <t>FONTE</t>
  </si>
  <si>
    <t>CÓDIGO</t>
  </si>
  <si>
    <t>UNID</t>
  </si>
  <si>
    <t>QUANT</t>
  </si>
  <si>
    <t>PREÇO UNITÁRIO</t>
  </si>
  <si>
    <t>PREÇO TOTAL</t>
  </si>
  <si>
    <t>1.1</t>
  </si>
  <si>
    <t>SINAPI</t>
  </si>
  <si>
    <t>H</t>
  </si>
  <si>
    <t>1.2</t>
  </si>
  <si>
    <t>AJUDANTE ESPECIALIZADO COM ENCARGOS COMPLEMENTARES</t>
  </si>
  <si>
    <t>1.3</t>
  </si>
  <si>
    <t>TUBO DE COBRE FLEXIVEL, D = 1/4 ", E = 0,79 MM, PARA AR-CONDICIONADO/ INSTALACOES GAS RESIDENCIAIS E COMERCIAIS</t>
  </si>
  <si>
    <t>M</t>
  </si>
  <si>
    <t>TUBO DE COBRE FLEXIVEL, D = 3/8 ", E = 0,79 MM, PARA AR-CONDICIONADO/ INSTALACOES GAS RESIDENCIAIS E COMERCIAIS</t>
  </si>
  <si>
    <t>BUCHA DE NYLON SEM ABA S8, COM PARAFUSO DE 4,80 X 50 MM EM ACO ZINCADO COM ROSCA SOBERBA, CABECA CHATA E FENDA PHILLIPS</t>
  </si>
  <si>
    <t>BUCHA DE NYLON SEM ABA S12, COM PARAFUSO DE 5/16" X 80 MM EM ACO ZINCADO COM ROSCA SOBERBA E CABECA SEXTAVADA</t>
  </si>
  <si>
    <t>SUB-TOTAL</t>
  </si>
  <si>
    <t>TOTAL GERAL</t>
  </si>
  <si>
    <t>1.4</t>
  </si>
  <si>
    <t>1.5</t>
  </si>
  <si>
    <t>1.6</t>
  </si>
  <si>
    <t>1.7</t>
  </si>
  <si>
    <t>1.8</t>
  </si>
  <si>
    <t>1.9</t>
  </si>
  <si>
    <t>BUCHA DE REDUCAO DE PVC, SOLDAVEL, LONGA, COM 40 X 25 MM, PARA AGUA FRIA PREDIAL</t>
  </si>
  <si>
    <t>834</t>
  </si>
  <si>
    <t>JOELHO, PVC SOLDAVEL, 45 GRAUS, 25 MM, PARA AGUA FRIA PREDIAL</t>
  </si>
  <si>
    <t>3500</t>
  </si>
  <si>
    <t>JOELHO PVC, SOLDAVEL, 90 GRAUS, 25 MM, PARA AGUA FRIA PREDIAL</t>
  </si>
  <si>
    <t>3529</t>
  </si>
  <si>
    <t>TUBO PVC, SOLDAVEL, DN 25 MM, AGUA FRIA (NBR-5648)</t>
  </si>
  <si>
    <t>9868</t>
  </si>
  <si>
    <t>1.10</t>
  </si>
  <si>
    <t>1.11</t>
  </si>
  <si>
    <t>1.12</t>
  </si>
  <si>
    <t>1.13</t>
  </si>
  <si>
    <t>1.14</t>
  </si>
  <si>
    <t>1.15</t>
  </si>
  <si>
    <t>1.16</t>
  </si>
  <si>
    <t>1.17</t>
  </si>
  <si>
    <t>BDI - 22%</t>
  </si>
  <si>
    <t>ELETRODUTO DE PVC RIGIDO ROSCAVEL DE 3/4 ", SEM LUVA</t>
  </si>
  <si>
    <t>LUVA EM PVC RIGIDO ROSCAVEL, DE 3/4", PARA ELETRODUTO</t>
  </si>
  <si>
    <t>ABRACADEIRA EM ACO PARA AMARRACAO DE ELETRODUTOS, TIPO D, COM 3/4" E PARAFUSO DE FIXACAO</t>
  </si>
  <si>
    <t>1.18</t>
  </si>
  <si>
    <t>1.19</t>
  </si>
  <si>
    <t>CAIXA DE LUZ "4 X 2" EM ACO ESMALTADA</t>
  </si>
  <si>
    <t>TUBO DE COBRE FLEXIVEL, D = 5/8 ", E = 0,79 MM, PARA AR-CONDICIONADO/ INSTALACOES GAS RESIDENCIAIS E COMERCIAIS</t>
  </si>
  <si>
    <t>TUBO EM COBRE FLEXÍVEL, DN 1/4, COM ISOLAMENTO, INSTALADO EM RAMAL DE ALIMENTAÇÃO DE AR CONDICIONADO COM CONDENSADORA INDIVIDUAL FORNECIMENTO E I
NSTALAÇÃO.</t>
  </si>
  <si>
    <t>TUBO EM COBRE FLEXÍVEL, DN 3/8, COM ISOLAMENTO, INSTALADO EM RAMAL DE ALIMENTAÇÃO DE AR CONDICIONADO COM CONDENSADORA INDIVIDUAL FORNECIMENTO E I
NSTALAÇÃO.</t>
  </si>
  <si>
    <t>TUBO EM COBRE FLEXÍVEL, DN 1/2, COM ISOLAMENTO, INSTALADO EM RAMAL DE ALIMENTAÇÃO DE AR CONDICIONADO COM CONDENSADORA INDIVIDUAL FORNECIMENTO E INSTALAÇÃO.</t>
  </si>
  <si>
    <t>TUBO EM COBRE FLEXÍVEL, DN 5/8, COM ISOLAMENTO, INSTALADO EM RAMAL DE ALIMENTAÇÃO DE AR CONDICIONADO COM CONDENSADORA INDIVIDUAL FORNECIMENTO E INSTALAÇÃO.</t>
  </si>
  <si>
    <t>ELETRODUTO RÍGIDO ROSCÁVEL, PVC, DN 25 MM (3/4"), PARA CIRCUITOS TERMINAIS, INSTALADO EM PAREDE - FORNECIMENTO E INSTALAÇÃO.</t>
  </si>
  <si>
    <t>ELETRODUTO RÍGIDO ROSCÁVEL, PVC, DN 32 MM (1"), PARA CIRCUITOS TERMINAIS INSTALADO EM FORRO - FORNECIMENTO E INSTALAÇÃO.</t>
  </si>
  <si>
    <t>ELETRODUTO RÍGIDO ROSCÁVEL, PVC, DN 50 MM (1 1/2") - FORNECIMENTO E INSTALAÇÃO</t>
  </si>
  <si>
    <t>DISJUNTOR TIPO DIN/IEC, BIPOLAR DE 6 ATE 32A</t>
  </si>
  <si>
    <t>DISJUNTOR TIPO DIN/IEC, TRIPOLAR DE 10 ATE 50A</t>
  </si>
  <si>
    <t>QUADRO DE DISTRIBUICAO, SEM BARRAMENTO, EM PVC, DE EMBUTIR, PARA 6 DISJUNTORES NEMA OU 8 DISJUNTORES DIN</t>
  </si>
  <si>
    <t>JOELHO, PVC SOLDAVEL, 45 GRAUS, 32 MM, PARA AGUA FRIA PREDIAL</t>
  </si>
  <si>
    <t>3501</t>
  </si>
  <si>
    <t>JOELHO PVC, SOLDAVEL, 90 GRAUS, 32 MM, PARA AGUA FRIA PREDIAL</t>
  </si>
  <si>
    <t>3536</t>
  </si>
  <si>
    <t>TUBO PVC, SOLDAVEL, DN 32 MM, AGUA FRIA (NBR-5648)</t>
  </si>
  <si>
    <t>9869</t>
  </si>
  <si>
    <t>3502</t>
  </si>
  <si>
    <t>JOELHO, PVC SOLDAVEL, 45 GRAUS, 40 MM, PARA AGUA FRIA PREDIAL</t>
  </si>
  <si>
    <t>JOELHO PVC, SOLDAVEL, 90 GRAUS, 40 MM, PARA AGUA FRIA PREDIAL</t>
  </si>
  <si>
    <t>3535</t>
  </si>
  <si>
    <t>TUBO PVC, SOLDAVEL, DN 40 MM, AGUA FRIA (NBR-5648)</t>
  </si>
  <si>
    <t>9874</t>
  </si>
  <si>
    <t>CABO MULTIPOLAR DE COBRE, FLEXIVEL, CLASSE 4 OU 5, ISOLACAO EM HEPR, COBERTURA EM PVC-ST2, ANTICHAMA BWF-B, 0,6/1 KV, 3 CONDUTORES DE 2,5 MM2</t>
  </si>
  <si>
    <t>TUBO DE BORRACHA ELASTOMERICA FLEXIVEL, PRETA, PARA ISOLAMENTO TERMICO DE TUBULACAO, DN 1/4" (6 MM), E= 9 MM, COEFICIENTE DE CONDUTIVIDADE TERMICA 0,036W/MK, VAPOR DE AGUA MAIOR OU IGUAL A 10.000</t>
  </si>
  <si>
    <t>TUBO DE BORRACHA ELASTOMERICA FLEXIVEL, PRETA, PARA ISOLAMENTO TERMICO DE TUBULACAO, DN 3/8" (10 MM), E= 19 MM, COEFICIENTE DE CONDUTIVIDADE TERMICA 0,036W/MK, VAPOR DE AGUA MAIOR OU IGUAL A 10.000</t>
  </si>
  <si>
    <t>SUPORTE MAO-FRANCESA EM ACO, ABAS IGUAIS 40 CM, CAPACIDADE MINIMA 70 KG, BRANCO</t>
  </si>
  <si>
    <t>MECÂNICO DE REFRIGERAÇÃO COM ENCARGOS COMPLEMENTARES</t>
  </si>
  <si>
    <t>CABO MULTIPOLAR DE COBRE, FLEXIVEL, CLASSE 4 OU 5, ISOLACAO EM HEPR, COBERTURA EM PVC-ST2, ANTICHAMA BWF-B, 0,6/1 KV, 3 CONDUTORES DE 4 MM2</t>
  </si>
  <si>
    <t>TUBO DE BORRACHA ELASTOMERICA FLEXIVEL, PRETA, PARA ISOLAMENTO TERMICO DE TUBULACAO, DN 5/8" (15 MM), E= 19 MM, COEFICIENTE DE CONDUTIVIDADE TERMICA 0,036W/MK, VAPOR DE AGUA MAIOR OU IGUAL A 10.000</t>
  </si>
  <si>
    <t>CABO MULTIPOLAR DE COBRE, FLEXIVEL, CLASSE 4 OU 5, ISOLACAO EM HEPR, COBERTURA EM PVC-ST2, ANTICHAMA BWF-B, 0,6/1 KV, 3 CONDUTORES DE 6 MM2</t>
  </si>
  <si>
    <t>CABO MULTIPOLAR DE COBRE, FLEXIVEL, CLASSE 4 OU 5, ISOLACAO EM HEPR, COBERTURA EM PVC-ST2, ANTICHAMA BWF-B, 0,6/1 KV, 3 CONDUTORES DE 10 MM2</t>
  </si>
  <si>
    <t>Instalação e fixação de quadro sobrepor de comando com disjuntor de proteção do tipo DIN em potência entre 6 e 50 A, incluindo terminais de interligação</t>
  </si>
  <si>
    <t xml:space="preserve">CABO MULTIPOLAR DE COBRE, FLEXIVEL, CLASSE 4 OU 5, ISOLACAO EM HEPR, COBERTURA EM PVC-ST2, ANTICHAMA BWF-B, 0,6/1 KV, 3 CONDUTORES DE 4 MM2	</t>
  </si>
  <si>
    <t xml:space="preserve">CABO MULTIPOLAR DE COBRE, FLEXIVEL, CLASSE 4 OU 5, ISOLACAO EM HEPR, COBERTURA EM PVC-ST2, ANTICHAMA BWF-B, 0,6/1 KV, 3 CONDUTORES DE 6 MM2	</t>
  </si>
  <si>
    <t xml:space="preserve">CABO MULTIPOLAR DE COBRE, FLEXIVEL, CLASSE 4 OU 5, ISOLACAO EM HEPR, COBERTURA EM PVC-ST2, ANTICHAMA BWF-B, 0,6/1 KV, 3 CONDUTORES DE 10 MM2	</t>
  </si>
  <si>
    <t>Instalação e fixação de disjuntor de proteção do tipo DIN, bipolar, em potência entre 6 e 32 A, incluindo terminais de interligação em quadro elétrico existente</t>
  </si>
  <si>
    <t>Instalação e fixação de disjuntor de proteção do tipo DIN, bipolar, em potência entre 40 a 50 A, incluindo terminais de interligação em quadro elétrico existente</t>
  </si>
  <si>
    <t xml:space="preserve">	DISJUNTOR TERMOMAGNETICO PARA TRILHO DIN (IEC), BIPOLAR, 40 - 50 A</t>
  </si>
  <si>
    <t>Instalação e fixação de disjuntor de proteção do tipo DIN, tripolar, em potência entre 10 a 50 A, incluindo terminais de interligação em quadro elétrico existente</t>
  </si>
  <si>
    <t>DISJUNTOR TERMOMAGNETICO PARA TRILHO DIN (IEC), TRIPOLAR, 10 - 50 A</t>
  </si>
  <si>
    <t>Desinstalação/retirada de aparelho tipo split e suas tubulações frigorígenas, com capacidade de 7500 BTU a 60000BTU, incluindo mão-de-obra necessária, além de todos os materiais e componentes para a completa execução dos serviços</t>
  </si>
  <si>
    <t>GÁS REFRIGERANTE R-22</t>
  </si>
  <si>
    <t>KG</t>
  </si>
  <si>
    <t>GÁS REFRIGERANTE R-410A</t>
  </si>
  <si>
    <t>GÁS REFRIGERANTE R-32</t>
  </si>
  <si>
    <t>DISCRIMINAÇÃO</t>
  </si>
  <si>
    <t xml:space="preserve">QUANT. </t>
  </si>
  <si>
    <t>UNID.</t>
  </si>
  <si>
    <t>PREÇO UNIT.</t>
  </si>
  <si>
    <t>Unid.</t>
  </si>
  <si>
    <t>m</t>
  </si>
  <si>
    <t>Kg</t>
  </si>
  <si>
    <t>TOTAL PARA 12 MESES</t>
  </si>
  <si>
    <t>Mês</t>
  </si>
  <si>
    <t>Instalação incluindo isolamento e fixação de dutos de cobre 1/4", medida pela quantidade superior aos 5 m da franquia inicial</t>
  </si>
  <si>
    <t>Instalação incluindo isolamento e fixação de dutos de cobre 3/8", medida pela quantidade superior aos 5 m da franquia inicial</t>
  </si>
  <si>
    <t>Instalação incluindo isolamento e fixação de dutos de cobre 1/2", medida pela quantidade superior aos 5 m da franquia inicial</t>
  </si>
  <si>
    <t>Instalação incluindo isolamento e fixação de dutos de cobre 5/8", medida pela quantidade superior aos 5 m da franquia inicial</t>
  </si>
  <si>
    <t>Instalação e fixação de tubulação aparente em eletroduto de PVC rígido  de ¾ “, incluindo caixas de derivação medida pela quantidade superior aos 5 m da franquia inicial</t>
  </si>
  <si>
    <t>Instalação e fixação de tubulação aparente em eletroduto de PVC rígido  de 1“, incluindo caixas de derivação medida pela quantidade superior aos 5 m da franquia inicial</t>
  </si>
  <si>
    <t>Instalação e fixação de tubulação aparente em eletroduto de PVC rígido  de 1 1/2“, incluindo caixas de derivação medida pela quantidade superior aos 5 m da franquia inicial</t>
  </si>
  <si>
    <t>Execução de circuito triplo de alimentação individual em cabo multipolar (cabo PP) de 2,5 mm² medido pela quantidade superior aos 5 m da franquia inicial</t>
  </si>
  <si>
    <t>Execução de circuito triplo de alimentação individual em cabo multipolar (cabo PP) de 4,0 mm² medido pela quantidade superior aos 5 m da franquia inicial</t>
  </si>
  <si>
    <t>Execução de circuito triplo de alimentação individual em cabo multipolar (cabo PP) de 6,0 mm² medido pela quantidade superior aos 5 m da franquia inicial</t>
  </si>
  <si>
    <t>Execução de circuito triplo de alimentação individual em cabo multipolar (cabo PP) de 10,0 mm² medido pela quantidade superior aos 5 m da franquia inicial</t>
  </si>
  <si>
    <t>Complementação de Carga de gás refrigerante R-22  pela quantidade superior aos 5 m da franquia inicial</t>
  </si>
  <si>
    <t>Complementação de Carga de gás refrigerante R-410A pela quantidade superior aos 5 m da franquia inicial</t>
  </si>
  <si>
    <t>Complementação de Carga de gás refrigerante R-32 pela quantidade superior aos 5 m da franquia inicial</t>
  </si>
  <si>
    <t>Serviços de instalação e desinstalação de aparelhos de ar-condicionado tipo split, com potências entre 7.500BTU e 60.000BTU, incluindo o fornecimento de mão-de-obra necessária, além de todos os materiais e componentes para a completa fixação e funcionamento dos equipamentos.</t>
  </si>
  <si>
    <t>DATA: 25/08/2025</t>
  </si>
  <si>
    <t>SINAPI: 07/2025</t>
  </si>
  <si>
    <t xml:space="preserve">FURO MECANIZADO EM ALVENARIA, PARA INSTALAÇÕES ELÉTRICAS, DIÂMETROS MAIORES QUE 40 MM E MENORES OU IGUAIS A 75 MM. AF_09/2023 </t>
  </si>
  <si>
    <t>Execução de tubulação de drenagem aparente em tubos de pvc rígido sd 25 mm medida pela quantidade superior aos 5 m da franquia inicial</t>
  </si>
  <si>
    <t>Execução de tubulação de drenagem aparente em tubos de pvc rígido sd 32 mm medida pela quantidade superior aos 5 m da franquia inicial</t>
  </si>
  <si>
    <t>Execução de tubulação de drenagem aparente em tubos de pvc rígido sd 40 mm medida pela quantidade superior aos 5 m da franquia inicial</t>
  </si>
  <si>
    <t>SBC</t>
  </si>
  <si>
    <t>SBC: 07/2025</t>
  </si>
  <si>
    <t xml:space="preserve">Instalação de aparelho, com capacidade de 7500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</si>
  <si>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>Instalação de aparelho, com capacidade de 9000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</t>
  </si>
  <si>
    <t xml:space="preserve">Instalação de aparelho, com capacidade de 12000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</si>
  <si>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18000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</si>
  <si>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22000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</si>
  <si>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24000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</si>
  <si>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30000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</si>
  <si>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36000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</si>
  <si>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 xml:space="preserve">Instalação de aparelho, com capacidade de 48000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</si>
  <si>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>Instalação de aparelho, com capacidade de 60000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</t>
  </si>
  <si>
    <t xml:space="preserve">Instalação de aparelho, com capacidade de 9000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</si>
  <si>
    <t>Instalação de aparelho, com capacidade de 30000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</t>
  </si>
  <si>
    <t xml:space="preserve">Instalação de aparelho, com capacidade de 60000 BTU, incluindo o material de instalação até a distância de 5 m de linha, mão-de-obra necessária, além de todos os materiais e componentes para a completa fixação e funcionamento do equipamento, inclusive sua conexão ao ponto de energia disponível para sua instalação.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</si>
</sst>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 &quot;#,##0.00"/>
  </numFmts>
  <fonts count="19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name val="Calibri"/>
      <family val="2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2"/>
      <color rgb="FF333333"/>
      <name val="Helvetica"/>
      <family val="2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21"/>
  </cellStyleXfs>
  <cellXfs count="186">
    <xf numFmtId="0" fontId="0" fillId="0" borderId="0" xfId="0"/>
    <xf numFmtId="0" fontId="2" fillId="0" borderId="0" xfId="0" applyFont="1"/>
    <xf numFmtId="0" fontId="2" fillId="2" borderId="12" xfId="0" applyFont="1" applyFill="1" applyBorder="1"/>
    <xf numFmtId="0" fontId="2" fillId="2" borderId="13" xfId="0" applyFont="1" applyFill="1" applyBorder="1"/>
    <xf numFmtId="0" fontId="4" fillId="2" borderId="13" xfId="0" applyFont="1" applyFill="1" applyBorder="1" applyAlignment="1">
      <alignment horizontal="center" vertical="center"/>
    </xf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6" fillId="2" borderId="19" xfId="0" applyFont="1" applyFill="1" applyBorder="1"/>
    <xf numFmtId="10" fontId="4" fillId="2" borderId="19" xfId="0" applyNumberFormat="1" applyFont="1" applyFill="1" applyBorder="1"/>
    <xf numFmtId="164" fontId="6" fillId="2" borderId="20" xfId="0" applyNumberFormat="1" applyFont="1" applyFill="1" applyBorder="1"/>
    <xf numFmtId="164" fontId="6" fillId="0" borderId="0" xfId="0" applyNumberFormat="1" applyFont="1"/>
    <xf numFmtId="0" fontId="2" fillId="2" borderId="13" xfId="0" applyFont="1" applyFill="1" applyBorder="1" applyAlignment="1">
      <alignment vertical="center" wrapText="1"/>
    </xf>
    <xf numFmtId="4" fontId="2" fillId="2" borderId="13" xfId="0" applyNumberFormat="1" applyFont="1" applyFill="1" applyBorder="1" applyAlignment="1">
      <alignment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6" fillId="2" borderId="14" xfId="0" applyNumberFormat="1" applyFont="1" applyFill="1" applyBorder="1" applyAlignment="1">
      <alignment vertical="center" wrapText="1"/>
    </xf>
    <xf numFmtId="10" fontId="2" fillId="3" borderId="13" xfId="0" applyNumberFormat="1" applyFont="1" applyFill="1" applyBorder="1" applyAlignment="1">
      <alignment vertical="center" wrapText="1"/>
    </xf>
    <xf numFmtId="164" fontId="2" fillId="3" borderId="13" xfId="0" applyNumberFormat="1" applyFont="1" applyFill="1" applyBorder="1" applyAlignment="1">
      <alignment vertical="center" wrapText="1"/>
    </xf>
    <xf numFmtId="0" fontId="6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4" fontId="2" fillId="2" borderId="23" xfId="0" applyNumberFormat="1" applyFont="1" applyFill="1" applyBorder="1" applyAlignment="1">
      <alignment vertical="center"/>
    </xf>
    <xf numFmtId="164" fontId="2" fillId="2" borderId="23" xfId="0" applyNumberFormat="1" applyFont="1" applyFill="1" applyBorder="1" applyAlignment="1">
      <alignment vertical="center"/>
    </xf>
    <xf numFmtId="164" fontId="6" fillId="2" borderId="24" xfId="0" applyNumberFormat="1" applyFont="1" applyFill="1" applyBorder="1" applyAlignment="1">
      <alignment vertical="center"/>
    </xf>
    <xf numFmtId="10" fontId="2" fillId="3" borderId="13" xfId="0" applyNumberFormat="1" applyFont="1" applyFill="1" applyBorder="1" applyAlignment="1">
      <alignment vertical="center"/>
    </xf>
    <xf numFmtId="164" fontId="2" fillId="3" borderId="13" xfId="0" applyNumberFormat="1" applyFont="1" applyFill="1" applyBorder="1" applyAlignment="1">
      <alignment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4" fontId="6" fillId="2" borderId="26" xfId="0" applyNumberFormat="1" applyFont="1" applyFill="1" applyBorder="1" applyAlignment="1">
      <alignment horizontal="center" vertical="center" wrapText="1"/>
    </xf>
    <xf numFmtId="164" fontId="4" fillId="2" borderId="26" xfId="0" applyNumberFormat="1" applyFont="1" applyFill="1" applyBorder="1" applyAlignment="1">
      <alignment horizontal="center" vertical="center" wrapText="1"/>
    </xf>
    <xf numFmtId="164" fontId="6" fillId="2" borderId="27" xfId="0" applyNumberFormat="1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4" fontId="6" fillId="2" borderId="29" xfId="0" applyNumberFormat="1" applyFont="1" applyFill="1" applyBorder="1" applyAlignment="1">
      <alignment horizontal="center" vertical="center" wrapText="1"/>
    </xf>
    <xf numFmtId="164" fontId="4" fillId="2" borderId="29" xfId="0" applyNumberFormat="1" applyFont="1" applyFill="1" applyBorder="1" applyAlignment="1">
      <alignment horizontal="center" vertical="center" wrapText="1"/>
    </xf>
    <xf numFmtId="164" fontId="6" fillId="2" borderId="30" xfId="0" applyNumberFormat="1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left" vertical="center" wrapText="1"/>
    </xf>
    <xf numFmtId="49" fontId="8" fillId="2" borderId="33" xfId="0" applyNumberFormat="1" applyFont="1" applyFill="1" applyBorder="1" applyAlignment="1">
      <alignment horizontal="center" vertical="center" wrapText="1"/>
    </xf>
    <xf numFmtId="4" fontId="8" fillId="2" borderId="33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8" fillId="2" borderId="33" xfId="0" applyFont="1" applyFill="1" applyBorder="1" applyAlignment="1">
      <alignment horizontal="center" vertical="center" wrapText="1"/>
    </xf>
    <xf numFmtId="0" fontId="9" fillId="0" borderId="0" xfId="0" applyFont="1"/>
    <xf numFmtId="164" fontId="8" fillId="2" borderId="34" xfId="0" applyNumberFormat="1" applyFont="1" applyFill="1" applyBorder="1" applyAlignment="1">
      <alignment horizontal="right" vertical="center" wrapText="1"/>
    </xf>
    <xf numFmtId="49" fontId="8" fillId="2" borderId="35" xfId="0" applyNumberFormat="1" applyFont="1" applyFill="1" applyBorder="1" applyAlignment="1">
      <alignment horizontal="center" vertical="center" wrapText="1"/>
    </xf>
    <xf numFmtId="164" fontId="8" fillId="2" borderId="33" xfId="0" applyNumberFormat="1" applyFont="1" applyFill="1" applyBorder="1" applyAlignment="1">
      <alignment horizontal="center" vertical="center"/>
    </xf>
    <xf numFmtId="0" fontId="9" fillId="2" borderId="12" xfId="0" applyFont="1" applyFill="1" applyBorder="1"/>
    <xf numFmtId="0" fontId="9" fillId="2" borderId="13" xfId="0" applyFont="1" applyFill="1" applyBorder="1"/>
    <xf numFmtId="4" fontId="9" fillId="2" borderId="13" xfId="0" applyNumberFormat="1" applyFont="1" applyFill="1" applyBorder="1"/>
    <xf numFmtId="164" fontId="9" fillId="2" borderId="13" xfId="0" applyNumberFormat="1" applyFont="1" applyFill="1" applyBorder="1"/>
    <xf numFmtId="164" fontId="9" fillId="2" borderId="14" xfId="0" applyNumberFormat="1" applyFont="1" applyFill="1" applyBorder="1"/>
    <xf numFmtId="0" fontId="9" fillId="2" borderId="36" xfId="0" applyFont="1" applyFill="1" applyBorder="1" applyAlignment="1">
      <alignment vertical="center"/>
    </xf>
    <xf numFmtId="0" fontId="9" fillId="2" borderId="37" xfId="0" applyFont="1" applyFill="1" applyBorder="1" applyAlignment="1">
      <alignment vertical="center"/>
    </xf>
    <xf numFmtId="4" fontId="9" fillId="2" borderId="37" xfId="0" applyNumberFormat="1" applyFont="1" applyFill="1" applyBorder="1" applyAlignment="1">
      <alignment vertical="center"/>
    </xf>
    <xf numFmtId="10" fontId="4" fillId="2" borderId="37" xfId="0" applyNumberFormat="1" applyFont="1" applyFill="1" applyBorder="1" applyAlignment="1">
      <alignment horizontal="right" vertical="center"/>
    </xf>
    <xf numFmtId="164" fontId="4" fillId="2" borderId="38" xfId="0" applyNumberFormat="1" applyFont="1" applyFill="1" applyBorder="1" applyAlignment="1">
      <alignment vertical="center"/>
    </xf>
    <xf numFmtId="10" fontId="8" fillId="2" borderId="13" xfId="0" applyNumberFormat="1" applyFont="1" applyFill="1" applyBorder="1" applyAlignment="1">
      <alignment horizontal="right"/>
    </xf>
    <xf numFmtId="164" fontId="8" fillId="2" borderId="14" xfId="0" applyNumberFormat="1" applyFont="1" applyFill="1" applyBorder="1"/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4" fontId="10" fillId="2" borderId="37" xfId="0" applyNumberFormat="1" applyFont="1" applyFill="1" applyBorder="1" applyAlignment="1">
      <alignment vertical="center"/>
    </xf>
    <xf numFmtId="4" fontId="9" fillId="0" borderId="0" xfId="0" applyNumberFormat="1" applyFont="1"/>
    <xf numFmtId="164" fontId="9" fillId="0" borderId="0" xfId="0" applyNumberFormat="1" applyFont="1"/>
    <xf numFmtId="4" fontId="2" fillId="0" borderId="0" xfId="0" applyNumberFormat="1" applyFont="1"/>
    <xf numFmtId="164" fontId="2" fillId="0" borderId="0" xfId="0" applyNumberFormat="1" applyFont="1"/>
    <xf numFmtId="0" fontId="11" fillId="0" borderId="0" xfId="0" applyFont="1"/>
    <xf numFmtId="0" fontId="12" fillId="0" borderId="0" xfId="0" applyFont="1"/>
    <xf numFmtId="14" fontId="9" fillId="0" borderId="0" xfId="0" applyNumberFormat="1" applyFont="1"/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4" fontId="2" fillId="0" borderId="29" xfId="0" applyNumberFormat="1" applyFont="1" applyBorder="1" applyAlignment="1">
      <alignment horizontal="center" vertical="center" wrapText="1"/>
    </xf>
    <xf numFmtId="164" fontId="7" fillId="0" borderId="31" xfId="0" applyNumberFormat="1" applyFont="1" applyBorder="1" applyAlignment="1">
      <alignment horizontal="center" vertical="center" wrapText="1"/>
    </xf>
    <xf numFmtId="164" fontId="2" fillId="0" borderId="32" xfId="0" applyNumberFormat="1" applyFont="1" applyBorder="1" applyAlignment="1">
      <alignment horizontal="right" vertical="center" wrapText="1"/>
    </xf>
    <xf numFmtId="0" fontId="8" fillId="0" borderId="33" xfId="0" applyFont="1" applyBorder="1" applyAlignment="1">
      <alignment horizontal="left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4" fontId="8" fillId="0" borderId="33" xfId="0" applyNumberFormat="1" applyFont="1" applyBorder="1" applyAlignment="1">
      <alignment horizontal="center" vertical="center" wrapText="1"/>
    </xf>
    <xf numFmtId="164" fontId="8" fillId="0" borderId="33" xfId="0" applyNumberFormat="1" applyFont="1" applyBorder="1" applyAlignment="1">
      <alignment horizontal="center" vertical="center"/>
    </xf>
    <xf numFmtId="164" fontId="8" fillId="0" borderId="34" xfId="0" applyNumberFormat="1" applyFont="1" applyBorder="1" applyAlignment="1">
      <alignment vertical="center"/>
    </xf>
    <xf numFmtId="0" fontId="8" fillId="0" borderId="33" xfId="0" applyFont="1" applyBorder="1" applyAlignment="1">
      <alignment horizontal="center" vertical="center" wrapText="1"/>
    </xf>
    <xf numFmtId="164" fontId="8" fillId="0" borderId="33" xfId="0" applyNumberFormat="1" applyFont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left" vertical="center" wrapText="1"/>
    </xf>
    <xf numFmtId="0" fontId="6" fillId="2" borderId="31" xfId="0" applyFont="1" applyFill="1" applyBorder="1" applyAlignment="1">
      <alignment horizontal="center" vertical="center" wrapText="1"/>
    </xf>
    <xf numFmtId="4" fontId="6" fillId="2" borderId="31" xfId="0" applyNumberFormat="1" applyFont="1" applyFill="1" applyBorder="1" applyAlignment="1">
      <alignment horizontal="center" vertical="center" wrapText="1"/>
    </xf>
    <xf numFmtId="164" fontId="4" fillId="2" borderId="31" xfId="0" applyNumberFormat="1" applyFont="1" applyFill="1" applyBorder="1" applyAlignment="1">
      <alignment horizontal="center" vertical="center" wrapText="1"/>
    </xf>
    <xf numFmtId="164" fontId="6" fillId="2" borderId="32" xfId="0" applyNumberFormat="1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33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center" vertical="center" wrapText="1"/>
    </xf>
    <xf numFmtId="4" fontId="2" fillId="0" borderId="33" xfId="0" applyNumberFormat="1" applyFont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 wrapText="1"/>
    </xf>
    <xf numFmtId="164" fontId="2" fillId="0" borderId="34" xfId="0" applyNumberFormat="1" applyFont="1" applyBorder="1" applyAlignment="1">
      <alignment horizontal="right" vertical="center" wrapText="1"/>
    </xf>
    <xf numFmtId="0" fontId="13" fillId="0" borderId="33" xfId="0" applyFont="1" applyBorder="1" applyAlignment="1">
      <alignment horizontal="left" vertical="center" wrapText="1"/>
    </xf>
    <xf numFmtId="0" fontId="9" fillId="2" borderId="40" xfId="0" applyFont="1" applyFill="1" applyBorder="1"/>
    <xf numFmtId="0" fontId="9" fillId="2" borderId="41" xfId="0" applyFont="1" applyFill="1" applyBorder="1"/>
    <xf numFmtId="4" fontId="9" fillId="2" borderId="41" xfId="0" applyNumberFormat="1" applyFont="1" applyFill="1" applyBorder="1"/>
    <xf numFmtId="164" fontId="9" fillId="2" borderId="41" xfId="0" applyNumberFormat="1" applyFont="1" applyFill="1" applyBorder="1"/>
    <xf numFmtId="164" fontId="9" fillId="2" borderId="42" xfId="0" applyNumberFormat="1" applyFont="1" applyFill="1" applyBorder="1"/>
    <xf numFmtId="0" fontId="6" fillId="0" borderId="3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4" fontId="6" fillId="0" borderId="31" xfId="0" applyNumberFormat="1" applyFont="1" applyBorder="1" applyAlignment="1">
      <alignment horizontal="center" vertical="center" wrapText="1"/>
    </xf>
    <xf numFmtId="164" fontId="4" fillId="0" borderId="31" xfId="0" applyNumberFormat="1" applyFont="1" applyBorder="1" applyAlignment="1">
      <alignment horizontal="center" vertical="center" wrapText="1"/>
    </xf>
    <xf numFmtId="164" fontId="6" fillId="0" borderId="32" xfId="0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164" fontId="8" fillId="0" borderId="34" xfId="0" applyNumberFormat="1" applyFont="1" applyBorder="1" applyAlignment="1">
      <alignment horizontal="right" vertical="center" wrapText="1"/>
    </xf>
    <xf numFmtId="0" fontId="9" fillId="0" borderId="40" xfId="0" applyFont="1" applyBorder="1"/>
    <xf numFmtId="0" fontId="9" fillId="0" borderId="41" xfId="0" applyFont="1" applyBorder="1"/>
    <xf numFmtId="4" fontId="9" fillId="0" borderId="41" xfId="0" applyNumberFormat="1" applyFont="1" applyBorder="1"/>
    <xf numFmtId="164" fontId="9" fillId="0" borderId="41" xfId="0" applyNumberFormat="1" applyFont="1" applyBorder="1"/>
    <xf numFmtId="164" fontId="9" fillId="0" borderId="42" xfId="0" applyNumberFormat="1" applyFont="1" applyBorder="1"/>
    <xf numFmtId="0" fontId="6" fillId="0" borderId="31" xfId="0" applyFont="1" applyBorder="1" applyAlignment="1">
      <alignment horizontal="left" vertical="center" wrapText="1"/>
    </xf>
    <xf numFmtId="0" fontId="2" fillId="2" borderId="43" xfId="0" applyFont="1" applyFill="1" applyBorder="1" applyAlignment="1">
      <alignment horizontal="left" vertical="center" wrapText="1"/>
    </xf>
    <xf numFmtId="0" fontId="2" fillId="2" borderId="43" xfId="0" applyFont="1" applyFill="1" applyBorder="1" applyAlignment="1">
      <alignment horizontal="center" vertical="center" wrapText="1"/>
    </xf>
    <xf numFmtId="4" fontId="2" fillId="2" borderId="43" xfId="0" applyNumberFormat="1" applyFont="1" applyFill="1" applyBorder="1" applyAlignment="1">
      <alignment horizontal="center" vertical="center" wrapText="1"/>
    </xf>
    <xf numFmtId="164" fontId="8" fillId="2" borderId="43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" fillId="0" borderId="21" xfId="1"/>
    <xf numFmtId="0" fontId="2" fillId="2" borderId="1" xfId="1" applyFont="1" applyFill="1" applyBorder="1"/>
    <xf numFmtId="0" fontId="3" fillId="0" borderId="19" xfId="1" applyFont="1" applyBorder="1"/>
    <xf numFmtId="0" fontId="3" fillId="0" borderId="20" xfId="1" applyFont="1" applyBorder="1"/>
    <xf numFmtId="0" fontId="3" fillId="0" borderId="21" xfId="1" applyFont="1"/>
    <xf numFmtId="0" fontId="2" fillId="0" borderId="21" xfId="1" applyFont="1"/>
    <xf numFmtId="0" fontId="3" fillId="0" borderId="12" xfId="1" applyFont="1" applyBorder="1"/>
    <xf numFmtId="0" fontId="1" fillId="0" borderId="14" xfId="1" applyBorder="1"/>
    <xf numFmtId="0" fontId="3" fillId="0" borderId="14" xfId="1" applyFont="1" applyBorder="1"/>
    <xf numFmtId="0" fontId="4" fillId="2" borderId="21" xfId="1" applyFont="1" applyFill="1" applyAlignment="1">
      <alignment horizontal="center" vertical="center"/>
    </xf>
    <xf numFmtId="0" fontId="2" fillId="2" borderId="12" xfId="1" applyFont="1" applyFill="1" applyBorder="1"/>
    <xf numFmtId="0" fontId="2" fillId="2" borderId="21" xfId="1" applyFont="1" applyFill="1"/>
    <xf numFmtId="4" fontId="2" fillId="2" borderId="14" xfId="1" applyNumberFormat="1" applyFont="1" applyFill="1" applyBorder="1"/>
    <xf numFmtId="164" fontId="2" fillId="2" borderId="21" xfId="1" applyNumberFormat="1" applyFont="1" applyFill="1"/>
    <xf numFmtId="0" fontId="17" fillId="0" borderId="47" xfId="1" applyFont="1" applyBorder="1" applyAlignment="1">
      <alignment horizontal="center" vertical="center"/>
    </xf>
    <xf numFmtId="0" fontId="17" fillId="0" borderId="48" xfId="1" applyFont="1" applyBorder="1" applyAlignment="1">
      <alignment horizontal="center" vertical="center"/>
    </xf>
    <xf numFmtId="0" fontId="17" fillId="0" borderId="49" xfId="1" applyFont="1" applyBorder="1" applyAlignment="1">
      <alignment horizontal="center" vertical="center"/>
    </xf>
    <xf numFmtId="0" fontId="1" fillId="0" borderId="50" xfId="1" applyBorder="1" applyAlignment="1">
      <alignment horizontal="center" vertical="center"/>
    </xf>
    <xf numFmtId="0" fontId="2" fillId="2" borderId="51" xfId="1" applyFont="1" applyFill="1" applyBorder="1" applyAlignment="1">
      <alignment horizontal="left" vertical="center" wrapText="1"/>
    </xf>
    <xf numFmtId="0" fontId="1" fillId="0" borderId="51" xfId="1" applyBorder="1" applyAlignment="1">
      <alignment horizontal="center" vertical="center"/>
    </xf>
    <xf numFmtId="44" fontId="1" fillId="0" borderId="51" xfId="1" applyNumberFormat="1" applyBorder="1" applyAlignment="1">
      <alignment horizontal="center" vertical="center"/>
    </xf>
    <xf numFmtId="44" fontId="1" fillId="0" borderId="52" xfId="1" applyNumberFormat="1" applyBorder="1" applyAlignment="1">
      <alignment horizontal="center" vertical="center"/>
    </xf>
    <xf numFmtId="0" fontId="1" fillId="0" borderId="53" xfId="1" applyBorder="1" applyAlignment="1">
      <alignment horizontal="center" vertical="center"/>
    </xf>
    <xf numFmtId="0" fontId="2" fillId="2" borderId="54" xfId="1" applyFont="1" applyFill="1" applyBorder="1" applyAlignment="1">
      <alignment horizontal="left" vertical="center" wrapText="1"/>
    </xf>
    <xf numFmtId="0" fontId="1" fillId="0" borderId="54" xfId="1" applyBorder="1" applyAlignment="1">
      <alignment horizontal="center" vertical="center"/>
    </xf>
    <xf numFmtId="44" fontId="1" fillId="0" borderId="54" xfId="1" applyNumberFormat="1" applyBorder="1" applyAlignment="1">
      <alignment horizontal="center" vertical="center"/>
    </xf>
    <xf numFmtId="44" fontId="1" fillId="0" borderId="55" xfId="1" applyNumberFormat="1" applyBorder="1" applyAlignment="1">
      <alignment horizontal="center" vertical="center"/>
    </xf>
    <xf numFmtId="0" fontId="2" fillId="0" borderId="54" xfId="1" applyFont="1" applyBorder="1" applyAlignment="1">
      <alignment horizontal="left" vertical="center" wrapText="1"/>
    </xf>
    <xf numFmtId="0" fontId="1" fillId="0" borderId="56" xfId="1" applyBorder="1" applyAlignment="1">
      <alignment horizontal="center" vertical="center"/>
    </xf>
    <xf numFmtId="0" fontId="2" fillId="2" borderId="57" xfId="1" applyFont="1" applyFill="1" applyBorder="1" applyAlignment="1">
      <alignment horizontal="left" vertical="center" wrapText="1"/>
    </xf>
    <xf numFmtId="0" fontId="1" fillId="0" borderId="57" xfId="1" applyBorder="1" applyAlignment="1">
      <alignment horizontal="center" vertical="center"/>
    </xf>
    <xf numFmtId="44" fontId="1" fillId="0" borderId="57" xfId="1" applyNumberFormat="1" applyBorder="1" applyAlignment="1">
      <alignment horizontal="center" vertical="center"/>
    </xf>
    <xf numFmtId="44" fontId="1" fillId="0" borderId="58" xfId="1" applyNumberFormat="1" applyBorder="1" applyAlignment="1">
      <alignment horizontal="center" vertical="center"/>
    </xf>
    <xf numFmtId="44" fontId="17" fillId="0" borderId="49" xfId="1" applyNumberFormat="1" applyFont="1" applyBorder="1"/>
    <xf numFmtId="0" fontId="6" fillId="2" borderId="29" xfId="0" applyFont="1" applyFill="1" applyBorder="1" applyAlignment="1">
      <alignment horizontal="left" vertical="center" wrapText="1"/>
    </xf>
    <xf numFmtId="0" fontId="17" fillId="0" borderId="59" xfId="1" applyFont="1" applyBorder="1" applyAlignment="1">
      <alignment horizontal="center"/>
    </xf>
    <xf numFmtId="0" fontId="17" fillId="0" borderId="60" xfId="1" applyFont="1" applyBorder="1" applyAlignment="1">
      <alignment horizontal="center"/>
    </xf>
    <xf numFmtId="0" fontId="17" fillId="0" borderId="61" xfId="1" applyFont="1" applyBorder="1" applyAlignment="1">
      <alignment horizontal="center"/>
    </xf>
    <xf numFmtId="0" fontId="4" fillId="2" borderId="12" xfId="1" applyFont="1" applyFill="1" applyBorder="1" applyAlignment="1">
      <alignment horizontal="center" vertical="center"/>
    </xf>
    <xf numFmtId="0" fontId="4" fillId="2" borderId="21" xfId="1" applyFont="1" applyFill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5" fillId="2" borderId="44" xfId="1" applyFont="1" applyFill="1" applyBorder="1" applyAlignment="1">
      <alignment horizontal="center"/>
    </xf>
    <xf numFmtId="0" fontId="5" fillId="2" borderId="45" xfId="1" applyFont="1" applyFill="1" applyBorder="1" applyAlignment="1">
      <alignment horizontal="center"/>
    </xf>
    <xf numFmtId="0" fontId="5" fillId="2" borderId="46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vertical="center"/>
    </xf>
    <xf numFmtId="0" fontId="3" fillId="0" borderId="10" xfId="0" applyFont="1" applyBorder="1"/>
    <xf numFmtId="0" fontId="3" fillId="0" borderId="11" xfId="0" applyFont="1" applyBorder="1"/>
    <xf numFmtId="0" fontId="5" fillId="2" borderId="15" xfId="0" applyFont="1" applyFill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/>
    <xf numFmtId="0" fontId="6" fillId="2" borderId="1" xfId="0" applyFont="1" applyFill="1" applyBorder="1" applyAlignment="1">
      <alignment horizontal="left" vertical="center" wrapText="1"/>
    </xf>
    <xf numFmtId="0" fontId="3" fillId="0" borderId="2" xfId="0" applyFont="1" applyBorder="1"/>
    <xf numFmtId="0" fontId="3" fillId="0" borderId="18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21" xfId="0" applyFont="1" applyBorder="1"/>
    <xf numFmtId="0" fontId="2" fillId="2" borderId="1" xfId="0" applyFont="1" applyFill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0" fillId="0" borderId="0" xfId="0"/>
    <xf numFmtId="0" fontId="3" fillId="0" borderId="5" xfId="0" applyFont="1" applyBorder="1"/>
    <xf numFmtId="0" fontId="3" fillId="0" borderId="8" xfId="0" applyFont="1" applyBorder="1"/>
    <xf numFmtId="0" fontId="2" fillId="0" borderId="35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left" vertical="center" wrapText="1"/>
    </xf>
    <xf numFmtId="0" fontId="2" fillId="0" borderId="33" xfId="0" applyFont="1" applyFill="1" applyBorder="1" applyAlignment="1">
      <alignment horizontal="center" vertical="center" wrapText="1"/>
    </xf>
    <xf numFmtId="4" fontId="2" fillId="0" borderId="33" xfId="0" applyNumberFormat="1" applyFont="1" applyFill="1" applyBorder="1" applyAlignment="1">
      <alignment horizontal="center" vertical="center" wrapText="1"/>
    </xf>
    <xf numFmtId="164" fontId="8" fillId="0" borderId="33" xfId="0" applyNumberFormat="1" applyFont="1" applyFill="1" applyBorder="1" applyAlignment="1">
      <alignment horizontal="center" vertical="center" wrapText="1"/>
    </xf>
    <xf numFmtId="164" fontId="2" fillId="0" borderId="34" xfId="0" applyNumberFormat="1" applyFont="1" applyFill="1" applyBorder="1" applyAlignment="1">
      <alignment horizontal="right" vertical="center" wrapText="1"/>
    </xf>
    <xf numFmtId="0" fontId="2" fillId="0" borderId="0" xfId="0" applyFont="1" applyFill="1"/>
    <xf numFmtId="0" fontId="0" fillId="0" borderId="0" xfId="0" applyFill="1"/>
  </cellXfs>
  <cellStyles count="2">
    <cellStyle name="Normal" xfId="0" builtinId="0"/>
    <cellStyle name="Normal 2" xfId="1" xr:uid="{372D0C63-3E43-432D-B776-8C7ADE566A1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3114675</xdr:colOff>
      <xdr:row>1</xdr:row>
      <xdr:rowOff>66675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6F1C012B-1FCB-433A-B7FA-FCD534B33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24275" y="266700"/>
          <a:ext cx="981075" cy="10477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3114675</xdr:colOff>
      <xdr:row>1</xdr:row>
      <xdr:rowOff>66675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6BF5DD77-3F11-408B-A1F9-D15D06210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24275" y="266700"/>
          <a:ext cx="981075" cy="10477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ACD179BF-1D35-4F84-8097-9FDD5B856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B14E01A3-AC48-4195-ADBD-EA3C12356051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B7A14F09-E9E4-4E08-8BA9-619B5827A65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6DB6AF28-827A-4AC6-8F2C-DE330537E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61233821-EE21-4258-B4FF-75535C246BB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12980E19-60FD-4292-9A13-4CA07B3B03C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A97C47DF-7306-452F-A0AD-8088AC1F0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F2B10609-C5DE-4AFF-94ED-D0D44E165F3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B89B5660-71A9-456A-85AD-DE275C8F90E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CC98E545-204A-4683-B39D-2B351EE65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E899AFD6-D308-4827-A37A-4D0161A4C02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ABB4A7E9-577B-4D7A-A04A-B705E6ED4FE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23C98894-1823-49F3-BB27-40495215B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F88DBE6C-F667-42AD-849F-2AC26FB5FEA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413F218B-E93C-463C-A1A7-89FF4291F2B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4B6B0E6A-B60D-4608-A352-464EF507D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5A5FCD0C-0B37-433B-9EDD-2677BB5BD99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B084A6C6-C378-4C26-9C71-067DB492DD5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0</xdr:row>
      <xdr:rowOff>38100</xdr:rowOff>
    </xdr:from>
    <xdr:ext cx="981075" cy="1047750"/>
    <xdr:pic>
      <xdr:nvPicPr>
        <xdr:cNvPr id="2" name="image1.png">
          <a:extLst>
            <a:ext uri="{FF2B5EF4-FFF2-40B4-BE49-F238E27FC236}">
              <a16:creationId xmlns:a16="http://schemas.microsoft.com/office/drawing/2014/main" id="{56D11F97-4F07-4349-9E54-D63E305C0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81575" y="38100"/>
          <a:ext cx="981075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142875</xdr:rowOff>
    </xdr:from>
    <xdr:ext cx="971550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F0AEAFD5-4369-436F-8076-ADC7E37C88E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7225" y="142875"/>
          <a:ext cx="971550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981075</xdr:colOff>
      <xdr:row>1</xdr:row>
      <xdr:rowOff>9525</xdr:rowOff>
    </xdr:from>
    <xdr:ext cx="1152525" cy="561975"/>
    <xdr:pic>
      <xdr:nvPicPr>
        <xdr:cNvPr id="4" name="image3.png">
          <a:extLst>
            <a:ext uri="{FF2B5EF4-FFF2-40B4-BE49-F238E27FC236}">
              <a16:creationId xmlns:a16="http://schemas.microsoft.com/office/drawing/2014/main" id="{8110AA7C-0BB5-4705-871D-9B903193595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658225" y="209550"/>
          <a:ext cx="1152525" cy="5619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AA2D8-C5D9-46A3-83D8-CD82994749CC}">
  <sheetPr>
    <pageSetUpPr fitToPage="1"/>
  </sheetPr>
  <dimension ref="A1:Z17"/>
  <sheetViews>
    <sheetView tabSelected="1" view="pageBreakPreview" zoomScale="85" zoomScaleNormal="100" zoomScaleSheetLayoutView="85" workbookViewId="0">
      <selection activeCell="F16" sqref="F16"/>
    </sheetView>
  </sheetViews>
  <sheetFormatPr defaultRowHeight="15" x14ac:dyDescent="0.25"/>
  <cols>
    <col min="1" max="1" width="9.140625" style="116"/>
    <col min="2" max="2" width="58" style="116" customWidth="1"/>
    <col min="3" max="4" width="10.5703125" style="116" customWidth="1"/>
    <col min="5" max="6" width="19.5703125" style="116" customWidth="1"/>
    <col min="7" max="7" width="9.140625" style="116"/>
    <col min="8" max="8" width="14.28515625" style="116" bestFit="1" customWidth="1"/>
    <col min="9" max="16384" width="9.140625" style="116"/>
  </cols>
  <sheetData>
    <row r="1" spans="1:26" ht="15.75" thickBot="1" x14ac:dyDescent="0.3"/>
    <row r="2" spans="1:26" ht="15.75" customHeight="1" x14ac:dyDescent="0.25">
      <c r="A2" s="117"/>
      <c r="B2" s="118"/>
      <c r="C2" s="118"/>
      <c r="D2" s="118"/>
      <c r="E2" s="118"/>
      <c r="F2" s="119"/>
      <c r="G2" s="120"/>
      <c r="H2" s="120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</row>
    <row r="3" spans="1:26" ht="15.75" customHeight="1" x14ac:dyDescent="0.25">
      <c r="A3" s="122"/>
      <c r="F3" s="123"/>
      <c r="H3" s="120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1:26" ht="15.75" customHeight="1" x14ac:dyDescent="0.25">
      <c r="A4" s="122"/>
      <c r="F4" s="123"/>
      <c r="H4" s="120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</row>
    <row r="5" spans="1:26" ht="15.75" customHeight="1" x14ac:dyDescent="0.25">
      <c r="A5" s="122"/>
      <c r="F5" s="123"/>
      <c r="H5" s="120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</row>
    <row r="6" spans="1:26" ht="15.75" customHeight="1" x14ac:dyDescent="0.25">
      <c r="A6" s="122"/>
      <c r="F6" s="123"/>
      <c r="H6" s="120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</row>
    <row r="7" spans="1:26" ht="15.75" customHeight="1" x14ac:dyDescent="0.25">
      <c r="A7" s="122"/>
      <c r="B7" s="120"/>
      <c r="C7" s="120"/>
      <c r="D7" s="120"/>
      <c r="E7" s="120"/>
      <c r="F7" s="124"/>
      <c r="G7" s="120"/>
      <c r="H7" s="120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</row>
    <row r="8" spans="1:26" ht="15.75" customHeight="1" x14ac:dyDescent="0.25">
      <c r="A8" s="154" t="s">
        <v>0</v>
      </c>
      <c r="B8" s="155"/>
      <c r="C8" s="155"/>
      <c r="D8" s="155"/>
      <c r="E8" s="155"/>
      <c r="F8" s="156"/>
      <c r="G8" s="120"/>
      <c r="H8" s="120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</row>
    <row r="9" spans="1:26" ht="15.75" customHeight="1" x14ac:dyDescent="0.25">
      <c r="A9" s="154" t="s">
        <v>1</v>
      </c>
      <c r="B9" s="155"/>
      <c r="C9" s="155"/>
      <c r="D9" s="155"/>
      <c r="E9" s="155"/>
      <c r="F9" s="156"/>
      <c r="G9" s="120"/>
      <c r="H9" s="120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</row>
    <row r="10" spans="1:26" ht="15.75" customHeight="1" x14ac:dyDescent="0.25">
      <c r="A10" s="154" t="s">
        <v>2</v>
      </c>
      <c r="B10" s="155"/>
      <c r="C10" s="155"/>
      <c r="D10" s="155"/>
      <c r="E10" s="155"/>
      <c r="F10" s="156"/>
      <c r="G10" s="120"/>
      <c r="H10" s="120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</row>
    <row r="11" spans="1:26" ht="15.75" customHeight="1" x14ac:dyDescent="0.25">
      <c r="A11" s="154" t="s">
        <v>3</v>
      </c>
      <c r="B11" s="155"/>
      <c r="C11" s="155"/>
      <c r="D11" s="155"/>
      <c r="E11" s="155"/>
      <c r="F11" s="156"/>
      <c r="G11" s="120"/>
      <c r="H11" s="120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</row>
    <row r="12" spans="1:26" ht="15.75" customHeight="1" x14ac:dyDescent="0.25">
      <c r="A12" s="154" t="s">
        <v>4</v>
      </c>
      <c r="B12" s="155"/>
      <c r="C12" s="155"/>
      <c r="D12" s="155"/>
      <c r="E12" s="155"/>
      <c r="F12" s="156"/>
      <c r="G12" s="120"/>
      <c r="H12" s="120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</row>
    <row r="13" spans="1:26" ht="15.75" customHeight="1" thickBot="1" x14ac:dyDescent="0.3">
      <c r="A13" s="126"/>
      <c r="B13" s="127"/>
      <c r="C13" s="127"/>
      <c r="D13" s="127"/>
      <c r="E13" s="125"/>
      <c r="F13" s="128"/>
      <c r="G13" s="129"/>
      <c r="H13" s="129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</row>
    <row r="14" spans="1:26" ht="15.75" customHeight="1" thickBot="1" x14ac:dyDescent="0.35">
      <c r="A14" s="157" t="s">
        <v>5</v>
      </c>
      <c r="B14" s="158"/>
      <c r="C14" s="158"/>
      <c r="D14" s="158"/>
      <c r="E14" s="158"/>
      <c r="F14" s="159"/>
      <c r="G14" s="120"/>
      <c r="H14" s="120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</row>
    <row r="15" spans="1:26" ht="15.75" thickBot="1" x14ac:dyDescent="0.3">
      <c r="A15" s="130" t="s">
        <v>8</v>
      </c>
      <c r="B15" s="131" t="s">
        <v>104</v>
      </c>
      <c r="C15" s="131" t="s">
        <v>105</v>
      </c>
      <c r="D15" s="131" t="s">
        <v>106</v>
      </c>
      <c r="E15" s="131" t="s">
        <v>107</v>
      </c>
      <c r="F15" s="132" t="s">
        <v>15</v>
      </c>
    </row>
    <row r="16" spans="1:26" ht="79.5" thickBot="1" x14ac:dyDescent="0.3">
      <c r="A16" s="133">
        <v>1</v>
      </c>
      <c r="B16" s="134" t="s">
        <v>127</v>
      </c>
      <c r="C16" s="135">
        <v>12</v>
      </c>
      <c r="D16" s="135" t="s">
        <v>112</v>
      </c>
      <c r="E16" s="136">
        <f>F16/12</f>
        <v>81916.541666666672</v>
      </c>
      <c r="F16" s="137">
        <f>Detalhado!F48</f>
        <v>982998.5</v>
      </c>
    </row>
    <row r="17" spans="1:6" ht="15.75" thickBot="1" x14ac:dyDescent="0.3">
      <c r="A17" s="151" t="s">
        <v>111</v>
      </c>
      <c r="B17" s="152"/>
      <c r="C17" s="152"/>
      <c r="D17" s="152"/>
      <c r="E17" s="153"/>
      <c r="F17" s="149">
        <f>SUM(F16:F16)</f>
        <v>982998.5</v>
      </c>
    </row>
  </sheetData>
  <mergeCells count="7">
    <mergeCell ref="A17:E17"/>
    <mergeCell ref="A8:F8"/>
    <mergeCell ref="A9:F9"/>
    <mergeCell ref="A10:F10"/>
    <mergeCell ref="A11:F11"/>
    <mergeCell ref="A12:F12"/>
    <mergeCell ref="A14:F14"/>
  </mergeCells>
  <pageMargins left="0.51181102362204722" right="0.51181102362204722" top="0.78740157480314965" bottom="0.78740157480314965" header="0.31496062992125984" footer="0.31496062992125984"/>
  <pageSetup paperSize="9" scale="7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365FB-7818-424A-AF1F-D22265218A35}">
  <sheetPr>
    <pageSetUpPr fitToPage="1"/>
  </sheetPr>
  <dimension ref="A1:Z48"/>
  <sheetViews>
    <sheetView view="pageBreakPreview" topLeftCell="A38" zoomScale="85" zoomScaleNormal="100" zoomScaleSheetLayoutView="85" workbookViewId="0">
      <selection activeCell="B26" sqref="B26"/>
    </sheetView>
  </sheetViews>
  <sheetFormatPr defaultRowHeight="15" x14ac:dyDescent="0.25"/>
  <cols>
    <col min="1" max="1" width="9.140625" style="116"/>
    <col min="2" max="2" width="58" style="116" customWidth="1"/>
    <col min="3" max="4" width="10.5703125" style="116" customWidth="1"/>
    <col min="5" max="6" width="19.5703125" style="116" customWidth="1"/>
    <col min="7" max="16384" width="9.140625" style="116"/>
  </cols>
  <sheetData>
    <row r="1" spans="1:26" ht="15.75" thickBot="1" x14ac:dyDescent="0.3"/>
    <row r="2" spans="1:26" ht="15.75" customHeight="1" x14ac:dyDescent="0.25">
      <c r="A2" s="117"/>
      <c r="B2" s="118"/>
      <c r="C2" s="118"/>
      <c r="D2" s="118"/>
      <c r="E2" s="118"/>
      <c r="F2" s="119"/>
      <c r="G2" s="120"/>
      <c r="H2" s="120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</row>
    <row r="3" spans="1:26" ht="15.75" customHeight="1" x14ac:dyDescent="0.25">
      <c r="A3" s="122"/>
      <c r="F3" s="123"/>
      <c r="H3" s="120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1:26" ht="15.75" customHeight="1" x14ac:dyDescent="0.25">
      <c r="A4" s="122"/>
      <c r="F4" s="123"/>
      <c r="H4" s="120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</row>
    <row r="5" spans="1:26" ht="15.75" customHeight="1" x14ac:dyDescent="0.25">
      <c r="A5" s="122"/>
      <c r="F5" s="123"/>
      <c r="H5" s="120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</row>
    <row r="6" spans="1:26" ht="15.75" customHeight="1" x14ac:dyDescent="0.25">
      <c r="A6" s="122"/>
      <c r="F6" s="123"/>
      <c r="H6" s="120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</row>
    <row r="7" spans="1:26" ht="15.75" customHeight="1" x14ac:dyDescent="0.25">
      <c r="A7" s="122"/>
      <c r="B7" s="120"/>
      <c r="C7" s="120"/>
      <c r="D7" s="120"/>
      <c r="E7" s="120"/>
      <c r="F7" s="124"/>
      <c r="G7" s="120"/>
      <c r="H7" s="120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</row>
    <row r="8" spans="1:26" ht="15.75" customHeight="1" x14ac:dyDescent="0.25">
      <c r="A8" s="154" t="s">
        <v>0</v>
      </c>
      <c r="B8" s="155"/>
      <c r="C8" s="155"/>
      <c r="D8" s="155"/>
      <c r="E8" s="155"/>
      <c r="F8" s="156"/>
      <c r="G8" s="120"/>
      <c r="H8" s="120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</row>
    <row r="9" spans="1:26" ht="15.75" customHeight="1" x14ac:dyDescent="0.25">
      <c r="A9" s="154" t="s">
        <v>1</v>
      </c>
      <c r="B9" s="155"/>
      <c r="C9" s="155"/>
      <c r="D9" s="155"/>
      <c r="E9" s="155"/>
      <c r="F9" s="156"/>
      <c r="G9" s="120"/>
      <c r="H9" s="120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</row>
    <row r="10" spans="1:26" ht="15.75" customHeight="1" x14ac:dyDescent="0.25">
      <c r="A10" s="154" t="s">
        <v>2</v>
      </c>
      <c r="B10" s="155"/>
      <c r="C10" s="155"/>
      <c r="D10" s="155"/>
      <c r="E10" s="155"/>
      <c r="F10" s="156"/>
      <c r="G10" s="120"/>
      <c r="H10" s="120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</row>
    <row r="11" spans="1:26" ht="15.75" customHeight="1" x14ac:dyDescent="0.25">
      <c r="A11" s="154" t="s">
        <v>3</v>
      </c>
      <c r="B11" s="155"/>
      <c r="C11" s="155"/>
      <c r="D11" s="155"/>
      <c r="E11" s="155"/>
      <c r="F11" s="156"/>
      <c r="G11" s="120"/>
      <c r="H11" s="120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</row>
    <row r="12" spans="1:26" ht="15.75" customHeight="1" x14ac:dyDescent="0.25">
      <c r="A12" s="154" t="s">
        <v>4</v>
      </c>
      <c r="B12" s="155"/>
      <c r="C12" s="155"/>
      <c r="D12" s="155"/>
      <c r="E12" s="155"/>
      <c r="F12" s="156"/>
      <c r="G12" s="120"/>
      <c r="H12" s="120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</row>
    <row r="13" spans="1:26" ht="15.75" customHeight="1" thickBot="1" x14ac:dyDescent="0.3">
      <c r="A13" s="126"/>
      <c r="B13" s="127"/>
      <c r="C13" s="127"/>
      <c r="D13" s="127"/>
      <c r="E13" s="125"/>
      <c r="F13" s="128"/>
      <c r="G13" s="129"/>
      <c r="H13" s="129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</row>
    <row r="14" spans="1:26" ht="15.75" customHeight="1" thickBot="1" x14ac:dyDescent="0.35">
      <c r="A14" s="157" t="s">
        <v>5</v>
      </c>
      <c r="B14" s="158"/>
      <c r="C14" s="158"/>
      <c r="D14" s="158"/>
      <c r="E14" s="158"/>
      <c r="F14" s="159"/>
      <c r="G14" s="120"/>
      <c r="H14" s="120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</row>
    <row r="15" spans="1:26" ht="15.75" thickBot="1" x14ac:dyDescent="0.3">
      <c r="A15" s="130" t="s">
        <v>8</v>
      </c>
      <c r="B15" s="131" t="s">
        <v>104</v>
      </c>
      <c r="C15" s="131" t="s">
        <v>105</v>
      </c>
      <c r="D15" s="131" t="s">
        <v>106</v>
      </c>
      <c r="E15" s="131" t="s">
        <v>107</v>
      </c>
      <c r="F15" s="132" t="s">
        <v>15</v>
      </c>
    </row>
    <row r="16" spans="1:26" ht="94.5" x14ac:dyDescent="0.25">
      <c r="A16" s="133">
        <v>1</v>
      </c>
      <c r="B16" s="134" t="s">
        <v>136</v>
      </c>
      <c r="C16" s="135">
        <v>50</v>
      </c>
      <c r="D16" s="135" t="s">
        <v>108</v>
      </c>
      <c r="E16" s="136">
        <f>'Orc Sintetico - 7500BTU'!H45</f>
        <v>860.54</v>
      </c>
      <c r="F16" s="137">
        <f>C16*E16</f>
        <v>43027</v>
      </c>
    </row>
    <row r="17" spans="1:6" ht="94.5" x14ac:dyDescent="0.25">
      <c r="A17" s="138">
        <v>2</v>
      </c>
      <c r="B17" s="139" t="s">
        <v>146</v>
      </c>
      <c r="C17" s="140">
        <v>50</v>
      </c>
      <c r="D17" s="140" t="s">
        <v>108</v>
      </c>
      <c r="E17" s="141">
        <f>'Orc Sintetico - 9000BTU'!H45</f>
        <v>860.54</v>
      </c>
      <c r="F17" s="142">
        <f t="shared" ref="F17:F47" si="0">C17*E17</f>
        <v>43027</v>
      </c>
    </row>
    <row r="18" spans="1:6" ht="94.5" x14ac:dyDescent="0.25">
      <c r="A18" s="138">
        <v>3</v>
      </c>
      <c r="B18" s="139" t="s">
        <v>138</v>
      </c>
      <c r="C18" s="140">
        <v>100</v>
      </c>
      <c r="D18" s="140" t="s">
        <v>108</v>
      </c>
      <c r="E18" s="141">
        <f>'Orc Sintetico - 12000BTU'!H45</f>
        <v>860.54</v>
      </c>
      <c r="F18" s="142">
        <f t="shared" si="0"/>
        <v>86054</v>
      </c>
    </row>
    <row r="19" spans="1:6" ht="94.5" x14ac:dyDescent="0.25">
      <c r="A19" s="138">
        <v>4</v>
      </c>
      <c r="B19" s="139" t="s">
        <v>139</v>
      </c>
      <c r="C19" s="140">
        <v>100</v>
      </c>
      <c r="D19" s="140" t="s">
        <v>108</v>
      </c>
      <c r="E19" s="141">
        <f>'Orc Sintetico - 18000BTU'!H45</f>
        <v>932.22499999999991</v>
      </c>
      <c r="F19" s="142">
        <f t="shared" si="0"/>
        <v>93222.499999999985</v>
      </c>
    </row>
    <row r="20" spans="1:6" ht="94.5" x14ac:dyDescent="0.25">
      <c r="A20" s="138">
        <v>5</v>
      </c>
      <c r="B20" s="139" t="s">
        <v>140</v>
      </c>
      <c r="C20" s="140">
        <v>50</v>
      </c>
      <c r="D20" s="140" t="s">
        <v>108</v>
      </c>
      <c r="E20" s="141">
        <f>'Orc Sintetico - 22000BTU'!H45</f>
        <v>1240.1449999999998</v>
      </c>
      <c r="F20" s="142">
        <f t="shared" si="0"/>
        <v>62007.249999999985</v>
      </c>
    </row>
    <row r="21" spans="1:6" ht="94.5" x14ac:dyDescent="0.25">
      <c r="A21" s="138">
        <v>6</v>
      </c>
      <c r="B21" s="139" t="s">
        <v>141</v>
      </c>
      <c r="C21" s="140">
        <v>50</v>
      </c>
      <c r="D21" s="140" t="s">
        <v>108</v>
      </c>
      <c r="E21" s="141">
        <f>'Orc Sintetico - 24000BTU'!H45</f>
        <v>1240.1449999999998</v>
      </c>
      <c r="F21" s="142">
        <f t="shared" si="0"/>
        <v>62007.249999999985</v>
      </c>
    </row>
    <row r="22" spans="1:6" ht="94.5" x14ac:dyDescent="0.25">
      <c r="A22" s="138">
        <v>7</v>
      </c>
      <c r="B22" s="139" t="s">
        <v>147</v>
      </c>
      <c r="C22" s="140">
        <v>50</v>
      </c>
      <c r="D22" s="140" t="s">
        <v>108</v>
      </c>
      <c r="E22" s="141">
        <f>'Orc Sintetico - 30000BTU'!H45</f>
        <v>1240.1449999999998</v>
      </c>
      <c r="F22" s="142">
        <f t="shared" si="0"/>
        <v>62007.249999999985</v>
      </c>
    </row>
    <row r="23" spans="1:6" ht="94.5" x14ac:dyDescent="0.25">
      <c r="A23" s="138">
        <v>8</v>
      </c>
      <c r="B23" s="139" t="s">
        <v>143</v>
      </c>
      <c r="C23" s="140">
        <v>100</v>
      </c>
      <c r="D23" s="140" t="s">
        <v>108</v>
      </c>
      <c r="E23" s="141">
        <f>'Orc Sintetico - 36000BTU'!H45</f>
        <v>1240.1449999999998</v>
      </c>
      <c r="F23" s="142">
        <f t="shared" si="0"/>
        <v>124014.49999999997</v>
      </c>
    </row>
    <row r="24" spans="1:6" ht="94.5" x14ac:dyDescent="0.25">
      <c r="A24" s="138">
        <v>9</v>
      </c>
      <c r="B24" s="139" t="s">
        <v>144</v>
      </c>
      <c r="C24" s="140">
        <v>50</v>
      </c>
      <c r="D24" s="140" t="s">
        <v>108</v>
      </c>
      <c r="E24" s="141">
        <f>'Orc Sintetico - 48000BTU'!H45</f>
        <v>1282.06</v>
      </c>
      <c r="F24" s="142">
        <f t="shared" si="0"/>
        <v>64103</v>
      </c>
    </row>
    <row r="25" spans="1:6" ht="94.5" x14ac:dyDescent="0.25">
      <c r="A25" s="138">
        <v>10</v>
      </c>
      <c r="B25" s="139" t="s">
        <v>148</v>
      </c>
      <c r="C25" s="140">
        <v>100</v>
      </c>
      <c r="D25" s="140" t="s">
        <v>108</v>
      </c>
      <c r="E25" s="141">
        <f>'Orc Sintetico - 60000BTU'!H45</f>
        <v>1361.5399999999997</v>
      </c>
      <c r="F25" s="142">
        <f t="shared" si="0"/>
        <v>136153.99999999997</v>
      </c>
    </row>
    <row r="26" spans="1:6" ht="47.25" x14ac:dyDescent="0.25">
      <c r="A26" s="138">
        <v>11</v>
      </c>
      <c r="B26" s="139" t="s">
        <v>113</v>
      </c>
      <c r="C26" s="140">
        <v>200</v>
      </c>
      <c r="D26" s="140" t="s">
        <v>109</v>
      </c>
      <c r="E26" s="141">
        <f>'Orc Sintetico - Tubul. 1 4'!H27</f>
        <v>34.94</v>
      </c>
      <c r="F26" s="142">
        <f t="shared" si="0"/>
        <v>6988</v>
      </c>
    </row>
    <row r="27" spans="1:6" ht="47.25" x14ac:dyDescent="0.25">
      <c r="A27" s="138">
        <v>12</v>
      </c>
      <c r="B27" s="139" t="s">
        <v>114</v>
      </c>
      <c r="C27" s="140">
        <v>200</v>
      </c>
      <c r="D27" s="140" t="s">
        <v>109</v>
      </c>
      <c r="E27" s="141">
        <f>'Orc Sintetico - Tubul. 3 8'!H27</f>
        <v>57.929999999999993</v>
      </c>
      <c r="F27" s="142">
        <f t="shared" si="0"/>
        <v>11585.999999999998</v>
      </c>
    </row>
    <row r="28" spans="1:6" ht="47.25" x14ac:dyDescent="0.25">
      <c r="A28" s="138">
        <v>13</v>
      </c>
      <c r="B28" s="139" t="s">
        <v>115</v>
      </c>
      <c r="C28" s="140">
        <v>150</v>
      </c>
      <c r="D28" s="140" t="s">
        <v>109</v>
      </c>
      <c r="E28" s="141">
        <f>'Orc Sintetico - Tubul. 1 2'!H27</f>
        <v>74.14</v>
      </c>
      <c r="F28" s="142">
        <f t="shared" si="0"/>
        <v>11121</v>
      </c>
    </row>
    <row r="29" spans="1:6" ht="47.25" x14ac:dyDescent="0.25">
      <c r="A29" s="138">
        <v>14</v>
      </c>
      <c r="B29" s="139" t="s">
        <v>116</v>
      </c>
      <c r="C29" s="140">
        <v>150</v>
      </c>
      <c r="D29" s="140" t="s">
        <v>109</v>
      </c>
      <c r="E29" s="141">
        <f>'Orc Sintetico - Tubul. 5 8'!H27</f>
        <v>90.97999999999999</v>
      </c>
      <c r="F29" s="142">
        <f t="shared" si="0"/>
        <v>13646.999999999998</v>
      </c>
    </row>
    <row r="30" spans="1:6" ht="47.25" x14ac:dyDescent="0.25">
      <c r="A30" s="138">
        <v>15</v>
      </c>
      <c r="B30" s="139" t="s">
        <v>117</v>
      </c>
      <c r="C30" s="140">
        <v>400</v>
      </c>
      <c r="D30" s="140" t="s">
        <v>109</v>
      </c>
      <c r="E30" s="141">
        <f>'Orc Sintetico - Elet. 3 4'!H27</f>
        <v>25.519999999999996</v>
      </c>
      <c r="F30" s="142">
        <f t="shared" si="0"/>
        <v>10207.999999999998</v>
      </c>
    </row>
    <row r="31" spans="1:6" ht="47.25" x14ac:dyDescent="0.25">
      <c r="A31" s="138">
        <v>16</v>
      </c>
      <c r="B31" s="139" t="s">
        <v>118</v>
      </c>
      <c r="C31" s="140">
        <v>250</v>
      </c>
      <c r="D31" s="140" t="s">
        <v>109</v>
      </c>
      <c r="E31" s="141">
        <f>'Orc Sintetico - Elet. 1'!H27</f>
        <v>25.57</v>
      </c>
      <c r="F31" s="142">
        <f t="shared" si="0"/>
        <v>6392.5</v>
      </c>
    </row>
    <row r="32" spans="1:6" ht="47.25" x14ac:dyDescent="0.25">
      <c r="A32" s="138">
        <v>17</v>
      </c>
      <c r="B32" s="139" t="s">
        <v>119</v>
      </c>
      <c r="C32" s="140">
        <v>100</v>
      </c>
      <c r="D32" s="140" t="s">
        <v>109</v>
      </c>
      <c r="E32" s="141">
        <f>'Orc Sintetico - Elet. 1 1 2'!H27</f>
        <v>28.76</v>
      </c>
      <c r="F32" s="142">
        <f t="shared" si="0"/>
        <v>2876</v>
      </c>
    </row>
    <row r="33" spans="1:6" ht="47.25" x14ac:dyDescent="0.25">
      <c r="A33" s="138">
        <v>18</v>
      </c>
      <c r="B33" s="143" t="s">
        <v>90</v>
      </c>
      <c r="C33" s="140">
        <v>100</v>
      </c>
      <c r="D33" s="140" t="s">
        <v>108</v>
      </c>
      <c r="E33" s="141">
        <f>'Orc Sintetico - Quadro'!H29</f>
        <v>220.91</v>
      </c>
      <c r="F33" s="142">
        <f t="shared" si="0"/>
        <v>22091</v>
      </c>
    </row>
    <row r="34" spans="1:6" ht="47.25" x14ac:dyDescent="0.25">
      <c r="A34" s="138">
        <v>19</v>
      </c>
      <c r="B34" s="143" t="s">
        <v>94</v>
      </c>
      <c r="C34" s="140">
        <v>100</v>
      </c>
      <c r="D34" s="140" t="s">
        <v>108</v>
      </c>
      <c r="E34" s="141">
        <f>'Orc Sintetico - Disj. 6.32'!H27</f>
        <v>54.53</v>
      </c>
      <c r="F34" s="142">
        <f t="shared" si="0"/>
        <v>5453</v>
      </c>
    </row>
    <row r="35" spans="1:6" ht="47.25" x14ac:dyDescent="0.25">
      <c r="A35" s="138">
        <v>20</v>
      </c>
      <c r="B35" s="143" t="s">
        <v>95</v>
      </c>
      <c r="C35" s="140">
        <v>100</v>
      </c>
      <c r="D35" s="140" t="s">
        <v>108</v>
      </c>
      <c r="E35" s="141">
        <f>'Orc Sintetico - Disj. 40.50'!H27</f>
        <v>53.69</v>
      </c>
      <c r="F35" s="142">
        <f t="shared" si="0"/>
        <v>5369</v>
      </c>
    </row>
    <row r="36" spans="1:6" ht="47.25" x14ac:dyDescent="0.25">
      <c r="A36" s="138">
        <v>21</v>
      </c>
      <c r="B36" s="143" t="s">
        <v>97</v>
      </c>
      <c r="C36" s="140">
        <v>100</v>
      </c>
      <c r="D36" s="140" t="s">
        <v>108</v>
      </c>
      <c r="E36" s="141">
        <f>'Orc Sintetico - Disj. 10.50'!H27</f>
        <v>66.81</v>
      </c>
      <c r="F36" s="142">
        <f t="shared" si="0"/>
        <v>6681</v>
      </c>
    </row>
    <row r="37" spans="1:6" ht="47.25" x14ac:dyDescent="0.25">
      <c r="A37" s="138">
        <v>22</v>
      </c>
      <c r="B37" s="143" t="s">
        <v>120</v>
      </c>
      <c r="C37" s="140">
        <v>400</v>
      </c>
      <c r="D37" s="140" t="s">
        <v>109</v>
      </c>
      <c r="E37" s="141">
        <f>'Orc Sintetico - Circ. 2 5'!H27</f>
        <v>11.03</v>
      </c>
      <c r="F37" s="142">
        <f t="shared" si="0"/>
        <v>4412</v>
      </c>
    </row>
    <row r="38" spans="1:6" ht="47.25" x14ac:dyDescent="0.25">
      <c r="A38" s="138">
        <v>23</v>
      </c>
      <c r="B38" s="143" t="s">
        <v>121</v>
      </c>
      <c r="C38" s="140">
        <v>400</v>
      </c>
      <c r="D38" s="140" t="s">
        <v>109</v>
      </c>
      <c r="E38" s="141">
        <f>'Orc Sintetico - Circ. 4'!H27</f>
        <v>16.98</v>
      </c>
      <c r="F38" s="142">
        <f t="shared" si="0"/>
        <v>6792</v>
      </c>
    </row>
    <row r="39" spans="1:6" ht="47.25" x14ac:dyDescent="0.25">
      <c r="A39" s="138">
        <v>24</v>
      </c>
      <c r="B39" s="143" t="s">
        <v>122</v>
      </c>
      <c r="C39" s="140">
        <v>300</v>
      </c>
      <c r="D39" s="140" t="s">
        <v>109</v>
      </c>
      <c r="E39" s="141">
        <f>'Orc Sintetico - Circ. 6'!H27</f>
        <v>26.01</v>
      </c>
      <c r="F39" s="142">
        <f t="shared" si="0"/>
        <v>7803.0000000000009</v>
      </c>
    </row>
    <row r="40" spans="1:6" ht="47.25" x14ac:dyDescent="0.25">
      <c r="A40" s="138">
        <v>25</v>
      </c>
      <c r="B40" s="143" t="s">
        <v>123</v>
      </c>
      <c r="C40" s="140">
        <v>300</v>
      </c>
      <c r="D40" s="140" t="s">
        <v>109</v>
      </c>
      <c r="E40" s="141">
        <f>'Orc Sintetico - Circ. 10'!H27</f>
        <v>41.910000000000004</v>
      </c>
      <c r="F40" s="142">
        <f t="shared" si="0"/>
        <v>12573.000000000002</v>
      </c>
    </row>
    <row r="41" spans="1:6" ht="47.25" x14ac:dyDescent="0.25">
      <c r="A41" s="138">
        <v>26</v>
      </c>
      <c r="B41" s="143" t="s">
        <v>131</v>
      </c>
      <c r="C41" s="140">
        <v>200</v>
      </c>
      <c r="D41" s="140" t="s">
        <v>109</v>
      </c>
      <c r="E41" s="141">
        <f>'Orc Sintetico - hidr. 25'!H29</f>
        <v>8.11</v>
      </c>
      <c r="F41" s="142">
        <f t="shared" si="0"/>
        <v>1622</v>
      </c>
    </row>
    <row r="42" spans="1:6" ht="47.25" x14ac:dyDescent="0.25">
      <c r="A42" s="138">
        <v>27</v>
      </c>
      <c r="B42" s="143" t="s">
        <v>132</v>
      </c>
      <c r="C42" s="140">
        <v>50</v>
      </c>
      <c r="D42" s="140" t="s">
        <v>109</v>
      </c>
      <c r="E42" s="141">
        <f>'Orc Sintetico - hidr. 32'!H29</f>
        <v>19.749999999999996</v>
      </c>
      <c r="F42" s="142">
        <f t="shared" si="0"/>
        <v>987.49999999999977</v>
      </c>
    </row>
    <row r="43" spans="1:6" ht="47.25" x14ac:dyDescent="0.25">
      <c r="A43" s="138">
        <v>28</v>
      </c>
      <c r="B43" s="143" t="s">
        <v>133</v>
      </c>
      <c r="C43" s="140">
        <v>50</v>
      </c>
      <c r="D43" s="140" t="s">
        <v>109</v>
      </c>
      <c r="E43" s="141">
        <f>'Orc Sintetico - hidr. 40'!H29</f>
        <v>32.980000000000004</v>
      </c>
      <c r="F43" s="142">
        <f t="shared" si="0"/>
        <v>1649.0000000000002</v>
      </c>
    </row>
    <row r="44" spans="1:6" ht="63" x14ac:dyDescent="0.25">
      <c r="A44" s="138">
        <v>29</v>
      </c>
      <c r="B44" s="139" t="s">
        <v>99</v>
      </c>
      <c r="C44" s="140">
        <v>150</v>
      </c>
      <c r="D44" s="140" t="s">
        <v>108</v>
      </c>
      <c r="E44" s="141">
        <f>'Orc Sintetico - Desinstalação'!H28</f>
        <v>125.735</v>
      </c>
      <c r="F44" s="142">
        <f t="shared" si="0"/>
        <v>18860.25</v>
      </c>
    </row>
    <row r="45" spans="1:6" ht="31.5" x14ac:dyDescent="0.25">
      <c r="A45" s="138">
        <v>30</v>
      </c>
      <c r="B45" s="139" t="s">
        <v>124</v>
      </c>
      <c r="C45" s="140">
        <v>150</v>
      </c>
      <c r="D45" s="140" t="s">
        <v>110</v>
      </c>
      <c r="E45" s="141">
        <f>'Orc Sintetico - Carga Gás R22'!H26</f>
        <v>91.5</v>
      </c>
      <c r="F45" s="142">
        <f t="shared" si="0"/>
        <v>13725</v>
      </c>
    </row>
    <row r="46" spans="1:6" ht="31.5" x14ac:dyDescent="0.25">
      <c r="A46" s="138">
        <v>31</v>
      </c>
      <c r="B46" s="139" t="s">
        <v>125</v>
      </c>
      <c r="C46" s="140">
        <v>150</v>
      </c>
      <c r="D46" s="140" t="s">
        <v>110</v>
      </c>
      <c r="E46" s="141">
        <f>'Orc Sintetico - Carga Gás R410'!H26</f>
        <v>115.11</v>
      </c>
      <c r="F46" s="142">
        <f t="shared" si="0"/>
        <v>17266.5</v>
      </c>
    </row>
    <row r="47" spans="1:6" ht="32.25" thickBot="1" x14ac:dyDescent="0.3">
      <c r="A47" s="144">
        <v>32</v>
      </c>
      <c r="B47" s="145" t="s">
        <v>126</v>
      </c>
      <c r="C47" s="146">
        <v>150</v>
      </c>
      <c r="D47" s="146" t="s">
        <v>110</v>
      </c>
      <c r="E47" s="147">
        <f>'Orc Sintetico - Carga Gás R32'!H26</f>
        <v>128.48000000000002</v>
      </c>
      <c r="F47" s="148">
        <f t="shared" si="0"/>
        <v>19272.000000000004</v>
      </c>
    </row>
    <row r="48" spans="1:6" ht="15.75" thickBot="1" x14ac:dyDescent="0.3">
      <c r="A48" s="151" t="s">
        <v>111</v>
      </c>
      <c r="B48" s="152"/>
      <c r="C48" s="152"/>
      <c r="D48" s="152"/>
      <c r="E48" s="153"/>
      <c r="F48" s="149">
        <f>SUM(F16:F47)</f>
        <v>982998.5</v>
      </c>
    </row>
  </sheetData>
  <mergeCells count="7">
    <mergeCell ref="A48:E48"/>
    <mergeCell ref="A8:F8"/>
    <mergeCell ref="A9:F9"/>
    <mergeCell ref="A10:F10"/>
    <mergeCell ref="A11:F11"/>
    <mergeCell ref="A12:F12"/>
    <mergeCell ref="A14:F14"/>
  </mergeCells>
  <pageMargins left="0.511811024" right="0.511811024" top="0.78740157499999996" bottom="0.78740157499999996" header="0.31496062000000002" footer="0.31496062000000002"/>
  <pageSetup paperSize="9" scale="7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8"/>
  <sheetViews>
    <sheetView showGridLines="0" view="pageBreakPreview" topLeftCell="A12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5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25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136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</v>
      </c>
      <c r="G19" s="90">
        <v>36.04</v>
      </c>
      <c r="H19" s="91">
        <f t="shared" ref="H19:H32" si="0">F19*G19</f>
        <v>108.12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</v>
      </c>
      <c r="G20" s="90">
        <v>32.67</v>
      </c>
      <c r="H20" s="91">
        <f t="shared" si="0"/>
        <v>98.01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87" t="s">
        <v>22</v>
      </c>
      <c r="C21" s="88" t="s">
        <v>17</v>
      </c>
      <c r="D21" s="88">
        <v>39662</v>
      </c>
      <c r="E21" s="88" t="s">
        <v>23</v>
      </c>
      <c r="F21" s="89">
        <v>5</v>
      </c>
      <c r="G21" s="90">
        <v>20.61</v>
      </c>
      <c r="H21" s="91">
        <f t="shared" si="0"/>
        <v>103.05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82</v>
      </c>
      <c r="C24" s="88" t="s">
        <v>17</v>
      </c>
      <c r="D24" s="88">
        <v>39738</v>
      </c>
      <c r="E24" s="88" t="s">
        <v>23</v>
      </c>
      <c r="F24" s="89">
        <v>5</v>
      </c>
      <c r="G24" s="90">
        <v>4.42</v>
      </c>
      <c r="H24" s="91">
        <f t="shared" si="0"/>
        <v>22.1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33</v>
      </c>
      <c r="B26" s="87" t="s">
        <v>81</v>
      </c>
      <c r="C26" s="88" t="s">
        <v>17</v>
      </c>
      <c r="D26" s="88">
        <v>39258</v>
      </c>
      <c r="E26" s="88" t="s">
        <v>23</v>
      </c>
      <c r="F26" s="89">
        <v>5</v>
      </c>
      <c r="G26" s="90">
        <v>9.0399999999999991</v>
      </c>
      <c r="H26" s="91">
        <f t="shared" si="0"/>
        <v>45.199999999999996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7.25" x14ac:dyDescent="0.25">
      <c r="A27" s="86" t="s">
        <v>34</v>
      </c>
      <c r="B27" s="87" t="s">
        <v>54</v>
      </c>
      <c r="C27" s="88" t="s">
        <v>17</v>
      </c>
      <c r="D27" s="88">
        <v>400</v>
      </c>
      <c r="E27" s="88" t="s">
        <v>12</v>
      </c>
      <c r="F27" s="89">
        <v>2</v>
      </c>
      <c r="G27" s="90">
        <v>2.25</v>
      </c>
      <c r="H27" s="91">
        <f t="shared" si="0"/>
        <v>4.5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1.5" x14ac:dyDescent="0.25">
      <c r="A28" s="86" t="s">
        <v>43</v>
      </c>
      <c r="B28" s="92" t="s">
        <v>57</v>
      </c>
      <c r="C28" s="88" t="s">
        <v>17</v>
      </c>
      <c r="D28" s="88">
        <v>2556</v>
      </c>
      <c r="E28" s="88" t="s">
        <v>12</v>
      </c>
      <c r="F28" s="89">
        <v>2</v>
      </c>
      <c r="G28" s="90">
        <v>1.51</v>
      </c>
      <c r="H28" s="91">
        <f t="shared" si="0"/>
        <v>3.02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ref="H33:H37" si="1">F33*G33</f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1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1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1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1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705.3599999999999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155.18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57"/>
      <c r="B45" s="58"/>
      <c r="C45" s="58"/>
      <c r="D45" s="58"/>
      <c r="E45" s="58"/>
      <c r="F45" s="59"/>
      <c r="G45" s="53" t="s">
        <v>28</v>
      </c>
      <c r="H45" s="54">
        <f>H43+H41</f>
        <v>860.54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1:H11"/>
    <mergeCell ref="A13:H13"/>
    <mergeCell ref="A14:D15"/>
    <mergeCell ref="A1:H6"/>
    <mergeCell ref="A7:H7"/>
    <mergeCell ref="A8:H8"/>
    <mergeCell ref="A9:H9"/>
    <mergeCell ref="A10:H10"/>
  </mergeCells>
  <phoneticPr fontId="14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98"/>
  <sheetViews>
    <sheetView showGridLines="0" view="pageBreakPreview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137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</v>
      </c>
      <c r="G19" s="90">
        <v>36.04</v>
      </c>
      <c r="H19" s="91">
        <f t="shared" ref="H19" si="0">F19*G19</f>
        <v>108.12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</v>
      </c>
      <c r="G20" s="90">
        <v>32.67</v>
      </c>
      <c r="H20" s="91">
        <f t="shared" ref="H20:H22" si="1">F20*G20</f>
        <v>98.01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87" t="s">
        <v>22</v>
      </c>
      <c r="C21" s="88" t="s">
        <v>17</v>
      </c>
      <c r="D21" s="88">
        <v>39662</v>
      </c>
      <c r="E21" s="88" t="s">
        <v>23</v>
      </c>
      <c r="F21" s="89">
        <v>5</v>
      </c>
      <c r="G21" s="90">
        <v>20.61</v>
      </c>
      <c r="H21" s="91">
        <f t="shared" si="1"/>
        <v>103.05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1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ref="H23:H37" si="2">F23*G23</f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82</v>
      </c>
      <c r="C24" s="88" t="s">
        <v>17</v>
      </c>
      <c r="D24" s="88">
        <v>39738</v>
      </c>
      <c r="E24" s="88" t="s">
        <v>23</v>
      </c>
      <c r="F24" s="89">
        <v>5</v>
      </c>
      <c r="G24" s="90">
        <v>4.42</v>
      </c>
      <c r="H24" s="91">
        <f t="shared" si="2"/>
        <v>22.1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2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33</v>
      </c>
      <c r="B26" s="87" t="s">
        <v>81</v>
      </c>
      <c r="C26" s="88" t="s">
        <v>17</v>
      </c>
      <c r="D26" s="88">
        <v>39258</v>
      </c>
      <c r="E26" s="88" t="s">
        <v>23</v>
      </c>
      <c r="F26" s="89">
        <v>5</v>
      </c>
      <c r="G26" s="90">
        <v>9.0399999999999991</v>
      </c>
      <c r="H26" s="91">
        <f t="shared" si="2"/>
        <v>45.199999999999996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2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2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2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2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2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178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2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2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178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2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2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178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2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2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705.3599999999999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155.18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860.54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4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98"/>
  <sheetViews>
    <sheetView showGridLines="0" view="pageBreakPreview" topLeftCell="A4" zoomScale="85" zoomScaleNormal="100" zoomScaleSheetLayoutView="85" workbookViewId="0">
      <selection activeCell="H21" sqref="H21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138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</v>
      </c>
      <c r="G19" s="90">
        <v>36.04</v>
      </c>
      <c r="H19" s="91">
        <f t="shared" ref="H19:H37" si="0">F19*G19</f>
        <v>108.12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</v>
      </c>
      <c r="G20" s="90">
        <v>32.67</v>
      </c>
      <c r="H20" s="91">
        <f t="shared" si="0"/>
        <v>98.01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87" t="s">
        <v>22</v>
      </c>
      <c r="C21" s="88" t="s">
        <v>17</v>
      </c>
      <c r="D21" s="88">
        <v>39662</v>
      </c>
      <c r="E21" s="88" t="s">
        <v>23</v>
      </c>
      <c r="F21" s="89">
        <v>5</v>
      </c>
      <c r="G21" s="90">
        <v>20.61</v>
      </c>
      <c r="H21" s="91">
        <f t="shared" si="0"/>
        <v>103.05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82</v>
      </c>
      <c r="C24" s="88" t="s">
        <v>17</v>
      </c>
      <c r="D24" s="88">
        <v>39738</v>
      </c>
      <c r="E24" s="88" t="s">
        <v>23</v>
      </c>
      <c r="F24" s="89">
        <v>5</v>
      </c>
      <c r="G24" s="90">
        <v>4.42</v>
      </c>
      <c r="H24" s="91">
        <f t="shared" si="0"/>
        <v>22.1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33</v>
      </c>
      <c r="B26" s="87" t="s">
        <v>81</v>
      </c>
      <c r="C26" s="88" t="s">
        <v>17</v>
      </c>
      <c r="D26" s="88">
        <v>39258</v>
      </c>
      <c r="E26" s="88" t="s">
        <v>23</v>
      </c>
      <c r="F26" s="89">
        <v>5</v>
      </c>
      <c r="G26" s="90">
        <v>9.0399999999999991</v>
      </c>
      <c r="H26" s="91">
        <f t="shared" si="0"/>
        <v>45.199999999999996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0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0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0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0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0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0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0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705.3599999999999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155.18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860.54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8"/>
  <sheetViews>
    <sheetView showGridLines="0" view="pageBreakPreview" topLeftCell="A3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139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3.5</v>
      </c>
      <c r="G19" s="90">
        <v>36.04</v>
      </c>
      <c r="H19" s="91">
        <f t="shared" ref="H19:H25" si="0">F19*G19</f>
        <v>126.14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3.5</v>
      </c>
      <c r="G20" s="90">
        <v>32.67</v>
      </c>
      <c r="H20" s="91">
        <f t="shared" si="0"/>
        <v>114.345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87" t="s">
        <v>22</v>
      </c>
      <c r="C21" s="88" t="s">
        <v>17</v>
      </c>
      <c r="D21" s="88">
        <v>39662</v>
      </c>
      <c r="E21" s="88" t="s">
        <v>23</v>
      </c>
      <c r="F21" s="89">
        <v>5</v>
      </c>
      <c r="G21" s="90">
        <v>20.61</v>
      </c>
      <c r="H21" s="91">
        <f t="shared" si="0"/>
        <v>103.05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82</v>
      </c>
      <c r="C24" s="88" t="s">
        <v>17</v>
      </c>
      <c r="D24" s="88">
        <v>39738</v>
      </c>
      <c r="E24" s="88" t="s">
        <v>23</v>
      </c>
      <c r="F24" s="89">
        <v>5</v>
      </c>
      <c r="G24" s="90">
        <v>4.42</v>
      </c>
      <c r="H24" s="91">
        <f t="shared" si="0"/>
        <v>22.1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86</v>
      </c>
      <c r="C26" s="88" t="s">
        <v>17</v>
      </c>
      <c r="D26" s="88">
        <v>39259</v>
      </c>
      <c r="E26" s="88" t="s">
        <v>23</v>
      </c>
      <c r="F26" s="89">
        <v>5</v>
      </c>
      <c r="G26" s="90">
        <v>13.92</v>
      </c>
      <c r="H26" s="91">
        <f t="shared" ref="H26:H37" si="1">F26*G26</f>
        <v>69.599999999999994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1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1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1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1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1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1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1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1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1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1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1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764.1149999999999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168.11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932.22499999999991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998"/>
  <sheetViews>
    <sheetView showGridLines="0" view="pageBreakPreview" topLeftCell="A17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140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3.5</v>
      </c>
      <c r="G19" s="90">
        <v>36.04</v>
      </c>
      <c r="H19" s="91">
        <f t="shared" ref="H19:H20" si="0">F19*G19</f>
        <v>126.14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3.5</v>
      </c>
      <c r="G20" s="90">
        <v>32.67</v>
      </c>
      <c r="H20" s="91">
        <f t="shared" si="0"/>
        <v>114.345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ref="H21:H37" si="1">F21*G21</f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1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1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1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1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88</v>
      </c>
      <c r="C26" s="88" t="s">
        <v>17</v>
      </c>
      <c r="D26" s="88">
        <v>39260</v>
      </c>
      <c r="E26" s="88" t="s">
        <v>23</v>
      </c>
      <c r="F26" s="89">
        <v>5</v>
      </c>
      <c r="G26" s="90">
        <v>21.32</v>
      </c>
      <c r="H26" s="91">
        <f t="shared" si="1"/>
        <v>106.6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1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1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1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1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1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1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1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1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1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1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1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1016.5149999999998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223.63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1240.1449999999998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998"/>
  <sheetViews>
    <sheetView showGridLines="0" view="pageBreakPreview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80">
        <v>1</v>
      </c>
      <c r="B18" s="81" t="s">
        <v>141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3.5</v>
      </c>
      <c r="G19" s="90">
        <v>36.04</v>
      </c>
      <c r="H19" s="91">
        <f t="shared" ref="H19:H37" si="0">F19*G19</f>
        <v>126.14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3.5</v>
      </c>
      <c r="G20" s="90">
        <v>32.67</v>
      </c>
      <c r="H20" s="91">
        <f t="shared" si="0"/>
        <v>114.345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si="0"/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0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88</v>
      </c>
      <c r="C26" s="88" t="s">
        <v>17</v>
      </c>
      <c r="D26" s="88">
        <v>39260</v>
      </c>
      <c r="E26" s="88" t="s">
        <v>23</v>
      </c>
      <c r="F26" s="89">
        <v>5</v>
      </c>
      <c r="G26" s="90">
        <v>21.32</v>
      </c>
      <c r="H26" s="91">
        <f t="shared" si="0"/>
        <v>106.6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0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0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0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0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0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0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0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93"/>
      <c r="B40" s="94"/>
      <c r="C40" s="94"/>
      <c r="D40" s="94"/>
      <c r="E40" s="94"/>
      <c r="F40" s="95"/>
      <c r="G40" s="96"/>
      <c r="H40" s="97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1016.5149999999998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223.63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1240.1449999999998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98"/>
  <sheetViews>
    <sheetView showGridLines="0" view="pageBreakPreview" topLeftCell="A10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31">
        <v>1</v>
      </c>
      <c r="B18" s="150" t="s">
        <v>142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3.5</v>
      </c>
      <c r="G19" s="90">
        <v>36.04</v>
      </c>
      <c r="H19" s="91">
        <f t="shared" ref="H19:H37" si="0">F19*G19</f>
        <v>126.14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3.5</v>
      </c>
      <c r="G20" s="90">
        <v>32.67</v>
      </c>
      <c r="H20" s="91">
        <f t="shared" si="0"/>
        <v>114.345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si="0"/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0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88</v>
      </c>
      <c r="C26" s="88" t="s">
        <v>17</v>
      </c>
      <c r="D26" s="88">
        <v>39260</v>
      </c>
      <c r="E26" s="88" t="s">
        <v>23</v>
      </c>
      <c r="F26" s="89">
        <v>5</v>
      </c>
      <c r="G26" s="90">
        <v>21.32</v>
      </c>
      <c r="H26" s="91">
        <f t="shared" si="0"/>
        <v>106.6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0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0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0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0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0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0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0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45"/>
      <c r="B40" s="46"/>
      <c r="C40" s="46"/>
      <c r="D40" s="46"/>
      <c r="E40" s="46"/>
      <c r="F40" s="47"/>
      <c r="G40" s="48"/>
      <c r="H40" s="49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1016.5149999999998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223.63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1240.1449999999998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998"/>
  <sheetViews>
    <sheetView showGridLines="0" view="pageBreakPreview" topLeftCell="A2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31">
        <v>1</v>
      </c>
      <c r="B18" s="150" t="s">
        <v>143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3.5</v>
      </c>
      <c r="G19" s="90">
        <v>36.04</v>
      </c>
      <c r="H19" s="91">
        <f t="shared" ref="H19:H37" si="0">F19*G19</f>
        <v>126.14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3.5</v>
      </c>
      <c r="G20" s="90">
        <v>32.67</v>
      </c>
      <c r="H20" s="91">
        <f t="shared" si="0"/>
        <v>114.345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si="0"/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0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88</v>
      </c>
      <c r="C26" s="88" t="s">
        <v>17</v>
      </c>
      <c r="D26" s="88">
        <v>39260</v>
      </c>
      <c r="E26" s="88" t="s">
        <v>23</v>
      </c>
      <c r="F26" s="89">
        <v>5</v>
      </c>
      <c r="G26" s="90">
        <v>21.32</v>
      </c>
      <c r="H26" s="91">
        <f t="shared" si="0"/>
        <v>106.6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0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0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0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0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0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0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0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45"/>
      <c r="B40" s="46"/>
      <c r="C40" s="46"/>
      <c r="D40" s="46"/>
      <c r="E40" s="46"/>
      <c r="F40" s="47"/>
      <c r="G40" s="48"/>
      <c r="H40" s="49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1016.5149999999998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223.63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1240.1449999999998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998"/>
  <sheetViews>
    <sheetView showGridLines="0" view="pageBreakPreview" topLeftCell="A15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31">
        <v>1</v>
      </c>
      <c r="B18" s="150" t="s">
        <v>144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4</v>
      </c>
      <c r="G19" s="90">
        <v>36.04</v>
      </c>
      <c r="H19" s="91">
        <f t="shared" ref="H19:H37" si="0">F19*G19</f>
        <v>144.16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4</v>
      </c>
      <c r="G20" s="90">
        <v>32.67</v>
      </c>
      <c r="H20" s="91">
        <f t="shared" si="0"/>
        <v>130.68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si="0"/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0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" x14ac:dyDescent="0.25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86" t="s">
        <v>31</v>
      </c>
      <c r="B26" s="87" t="s">
        <v>88</v>
      </c>
      <c r="C26" s="88" t="s">
        <v>17</v>
      </c>
      <c r="D26" s="88">
        <v>39260</v>
      </c>
      <c r="E26" s="88" t="s">
        <v>23</v>
      </c>
      <c r="F26" s="89">
        <v>5</v>
      </c>
      <c r="G26" s="90">
        <v>21.32</v>
      </c>
      <c r="H26" s="91">
        <f t="shared" si="0"/>
        <v>106.6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0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0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0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0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0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0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0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0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0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0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0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45"/>
      <c r="B40" s="46"/>
      <c r="C40" s="46"/>
      <c r="D40" s="46"/>
      <c r="E40" s="46"/>
      <c r="F40" s="47"/>
      <c r="G40" s="48"/>
      <c r="H40" s="49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1050.8699999999999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231.19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1282.06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998"/>
  <sheetViews>
    <sheetView showGridLines="0" view="pageBreakPreview" topLeftCell="A6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6" x14ac:dyDescent="0.25">
      <c r="A18" s="31">
        <v>1</v>
      </c>
      <c r="B18" s="150" t="s">
        <v>145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4</v>
      </c>
      <c r="G19" s="90">
        <v>36.04</v>
      </c>
      <c r="H19" s="91">
        <f t="shared" ref="H19:H25" si="0">F19*G19</f>
        <v>144.16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4</v>
      </c>
      <c r="G20" s="90">
        <v>32.67</v>
      </c>
      <c r="H20" s="91">
        <f t="shared" si="0"/>
        <v>130.68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" x14ac:dyDescent="0.25">
      <c r="A21" s="86" t="s">
        <v>21</v>
      </c>
      <c r="B21" s="92" t="s">
        <v>58</v>
      </c>
      <c r="C21" s="88" t="s">
        <v>17</v>
      </c>
      <c r="D21" s="88">
        <v>39665</v>
      </c>
      <c r="E21" s="88" t="s">
        <v>23</v>
      </c>
      <c r="F21" s="89">
        <v>5</v>
      </c>
      <c r="G21" s="90">
        <v>53.49</v>
      </c>
      <c r="H21" s="91">
        <f t="shared" si="0"/>
        <v>267.45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3" x14ac:dyDescent="0.25">
      <c r="A22" s="86" t="s">
        <v>29</v>
      </c>
      <c r="B22" s="87" t="s">
        <v>24</v>
      </c>
      <c r="C22" s="88" t="s">
        <v>17</v>
      </c>
      <c r="D22" s="88">
        <v>39664</v>
      </c>
      <c r="E22" s="88" t="s">
        <v>23</v>
      </c>
      <c r="F22" s="89">
        <v>5</v>
      </c>
      <c r="G22" s="90">
        <v>31.7</v>
      </c>
      <c r="H22" s="91">
        <f t="shared" si="0"/>
        <v>158.5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7.25" x14ac:dyDescent="0.25">
      <c r="A23" s="86" t="s">
        <v>30</v>
      </c>
      <c r="B23" s="87" t="s">
        <v>84</v>
      </c>
      <c r="C23" s="88" t="s">
        <v>17</v>
      </c>
      <c r="D23" s="88">
        <v>37591</v>
      </c>
      <c r="E23" s="88" t="s">
        <v>12</v>
      </c>
      <c r="F23" s="89">
        <v>2</v>
      </c>
      <c r="G23" s="79">
        <v>20.27</v>
      </c>
      <c r="H23" s="91">
        <f t="shared" si="0"/>
        <v>40.54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6" x14ac:dyDescent="0.25">
      <c r="A24" s="86" t="s">
        <v>31</v>
      </c>
      <c r="B24" s="87" t="s">
        <v>87</v>
      </c>
      <c r="C24" s="88" t="s">
        <v>17</v>
      </c>
      <c r="D24" s="88">
        <v>39853</v>
      </c>
      <c r="E24" s="88" t="s">
        <v>23</v>
      </c>
      <c r="F24" s="89">
        <v>5</v>
      </c>
      <c r="G24" s="90">
        <v>14.62</v>
      </c>
      <c r="H24" s="91">
        <f t="shared" si="0"/>
        <v>73.099999999999994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6.75" thickBot="1" x14ac:dyDescent="0.3">
      <c r="A25" s="86" t="s">
        <v>32</v>
      </c>
      <c r="B25" s="87" t="s">
        <v>83</v>
      </c>
      <c r="C25" s="88" t="s">
        <v>17</v>
      </c>
      <c r="D25" s="88">
        <v>39741</v>
      </c>
      <c r="E25" s="88" t="s">
        <v>23</v>
      </c>
      <c r="F25" s="89">
        <v>5</v>
      </c>
      <c r="G25" s="90">
        <v>11.13</v>
      </c>
      <c r="H25" s="91">
        <f t="shared" si="0"/>
        <v>55.650000000000006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.75" x14ac:dyDescent="0.25">
      <c r="A26" s="67" t="s">
        <v>31</v>
      </c>
      <c r="B26" s="68" t="s">
        <v>89</v>
      </c>
      <c r="C26" s="69" t="s">
        <v>17</v>
      </c>
      <c r="D26" s="69">
        <v>39261</v>
      </c>
      <c r="E26" s="69" t="s">
        <v>23</v>
      </c>
      <c r="F26" s="70">
        <v>5</v>
      </c>
      <c r="G26" s="71">
        <v>34.35</v>
      </c>
      <c r="H26" s="72">
        <f t="shared" ref="H26:H37" si="1">F26*G26</f>
        <v>171.75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1.5" x14ac:dyDescent="0.25">
      <c r="A27" s="86" t="s">
        <v>34</v>
      </c>
      <c r="B27" s="92" t="s">
        <v>57</v>
      </c>
      <c r="C27" s="88" t="s">
        <v>17</v>
      </c>
      <c r="D27" s="88">
        <v>2556</v>
      </c>
      <c r="E27" s="88" t="s">
        <v>12</v>
      </c>
      <c r="F27" s="89">
        <v>2</v>
      </c>
      <c r="G27" s="90">
        <v>1.51</v>
      </c>
      <c r="H27" s="91">
        <f t="shared" si="1"/>
        <v>3.02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7.25" x14ac:dyDescent="0.25">
      <c r="A28" s="86" t="s">
        <v>43</v>
      </c>
      <c r="B28" s="87" t="s">
        <v>54</v>
      </c>
      <c r="C28" s="88" t="s">
        <v>17</v>
      </c>
      <c r="D28" s="88">
        <v>400</v>
      </c>
      <c r="E28" s="88" t="s">
        <v>12</v>
      </c>
      <c r="F28" s="89">
        <v>2</v>
      </c>
      <c r="G28" s="90">
        <v>2.25</v>
      </c>
      <c r="H28" s="91">
        <f t="shared" si="1"/>
        <v>4.5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1.5" x14ac:dyDescent="0.25">
      <c r="A29" s="86" t="s">
        <v>44</v>
      </c>
      <c r="B29" s="87" t="s">
        <v>53</v>
      </c>
      <c r="C29" s="88" t="s">
        <v>17</v>
      </c>
      <c r="D29" s="88">
        <v>1891</v>
      </c>
      <c r="E29" s="88" t="s">
        <v>12</v>
      </c>
      <c r="F29" s="89">
        <v>2</v>
      </c>
      <c r="G29" s="90">
        <v>1.52</v>
      </c>
      <c r="H29" s="91">
        <f t="shared" si="1"/>
        <v>3.04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86" t="s">
        <v>45</v>
      </c>
      <c r="B30" s="87" t="s">
        <v>52</v>
      </c>
      <c r="C30" s="88" t="s">
        <v>17</v>
      </c>
      <c r="D30" s="88">
        <v>2674</v>
      </c>
      <c r="E30" s="88" t="s">
        <v>23</v>
      </c>
      <c r="F30" s="89">
        <v>5</v>
      </c>
      <c r="G30" s="90">
        <v>4.92</v>
      </c>
      <c r="H30" s="91">
        <f t="shared" si="1"/>
        <v>24.6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3" x14ac:dyDescent="0.25">
      <c r="A31" s="86" t="s">
        <v>46</v>
      </c>
      <c r="B31" s="87" t="s">
        <v>25</v>
      </c>
      <c r="C31" s="88" t="s">
        <v>17</v>
      </c>
      <c r="D31" s="88">
        <v>7583</v>
      </c>
      <c r="E31" s="88" t="s">
        <v>12</v>
      </c>
      <c r="F31" s="89">
        <v>6</v>
      </c>
      <c r="G31" s="79">
        <v>0.54</v>
      </c>
      <c r="H31" s="91">
        <f t="shared" si="1"/>
        <v>3.24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3" x14ac:dyDescent="0.25">
      <c r="A32" s="86" t="s">
        <v>47</v>
      </c>
      <c r="B32" s="87" t="s">
        <v>26</v>
      </c>
      <c r="C32" s="88" t="s">
        <v>17</v>
      </c>
      <c r="D32" s="88">
        <v>7584</v>
      </c>
      <c r="E32" s="88" t="s">
        <v>12</v>
      </c>
      <c r="F32" s="89">
        <v>4</v>
      </c>
      <c r="G32" s="79">
        <v>1.21</v>
      </c>
      <c r="H32" s="91">
        <f t="shared" si="1"/>
        <v>4.84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5" customFormat="1" ht="78.75" x14ac:dyDescent="0.25">
      <c r="A33" s="178" t="s">
        <v>48</v>
      </c>
      <c r="B33" s="179" t="s">
        <v>130</v>
      </c>
      <c r="C33" s="180" t="s">
        <v>17</v>
      </c>
      <c r="D33" s="180">
        <v>104770</v>
      </c>
      <c r="E33" s="180" t="s">
        <v>12</v>
      </c>
      <c r="F33" s="181">
        <v>1</v>
      </c>
      <c r="G33" s="182">
        <v>2.42</v>
      </c>
      <c r="H33" s="183">
        <f t="shared" si="1"/>
        <v>2.42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47.25" x14ac:dyDescent="0.25">
      <c r="A34" s="86" t="s">
        <v>49</v>
      </c>
      <c r="B34" s="73" t="s">
        <v>35</v>
      </c>
      <c r="C34" s="88" t="s">
        <v>17</v>
      </c>
      <c r="D34" s="74" t="s">
        <v>36</v>
      </c>
      <c r="E34" s="78" t="s">
        <v>12</v>
      </c>
      <c r="F34" s="75">
        <v>1</v>
      </c>
      <c r="G34" s="76">
        <v>3.8</v>
      </c>
      <c r="H34" s="77">
        <f t="shared" si="1"/>
        <v>3.8</v>
      </c>
      <c r="I34" s="39"/>
      <c r="J34" s="41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31.5" x14ac:dyDescent="0.25">
      <c r="A35" s="178" t="s">
        <v>50</v>
      </c>
      <c r="B35" s="73" t="s">
        <v>37</v>
      </c>
      <c r="C35" s="88" t="s">
        <v>17</v>
      </c>
      <c r="D35" s="74" t="s">
        <v>38</v>
      </c>
      <c r="E35" s="78" t="s">
        <v>12</v>
      </c>
      <c r="F35" s="75">
        <v>1</v>
      </c>
      <c r="G35" s="76">
        <v>1.56</v>
      </c>
      <c r="H35" s="77">
        <f t="shared" si="1"/>
        <v>1.56</v>
      </c>
      <c r="I35" s="39"/>
      <c r="J35" s="41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31.5" x14ac:dyDescent="0.25">
      <c r="A36" s="86" t="s">
        <v>55</v>
      </c>
      <c r="B36" s="73" t="s">
        <v>39</v>
      </c>
      <c r="C36" s="88" t="s">
        <v>17</v>
      </c>
      <c r="D36" s="74" t="s">
        <v>40</v>
      </c>
      <c r="E36" s="78" t="s">
        <v>12</v>
      </c>
      <c r="F36" s="75">
        <v>2</v>
      </c>
      <c r="G36" s="76">
        <v>0.76</v>
      </c>
      <c r="H36" s="77">
        <f t="shared" si="1"/>
        <v>1.52</v>
      </c>
      <c r="I36" s="39"/>
      <c r="J36" s="41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31.5" x14ac:dyDescent="0.25">
      <c r="A37" s="178" t="s">
        <v>56</v>
      </c>
      <c r="B37" s="73" t="s">
        <v>41</v>
      </c>
      <c r="C37" s="88" t="s">
        <v>17</v>
      </c>
      <c r="D37" s="74" t="s">
        <v>42</v>
      </c>
      <c r="E37" s="78" t="s">
        <v>23</v>
      </c>
      <c r="F37" s="75">
        <v>5</v>
      </c>
      <c r="G37" s="76">
        <v>4.33</v>
      </c>
      <c r="H37" s="77">
        <f t="shared" si="1"/>
        <v>21.65</v>
      </c>
      <c r="I37" s="39"/>
      <c r="J37" s="41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5.75" customHeight="1" x14ac:dyDescent="0.25">
      <c r="A38" s="43"/>
      <c r="B38" s="36"/>
      <c r="C38" s="37"/>
      <c r="D38" s="37"/>
      <c r="E38" s="40"/>
      <c r="F38" s="38"/>
      <c r="G38" s="44"/>
      <c r="H38" s="42"/>
      <c r="I38" s="39"/>
      <c r="J38" s="41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5.75" customHeight="1" x14ac:dyDescent="0.25">
      <c r="A39" s="43"/>
      <c r="B39" s="36"/>
      <c r="C39" s="37"/>
      <c r="D39" s="37"/>
      <c r="E39" s="40"/>
      <c r="F39" s="38"/>
      <c r="G39" s="44"/>
      <c r="H39" s="42"/>
      <c r="I39" s="39"/>
      <c r="J39" s="41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5.75" customHeight="1" thickBot="1" x14ac:dyDescent="0.3">
      <c r="A40" s="45"/>
      <c r="B40" s="46"/>
      <c r="C40" s="46"/>
      <c r="D40" s="46"/>
      <c r="E40" s="46"/>
      <c r="F40" s="47"/>
      <c r="G40" s="48"/>
      <c r="H40" s="49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thickBot="1" x14ac:dyDescent="0.3">
      <c r="A41" s="50"/>
      <c r="B41" s="51"/>
      <c r="C41" s="51"/>
      <c r="D41" s="51"/>
      <c r="E41" s="51"/>
      <c r="F41" s="52"/>
      <c r="G41" s="53" t="s">
        <v>27</v>
      </c>
      <c r="H41" s="54">
        <f>SUM(H19:H39)</f>
        <v>1116.0199999999998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thickBot="1" x14ac:dyDescent="0.3">
      <c r="A42" s="45"/>
      <c r="B42" s="46"/>
      <c r="C42" s="46"/>
      <c r="D42" s="46"/>
      <c r="E42" s="46"/>
      <c r="F42" s="47"/>
      <c r="G42" s="55"/>
      <c r="H42" s="56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thickBot="1" x14ac:dyDescent="0.3">
      <c r="A43" s="50"/>
      <c r="B43" s="51"/>
      <c r="C43" s="51"/>
      <c r="D43" s="51"/>
      <c r="E43" s="51"/>
      <c r="F43" s="52"/>
      <c r="G43" s="53" t="s">
        <v>51</v>
      </c>
      <c r="H43" s="54">
        <f>ROUND((22%*H41),2)</f>
        <v>245.52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thickBot="1" x14ac:dyDescent="0.3">
      <c r="A44" s="45"/>
      <c r="B44" s="46"/>
      <c r="C44" s="46"/>
      <c r="D44" s="46"/>
      <c r="E44" s="46"/>
      <c r="F44" s="47"/>
      <c r="G44" s="55"/>
      <c r="H44" s="56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thickBot="1" x14ac:dyDescent="0.3">
      <c r="A45" s="57"/>
      <c r="B45" s="58"/>
      <c r="C45" s="58"/>
      <c r="D45" s="58"/>
      <c r="E45" s="58"/>
      <c r="F45" s="59"/>
      <c r="G45" s="53" t="s">
        <v>28</v>
      </c>
      <c r="H45" s="54">
        <f>H43+H41</f>
        <v>1361.5399999999997</v>
      </c>
      <c r="I45" s="6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65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41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41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41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41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41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41"/>
      <c r="C53" s="65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41"/>
      <c r="C54" s="65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65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64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64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64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64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64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64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64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64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64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64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60"/>
      <c r="G223" s="61"/>
      <c r="H223" s="6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60"/>
      <c r="G224" s="61"/>
      <c r="H224" s="6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60"/>
      <c r="G225" s="61"/>
      <c r="H225" s="6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60"/>
      <c r="G226" s="61"/>
      <c r="H226" s="6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60"/>
      <c r="G227" s="61"/>
      <c r="H227" s="6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60"/>
      <c r="G228" s="61"/>
      <c r="H228" s="6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60"/>
      <c r="G229" s="61"/>
      <c r="H229" s="6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60"/>
      <c r="G230" s="61"/>
      <c r="H230" s="6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60"/>
      <c r="G231" s="61"/>
      <c r="H231" s="6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60"/>
      <c r="G232" s="61"/>
      <c r="H232" s="6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60"/>
      <c r="G233" s="61"/>
      <c r="H233" s="6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60"/>
      <c r="G234" s="61"/>
      <c r="H234" s="6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60"/>
      <c r="G235" s="61"/>
      <c r="H235" s="6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60"/>
      <c r="G236" s="61"/>
      <c r="H236" s="6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60"/>
      <c r="G237" s="61"/>
      <c r="H237" s="6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60"/>
      <c r="G238" s="61"/>
      <c r="H238" s="6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62"/>
      <c r="G983" s="63"/>
      <c r="H983" s="6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62"/>
      <c r="G984" s="63"/>
      <c r="H984" s="6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62"/>
      <c r="G985" s="63"/>
      <c r="H985" s="6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62"/>
      <c r="G986" s="63"/>
      <c r="H986" s="6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62"/>
      <c r="G987" s="63"/>
      <c r="H987" s="6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62"/>
      <c r="G988" s="63"/>
      <c r="H988" s="6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62"/>
      <c r="G989" s="63"/>
      <c r="H989" s="6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62"/>
      <c r="G990" s="63"/>
      <c r="H990" s="6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62"/>
      <c r="G991" s="63"/>
      <c r="H991" s="6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62"/>
      <c r="G992" s="63"/>
      <c r="H992" s="6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62"/>
      <c r="G993" s="63"/>
      <c r="H993" s="6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62"/>
      <c r="G994" s="63"/>
      <c r="H994" s="6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62"/>
      <c r="G995" s="63"/>
      <c r="H995" s="6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62"/>
      <c r="G996" s="63"/>
      <c r="H996" s="6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62"/>
      <c r="G997" s="63"/>
      <c r="H997" s="6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62"/>
      <c r="G998" s="63"/>
      <c r="H998" s="6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F14" sqref="F14:H14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.75" thickBot="1" x14ac:dyDescent="0.3">
      <c r="A18" s="31">
        <v>1</v>
      </c>
      <c r="B18" s="150" t="s">
        <v>113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0.25" x14ac:dyDescent="0.25">
      <c r="A19" s="67" t="s">
        <v>16</v>
      </c>
      <c r="B19" s="68" t="s">
        <v>59</v>
      </c>
      <c r="C19" s="69" t="s">
        <v>17</v>
      </c>
      <c r="D19" s="69">
        <v>97327</v>
      </c>
      <c r="E19" s="69" t="s">
        <v>23</v>
      </c>
      <c r="F19" s="70">
        <v>1</v>
      </c>
      <c r="G19" s="71">
        <v>28.64</v>
      </c>
      <c r="H19" s="72">
        <f t="shared" ref="H19" si="0">F19*G19</f>
        <v>28.64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28.64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6.3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34.94</v>
      </c>
      <c r="I27" s="60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980"/>
  <sheetViews>
    <sheetView showGridLines="0" view="pageBreakPreview" topLeftCell="A5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.75" thickBot="1" x14ac:dyDescent="0.3">
      <c r="A18" s="31">
        <v>1</v>
      </c>
      <c r="B18" s="150" t="s">
        <v>114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0.25" x14ac:dyDescent="0.25">
      <c r="A19" s="67" t="s">
        <v>16</v>
      </c>
      <c r="B19" s="68" t="s">
        <v>60</v>
      </c>
      <c r="C19" s="69" t="s">
        <v>17</v>
      </c>
      <c r="D19" s="69">
        <v>97328</v>
      </c>
      <c r="E19" s="69" t="s">
        <v>23</v>
      </c>
      <c r="F19" s="70">
        <v>1</v>
      </c>
      <c r="G19" s="71">
        <v>47.48</v>
      </c>
      <c r="H19" s="72">
        <f t="shared" ref="H19" si="0">F19*G19</f>
        <v>47.48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47.48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10.45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57.929999999999993</v>
      </c>
      <c r="I27" s="60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980"/>
  <sheetViews>
    <sheetView showGridLines="0" view="pageBreakPreview" topLeftCell="A14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.75" thickBot="1" x14ac:dyDescent="0.3">
      <c r="A18" s="31">
        <v>1</v>
      </c>
      <c r="B18" s="150" t="s">
        <v>115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4.5" x14ac:dyDescent="0.25">
      <c r="A19" s="67" t="s">
        <v>16</v>
      </c>
      <c r="B19" s="68" t="s">
        <v>61</v>
      </c>
      <c r="C19" s="69" t="s">
        <v>17</v>
      </c>
      <c r="D19" s="69">
        <v>97329</v>
      </c>
      <c r="E19" s="69" t="s">
        <v>23</v>
      </c>
      <c r="F19" s="70">
        <v>1</v>
      </c>
      <c r="G19" s="71">
        <v>60.77</v>
      </c>
      <c r="H19" s="72">
        <f t="shared" ref="H19" si="0">F19*G19</f>
        <v>60.77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60.77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13.37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74.14</v>
      </c>
      <c r="I27" s="60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980"/>
  <sheetViews>
    <sheetView showGridLines="0" view="pageBreakPreview" topLeftCell="A14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.75" thickBot="1" x14ac:dyDescent="0.3">
      <c r="A18" s="31">
        <v>1</v>
      </c>
      <c r="B18" s="150" t="s">
        <v>116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4.5" x14ac:dyDescent="0.25">
      <c r="A19" s="67" t="s">
        <v>16</v>
      </c>
      <c r="B19" s="68" t="s">
        <v>62</v>
      </c>
      <c r="C19" s="69" t="s">
        <v>17</v>
      </c>
      <c r="D19" s="69">
        <v>97330</v>
      </c>
      <c r="E19" s="69" t="s">
        <v>23</v>
      </c>
      <c r="F19" s="70">
        <v>1</v>
      </c>
      <c r="G19" s="71">
        <v>74.569999999999993</v>
      </c>
      <c r="H19" s="72">
        <f t="shared" ref="H19" si="0">F19*G19</f>
        <v>74.569999999999993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74.569999999999993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16.41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90.97999999999999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9.5" thickBot="1" x14ac:dyDescent="0.3">
      <c r="A18" s="31">
        <v>1</v>
      </c>
      <c r="B18" s="150" t="s">
        <v>117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.75" x14ac:dyDescent="0.25">
      <c r="A19" s="67" t="s">
        <v>16</v>
      </c>
      <c r="B19" s="68" t="s">
        <v>63</v>
      </c>
      <c r="C19" s="69" t="s">
        <v>17</v>
      </c>
      <c r="D19" s="69">
        <v>91871</v>
      </c>
      <c r="E19" s="69" t="s">
        <v>23</v>
      </c>
      <c r="F19" s="70">
        <v>1</v>
      </c>
      <c r="G19" s="71">
        <v>17.899999999999999</v>
      </c>
      <c r="H19" s="72">
        <f t="shared" ref="H19:H20" si="0">F19*G19</f>
        <v>17.899999999999999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92" t="s">
        <v>57</v>
      </c>
      <c r="C20" s="88" t="s">
        <v>17</v>
      </c>
      <c r="D20" s="88">
        <v>2556</v>
      </c>
      <c r="E20" s="88" t="s">
        <v>12</v>
      </c>
      <c r="F20" s="89">
        <v>2</v>
      </c>
      <c r="G20" s="90">
        <v>1.51</v>
      </c>
      <c r="H20" s="91">
        <f t="shared" si="0"/>
        <v>3.02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20.919999999999998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4.5999999999999996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25.519999999999996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9.5" thickBot="1" x14ac:dyDescent="0.3">
      <c r="A18" s="31">
        <v>1</v>
      </c>
      <c r="B18" s="150" t="s">
        <v>118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63" x14ac:dyDescent="0.25">
      <c r="A19" s="67" t="s">
        <v>16</v>
      </c>
      <c r="B19" s="68" t="s">
        <v>64</v>
      </c>
      <c r="C19" s="69" t="s">
        <v>17</v>
      </c>
      <c r="D19" s="69">
        <v>91864</v>
      </c>
      <c r="E19" s="69" t="s">
        <v>23</v>
      </c>
      <c r="F19" s="70">
        <v>1</v>
      </c>
      <c r="G19" s="71">
        <v>17.940000000000001</v>
      </c>
      <c r="H19" s="72">
        <f t="shared" ref="H19:H20" si="0">F19*G19</f>
        <v>17.940000000000001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92" t="s">
        <v>57</v>
      </c>
      <c r="C20" s="88" t="s">
        <v>17</v>
      </c>
      <c r="D20" s="88">
        <v>2556</v>
      </c>
      <c r="E20" s="88" t="s">
        <v>12</v>
      </c>
      <c r="F20" s="89">
        <v>2</v>
      </c>
      <c r="G20" s="90">
        <v>1.51</v>
      </c>
      <c r="H20" s="91">
        <f t="shared" si="0"/>
        <v>3.02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20.96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4.6100000000000003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25.57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9.5" thickBot="1" x14ac:dyDescent="0.3">
      <c r="A18" s="31">
        <v>1</v>
      </c>
      <c r="B18" s="150" t="s">
        <v>119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7.25" x14ac:dyDescent="0.25">
      <c r="A19" s="67" t="s">
        <v>16</v>
      </c>
      <c r="B19" s="68" t="s">
        <v>65</v>
      </c>
      <c r="C19" s="69" t="s">
        <v>17</v>
      </c>
      <c r="D19" s="69">
        <v>93008</v>
      </c>
      <c r="E19" s="69" t="s">
        <v>23</v>
      </c>
      <c r="F19" s="70">
        <v>1</v>
      </c>
      <c r="G19" s="71">
        <v>20.55</v>
      </c>
      <c r="H19" s="72">
        <f t="shared" ref="H19:H20" si="0">F19*G19</f>
        <v>20.55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92" t="s">
        <v>57</v>
      </c>
      <c r="C20" s="88" t="s">
        <v>17</v>
      </c>
      <c r="D20" s="88">
        <v>2556</v>
      </c>
      <c r="E20" s="88" t="s">
        <v>12</v>
      </c>
      <c r="F20" s="89">
        <v>2</v>
      </c>
      <c r="G20" s="90">
        <v>1.51</v>
      </c>
      <c r="H20" s="91">
        <f t="shared" si="0"/>
        <v>3.02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SUM(H19:H21)</f>
        <v>23.57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5.19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28.76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982"/>
  <sheetViews>
    <sheetView showGridLines="0" view="pageBreakPreview" topLeftCell="A9" zoomScale="85" zoomScaleNormal="100" zoomScaleSheetLayoutView="85" workbookViewId="0">
      <selection activeCell="A22" sqref="A22:XFD22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98">
        <v>1</v>
      </c>
      <c r="B18" s="110" t="s">
        <v>90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63" x14ac:dyDescent="0.25">
      <c r="A19" s="86" t="s">
        <v>16</v>
      </c>
      <c r="B19" s="87" t="s">
        <v>68</v>
      </c>
      <c r="C19" s="88" t="s">
        <v>17</v>
      </c>
      <c r="D19" s="88">
        <v>39795</v>
      </c>
      <c r="E19" s="88" t="s">
        <v>12</v>
      </c>
      <c r="F19" s="89">
        <v>1</v>
      </c>
      <c r="G19" s="90">
        <v>81.61</v>
      </c>
      <c r="H19" s="91">
        <f t="shared" ref="H19:H21" si="0">F19*G19</f>
        <v>81.61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66</v>
      </c>
      <c r="C20" s="88" t="s">
        <v>17</v>
      </c>
      <c r="D20" s="88">
        <v>34616</v>
      </c>
      <c r="E20" s="88" t="s">
        <v>12</v>
      </c>
      <c r="F20" s="89">
        <v>1</v>
      </c>
      <c r="G20" s="90">
        <v>44.7</v>
      </c>
      <c r="H20" s="91">
        <f t="shared" si="0"/>
        <v>44.7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x14ac:dyDescent="0.25">
      <c r="A21" s="86" t="s">
        <v>21</v>
      </c>
      <c r="B21" s="87" t="s">
        <v>67</v>
      </c>
      <c r="C21" s="88" t="s">
        <v>17</v>
      </c>
      <c r="D21" s="88">
        <v>34709</v>
      </c>
      <c r="E21" s="88" t="s">
        <v>12</v>
      </c>
      <c r="F21" s="89">
        <v>1</v>
      </c>
      <c r="G21" s="90">
        <v>54.76</v>
      </c>
      <c r="H21" s="91">
        <f t="shared" si="0"/>
        <v>54.76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03"/>
      <c r="B22" s="73"/>
      <c r="C22" s="74"/>
      <c r="D22" s="74"/>
      <c r="E22" s="78"/>
      <c r="F22" s="75"/>
      <c r="G22" s="76"/>
      <c r="H22" s="104"/>
      <c r="I22" s="39"/>
      <c r="J22" s="41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5.75" customHeight="1" x14ac:dyDescent="0.25">
      <c r="A23" s="103"/>
      <c r="B23" s="73"/>
      <c r="C23" s="74"/>
      <c r="D23" s="74"/>
      <c r="E23" s="78"/>
      <c r="F23" s="75"/>
      <c r="G23" s="76"/>
      <c r="H23" s="104"/>
      <c r="I23" s="39"/>
      <c r="J23" s="41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5.75" customHeight="1" thickBot="1" x14ac:dyDescent="0.3">
      <c r="A24" s="105"/>
      <c r="B24" s="106"/>
      <c r="C24" s="106"/>
      <c r="D24" s="106"/>
      <c r="E24" s="106"/>
      <c r="F24" s="107"/>
      <c r="G24" s="108"/>
      <c r="H24" s="109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27</v>
      </c>
      <c r="H25" s="54">
        <f>SUM(H18:H23)</f>
        <v>181.07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0"/>
      <c r="B27" s="51"/>
      <c r="C27" s="51"/>
      <c r="D27" s="51"/>
      <c r="E27" s="51"/>
      <c r="F27" s="52"/>
      <c r="G27" s="53" t="s">
        <v>51</v>
      </c>
      <c r="H27" s="54">
        <f>ROUND((22%*H25),2)</f>
        <v>39.840000000000003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thickBot="1" x14ac:dyDescent="0.3">
      <c r="A28" s="45"/>
      <c r="B28" s="46"/>
      <c r="C28" s="46"/>
      <c r="D28" s="46"/>
      <c r="E28" s="46"/>
      <c r="F28" s="47"/>
      <c r="G28" s="55"/>
      <c r="H28" s="56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thickBot="1" x14ac:dyDescent="0.3">
      <c r="A29" s="57"/>
      <c r="B29" s="58"/>
      <c r="C29" s="58"/>
      <c r="D29" s="58"/>
      <c r="E29" s="58"/>
      <c r="F29" s="59"/>
      <c r="G29" s="53" t="s">
        <v>28</v>
      </c>
      <c r="H29" s="54">
        <f>H27+H25</f>
        <v>220.91</v>
      </c>
      <c r="I29" s="60"/>
      <c r="J29" s="41"/>
      <c r="K29" s="66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66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65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65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65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64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64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E998C-A772-4711-A0EE-579306920AA7}">
  <sheetPr>
    <pageSetUpPr fitToPage="1"/>
  </sheetPr>
  <dimension ref="A1:Z980"/>
  <sheetViews>
    <sheetView showGridLines="0" view="pageBreakPreview" zoomScale="85" zoomScaleNormal="100" zoomScaleSheetLayoutView="85" workbookViewId="0">
      <selection activeCell="A20" sqref="A20:XFD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8.75" x14ac:dyDescent="0.25">
      <c r="A18" s="98">
        <v>1</v>
      </c>
      <c r="B18" s="110" t="s">
        <v>94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19</v>
      </c>
      <c r="B19" s="87" t="s">
        <v>66</v>
      </c>
      <c r="C19" s="88" t="s">
        <v>17</v>
      </c>
      <c r="D19" s="88">
        <v>34616</v>
      </c>
      <c r="E19" s="88" t="s">
        <v>12</v>
      </c>
      <c r="F19" s="89">
        <v>1</v>
      </c>
      <c r="G19" s="90">
        <v>44.7</v>
      </c>
      <c r="H19" s="91">
        <f t="shared" ref="H19" si="0">F19*G19</f>
        <v>44.7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03"/>
      <c r="B20" s="73"/>
      <c r="C20" s="74"/>
      <c r="D20" s="74"/>
      <c r="E20" s="78"/>
      <c r="F20" s="75"/>
      <c r="G20" s="76"/>
      <c r="H20" s="104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103"/>
      <c r="B21" s="73"/>
      <c r="C21" s="74"/>
      <c r="D21" s="74"/>
      <c r="E21" s="78"/>
      <c r="F21" s="75"/>
      <c r="G21" s="76"/>
      <c r="H21" s="104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105"/>
      <c r="B22" s="106"/>
      <c r="C22" s="106"/>
      <c r="D22" s="106"/>
      <c r="E22" s="106"/>
      <c r="F22" s="107"/>
      <c r="G22" s="108"/>
      <c r="H22" s="10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44.7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9.83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54.53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C7E92-C149-4049-A815-9140CA608807}">
  <sheetPr>
    <pageSetUpPr fitToPage="1"/>
  </sheetPr>
  <dimension ref="A1:Z980"/>
  <sheetViews>
    <sheetView showGridLines="0" view="pageBreakPreview" zoomScale="85" zoomScaleNormal="100" zoomScaleSheetLayoutView="85" workbookViewId="0">
      <selection activeCell="A20" sqref="A20:XFD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8.75" x14ac:dyDescent="0.25">
      <c r="A18" s="98">
        <v>1</v>
      </c>
      <c r="B18" s="110" t="s">
        <v>95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7.25" x14ac:dyDescent="0.25">
      <c r="A19" s="86" t="s">
        <v>19</v>
      </c>
      <c r="B19" s="87" t="s">
        <v>96</v>
      </c>
      <c r="C19" s="88" t="s">
        <v>17</v>
      </c>
      <c r="D19" s="88">
        <v>34623</v>
      </c>
      <c r="E19" s="88" t="s">
        <v>12</v>
      </c>
      <c r="F19" s="89">
        <v>1</v>
      </c>
      <c r="G19" s="90">
        <v>44.01</v>
      </c>
      <c r="H19" s="91">
        <f t="shared" ref="H19" si="0">F19*G19</f>
        <v>44.01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03"/>
      <c r="B20" s="73"/>
      <c r="C20" s="74"/>
      <c r="D20" s="74"/>
      <c r="E20" s="78"/>
      <c r="F20" s="75"/>
      <c r="G20" s="76"/>
      <c r="H20" s="104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103"/>
      <c r="B21" s="73"/>
      <c r="C21" s="74"/>
      <c r="D21" s="74"/>
      <c r="E21" s="78"/>
      <c r="F21" s="75"/>
      <c r="G21" s="76"/>
      <c r="H21" s="104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105"/>
      <c r="B22" s="106"/>
      <c r="C22" s="106"/>
      <c r="D22" s="106"/>
      <c r="E22" s="106"/>
      <c r="F22" s="107"/>
      <c r="G22" s="108"/>
      <c r="H22" s="10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44.01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9.68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53.69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B39CA-74C9-4B8E-B147-B5FCD5A9F278}">
  <sheetPr>
    <pageSetUpPr fitToPage="1"/>
  </sheetPr>
  <dimension ref="A1:Z980"/>
  <sheetViews>
    <sheetView showGridLines="0" view="pageBreakPreview" zoomScale="85" zoomScaleNormal="100" zoomScaleSheetLayoutView="85" workbookViewId="0">
      <selection activeCell="A20" sqref="A20:XFD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8.75" x14ac:dyDescent="0.25">
      <c r="A18" s="98">
        <v>1</v>
      </c>
      <c r="B18" s="110" t="s">
        <v>97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19</v>
      </c>
      <c r="B19" s="87" t="s">
        <v>98</v>
      </c>
      <c r="C19" s="88" t="s">
        <v>17</v>
      </c>
      <c r="D19" s="88">
        <v>34709</v>
      </c>
      <c r="E19" s="88" t="s">
        <v>12</v>
      </c>
      <c r="F19" s="89">
        <v>1</v>
      </c>
      <c r="G19" s="90">
        <v>54.76</v>
      </c>
      <c r="H19" s="91">
        <f t="shared" ref="H19" si="0">F19*G19</f>
        <v>54.76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03"/>
      <c r="B20" s="73"/>
      <c r="C20" s="74"/>
      <c r="D20" s="74"/>
      <c r="E20" s="78"/>
      <c r="F20" s="75"/>
      <c r="G20" s="76"/>
      <c r="H20" s="104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103"/>
      <c r="B21" s="73"/>
      <c r="C21" s="74"/>
      <c r="D21" s="74"/>
      <c r="E21" s="78"/>
      <c r="F21" s="75"/>
      <c r="G21" s="76"/>
      <c r="H21" s="104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105"/>
      <c r="B22" s="106"/>
      <c r="C22" s="106"/>
      <c r="D22" s="106"/>
      <c r="E22" s="106"/>
      <c r="F22" s="107"/>
      <c r="G22" s="108"/>
      <c r="H22" s="10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54.76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12.05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66.81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31">
        <v>1</v>
      </c>
      <c r="B18" s="150" t="s">
        <v>120</v>
      </c>
      <c r="C18" s="32"/>
      <c r="D18" s="32"/>
      <c r="E18" s="32"/>
      <c r="F18" s="33"/>
      <c r="G18" s="34"/>
      <c r="H18" s="3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.75" x14ac:dyDescent="0.25">
      <c r="A19" s="86" t="s">
        <v>16</v>
      </c>
      <c r="B19" s="87" t="s">
        <v>81</v>
      </c>
      <c r="C19" s="88" t="s">
        <v>17</v>
      </c>
      <c r="D19" s="88">
        <v>39258</v>
      </c>
      <c r="E19" s="88" t="s">
        <v>23</v>
      </c>
      <c r="F19" s="89">
        <v>1</v>
      </c>
      <c r="G19" s="90">
        <v>9.0399999999999991</v>
      </c>
      <c r="H19" s="91">
        <f t="shared" ref="H19" si="0">F19*G19</f>
        <v>9.0399999999999991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45"/>
      <c r="B22" s="46"/>
      <c r="C22" s="46"/>
      <c r="D22" s="46"/>
      <c r="E22" s="46"/>
      <c r="F22" s="47"/>
      <c r="G22" s="48"/>
      <c r="H22" s="49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9.0399999999999991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1.99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11.03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80">
        <v>1</v>
      </c>
      <c r="B18" s="81" t="s">
        <v>121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.75" x14ac:dyDescent="0.25">
      <c r="A19" s="86" t="s">
        <v>16</v>
      </c>
      <c r="B19" s="87" t="s">
        <v>91</v>
      </c>
      <c r="C19" s="88" t="s">
        <v>17</v>
      </c>
      <c r="D19" s="88">
        <v>39259</v>
      </c>
      <c r="E19" s="88" t="s">
        <v>23</v>
      </c>
      <c r="F19" s="89">
        <v>1</v>
      </c>
      <c r="G19" s="90">
        <v>13.92</v>
      </c>
      <c r="H19" s="91">
        <f t="shared" ref="H19" si="0">F19*G19</f>
        <v>13.92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93"/>
      <c r="B22" s="94"/>
      <c r="C22" s="94"/>
      <c r="D22" s="94"/>
      <c r="E22" s="94"/>
      <c r="F22" s="95"/>
      <c r="G22" s="96"/>
      <c r="H22" s="97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13.92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3.06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16.98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80">
        <v>1</v>
      </c>
      <c r="B18" s="81" t="s">
        <v>122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.75" x14ac:dyDescent="0.25">
      <c r="A19" s="86" t="s">
        <v>16</v>
      </c>
      <c r="B19" s="87" t="s">
        <v>92</v>
      </c>
      <c r="C19" s="88" t="s">
        <v>17</v>
      </c>
      <c r="D19" s="88">
        <v>39260</v>
      </c>
      <c r="E19" s="88" t="s">
        <v>23</v>
      </c>
      <c r="F19" s="89">
        <v>1</v>
      </c>
      <c r="G19" s="90">
        <v>21.32</v>
      </c>
      <c r="H19" s="91">
        <f t="shared" ref="H19" si="0">F19*G19</f>
        <v>21.32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93"/>
      <c r="B22" s="94"/>
      <c r="C22" s="94"/>
      <c r="D22" s="94"/>
      <c r="E22" s="94"/>
      <c r="F22" s="95"/>
      <c r="G22" s="96"/>
      <c r="H22" s="97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21.32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4.6900000000000004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26.01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980"/>
  <sheetViews>
    <sheetView showGridLines="0" view="pageBreakPreview" zoomScale="85" zoomScaleNormal="100" zoomScaleSheetLayoutView="85" workbookViewId="0">
      <selection activeCell="G20" sqref="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11" width="11.85546875" customWidth="1"/>
    <col min="12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80">
        <v>1</v>
      </c>
      <c r="B18" s="81" t="s">
        <v>123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.75" x14ac:dyDescent="0.25">
      <c r="A19" s="86" t="s">
        <v>16</v>
      </c>
      <c r="B19" s="87" t="s">
        <v>93</v>
      </c>
      <c r="C19" s="88" t="s">
        <v>17</v>
      </c>
      <c r="D19" s="88">
        <v>39261</v>
      </c>
      <c r="E19" s="88" t="s">
        <v>23</v>
      </c>
      <c r="F19" s="89">
        <v>1</v>
      </c>
      <c r="G19" s="90">
        <v>34.35</v>
      </c>
      <c r="H19" s="91">
        <f t="shared" ref="H19" si="0">F19*G19</f>
        <v>34.35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thickBot="1" x14ac:dyDescent="0.3">
      <c r="A22" s="93"/>
      <c r="B22" s="94"/>
      <c r="C22" s="94"/>
      <c r="D22" s="94"/>
      <c r="E22" s="94"/>
      <c r="F22" s="95"/>
      <c r="G22" s="96"/>
      <c r="H22" s="97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50"/>
      <c r="B23" s="51"/>
      <c r="C23" s="51"/>
      <c r="D23" s="51"/>
      <c r="E23" s="51"/>
      <c r="F23" s="52"/>
      <c r="G23" s="53" t="s">
        <v>27</v>
      </c>
      <c r="H23" s="54">
        <f>SUM(H18:H21)</f>
        <v>34.35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45"/>
      <c r="B24" s="46"/>
      <c r="C24" s="46"/>
      <c r="D24" s="46"/>
      <c r="E24" s="46"/>
      <c r="F24" s="47"/>
      <c r="G24" s="55"/>
      <c r="H24" s="56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51</v>
      </c>
      <c r="H25" s="54">
        <f>ROUND((22%*H23),2)</f>
        <v>7.56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7"/>
      <c r="B27" s="58"/>
      <c r="C27" s="58"/>
      <c r="D27" s="58"/>
      <c r="E27" s="58"/>
      <c r="F27" s="59"/>
      <c r="G27" s="53" t="s">
        <v>28</v>
      </c>
      <c r="H27" s="54">
        <f>H25+H23</f>
        <v>41.910000000000004</v>
      </c>
      <c r="I27" s="60"/>
      <c r="J27" s="41"/>
      <c r="K27" s="66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66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65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65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65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65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982"/>
  <sheetViews>
    <sheetView showGridLines="0" view="pageBreakPreview" topLeftCell="A9" zoomScale="85" zoomScaleNormal="100" zoomScaleSheetLayoutView="85" workbookViewId="0">
      <selection activeCell="A19" sqref="A19:A21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98">
        <v>1</v>
      </c>
      <c r="B18" s="110" t="s">
        <v>131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73" t="s">
        <v>37</v>
      </c>
      <c r="C19" s="88" t="s">
        <v>17</v>
      </c>
      <c r="D19" s="74" t="s">
        <v>38</v>
      </c>
      <c r="E19" s="78" t="s">
        <v>12</v>
      </c>
      <c r="F19" s="75">
        <v>1</v>
      </c>
      <c r="G19" s="76">
        <v>1.56</v>
      </c>
      <c r="H19" s="77">
        <f t="shared" ref="H19:H21" si="0">F19*G19</f>
        <v>1.56</v>
      </c>
      <c r="I19" s="39"/>
      <c r="J19" s="41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31.5" x14ac:dyDescent="0.25">
      <c r="A20" s="86" t="s">
        <v>19</v>
      </c>
      <c r="B20" s="73" t="s">
        <v>39</v>
      </c>
      <c r="C20" s="88" t="s">
        <v>17</v>
      </c>
      <c r="D20" s="74" t="s">
        <v>40</v>
      </c>
      <c r="E20" s="78" t="s">
        <v>12</v>
      </c>
      <c r="F20" s="75">
        <v>1</v>
      </c>
      <c r="G20" s="76">
        <v>0.76</v>
      </c>
      <c r="H20" s="77">
        <f t="shared" si="0"/>
        <v>0.76</v>
      </c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31.5" x14ac:dyDescent="0.25">
      <c r="A21" s="86" t="s">
        <v>21</v>
      </c>
      <c r="B21" s="73" t="s">
        <v>41</v>
      </c>
      <c r="C21" s="88" t="s">
        <v>17</v>
      </c>
      <c r="D21" s="74" t="s">
        <v>42</v>
      </c>
      <c r="E21" s="78" t="s">
        <v>23</v>
      </c>
      <c r="F21" s="75">
        <v>1</v>
      </c>
      <c r="G21" s="76">
        <v>4.33</v>
      </c>
      <c r="H21" s="77">
        <f t="shared" si="0"/>
        <v>4.33</v>
      </c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x14ac:dyDescent="0.25">
      <c r="A22" s="103"/>
      <c r="B22" s="73"/>
      <c r="C22" s="74"/>
      <c r="D22" s="74"/>
      <c r="E22" s="78"/>
      <c r="F22" s="75"/>
      <c r="G22" s="76"/>
      <c r="H22" s="104"/>
      <c r="I22" s="39"/>
      <c r="J22" s="41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5.75" customHeight="1" x14ac:dyDescent="0.25">
      <c r="A23" s="103"/>
      <c r="B23" s="73"/>
      <c r="C23" s="74"/>
      <c r="D23" s="74"/>
      <c r="E23" s="78"/>
      <c r="F23" s="75"/>
      <c r="G23" s="76"/>
      <c r="H23" s="104"/>
      <c r="I23" s="39"/>
      <c r="J23" s="41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5.75" customHeight="1" thickBot="1" x14ac:dyDescent="0.3">
      <c r="A24" s="105"/>
      <c r="B24" s="106"/>
      <c r="C24" s="106"/>
      <c r="D24" s="106"/>
      <c r="E24" s="106"/>
      <c r="F24" s="107"/>
      <c r="G24" s="108"/>
      <c r="H24" s="109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27</v>
      </c>
      <c r="H25" s="54">
        <f>SUM(H19:H23)</f>
        <v>6.65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0"/>
      <c r="B27" s="51"/>
      <c r="C27" s="51"/>
      <c r="D27" s="51"/>
      <c r="E27" s="51"/>
      <c r="F27" s="52"/>
      <c r="G27" s="53" t="s">
        <v>51</v>
      </c>
      <c r="H27" s="54">
        <f>ROUND((22%*H25),2)</f>
        <v>1.46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thickBot="1" x14ac:dyDescent="0.3">
      <c r="A28" s="45"/>
      <c r="B28" s="46"/>
      <c r="C28" s="46"/>
      <c r="D28" s="46"/>
      <c r="E28" s="46"/>
      <c r="F28" s="47"/>
      <c r="G28" s="55"/>
      <c r="H28" s="56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thickBot="1" x14ac:dyDescent="0.3">
      <c r="A29" s="57"/>
      <c r="B29" s="58"/>
      <c r="C29" s="58"/>
      <c r="D29" s="58"/>
      <c r="E29" s="58"/>
      <c r="F29" s="59"/>
      <c r="G29" s="53" t="s">
        <v>28</v>
      </c>
      <c r="H29" s="54">
        <f>H27+H25</f>
        <v>8.11</v>
      </c>
      <c r="I29" s="60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64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64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982"/>
  <sheetViews>
    <sheetView showGridLines="0" view="pageBreakPreview" zoomScale="85" zoomScaleNormal="100" zoomScaleSheetLayoutView="85" workbookViewId="0">
      <selection activeCell="A19" sqref="A19:A21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98">
        <v>1</v>
      </c>
      <c r="B18" s="110" t="s">
        <v>132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73" t="s">
        <v>69</v>
      </c>
      <c r="C19" s="88" t="s">
        <v>17</v>
      </c>
      <c r="D19" s="74" t="s">
        <v>70</v>
      </c>
      <c r="E19" s="78" t="s">
        <v>12</v>
      </c>
      <c r="F19" s="75">
        <v>1</v>
      </c>
      <c r="G19" s="76">
        <v>4.32</v>
      </c>
      <c r="H19" s="77">
        <f t="shared" ref="H19:H21" si="0">F19*G19</f>
        <v>4.32</v>
      </c>
      <c r="I19" s="39"/>
      <c r="J19" s="41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31.5" x14ac:dyDescent="0.25">
      <c r="A20" s="86" t="s">
        <v>19</v>
      </c>
      <c r="B20" s="73" t="s">
        <v>71</v>
      </c>
      <c r="C20" s="88" t="s">
        <v>17</v>
      </c>
      <c r="D20" s="74" t="s">
        <v>72</v>
      </c>
      <c r="E20" s="78" t="s">
        <v>12</v>
      </c>
      <c r="F20" s="75">
        <v>1</v>
      </c>
      <c r="G20" s="76">
        <v>2.5299999999999998</v>
      </c>
      <c r="H20" s="77">
        <f t="shared" si="0"/>
        <v>2.5299999999999998</v>
      </c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31.5" x14ac:dyDescent="0.25">
      <c r="A21" s="86" t="s">
        <v>21</v>
      </c>
      <c r="B21" s="73" t="s">
        <v>73</v>
      </c>
      <c r="C21" s="88" t="s">
        <v>17</v>
      </c>
      <c r="D21" s="74" t="s">
        <v>74</v>
      </c>
      <c r="E21" s="78" t="s">
        <v>23</v>
      </c>
      <c r="F21" s="75">
        <v>1</v>
      </c>
      <c r="G21" s="76">
        <v>9.34</v>
      </c>
      <c r="H21" s="77">
        <f t="shared" si="0"/>
        <v>9.34</v>
      </c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x14ac:dyDescent="0.25">
      <c r="A22" s="103"/>
      <c r="B22" s="73"/>
      <c r="C22" s="74"/>
      <c r="D22" s="74"/>
      <c r="E22" s="78"/>
      <c r="F22" s="75"/>
      <c r="G22" s="76"/>
      <c r="H22" s="104"/>
      <c r="I22" s="39"/>
      <c r="J22" s="41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5.75" customHeight="1" x14ac:dyDescent="0.25">
      <c r="A23" s="103"/>
      <c r="B23" s="73"/>
      <c r="C23" s="74"/>
      <c r="D23" s="74"/>
      <c r="E23" s="78"/>
      <c r="F23" s="75"/>
      <c r="G23" s="76"/>
      <c r="H23" s="104"/>
      <c r="I23" s="39"/>
      <c r="J23" s="41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5.75" customHeight="1" thickBot="1" x14ac:dyDescent="0.3">
      <c r="A24" s="105"/>
      <c r="B24" s="106"/>
      <c r="C24" s="106"/>
      <c r="D24" s="106"/>
      <c r="E24" s="106"/>
      <c r="F24" s="107"/>
      <c r="G24" s="108"/>
      <c r="H24" s="109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27</v>
      </c>
      <c r="H25" s="54">
        <f>SUM(H19:H23)</f>
        <v>16.189999999999998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0"/>
      <c r="B27" s="51"/>
      <c r="C27" s="51"/>
      <c r="D27" s="51"/>
      <c r="E27" s="51"/>
      <c r="F27" s="52"/>
      <c r="G27" s="53" t="s">
        <v>51</v>
      </c>
      <c r="H27" s="54">
        <f>ROUND((22%*H25),2)</f>
        <v>3.56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thickBot="1" x14ac:dyDescent="0.3">
      <c r="A28" s="45"/>
      <c r="B28" s="46"/>
      <c r="C28" s="46"/>
      <c r="D28" s="46"/>
      <c r="E28" s="46"/>
      <c r="F28" s="47"/>
      <c r="G28" s="55"/>
      <c r="H28" s="56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thickBot="1" x14ac:dyDescent="0.3">
      <c r="A29" s="57"/>
      <c r="B29" s="58"/>
      <c r="C29" s="58"/>
      <c r="D29" s="58"/>
      <c r="E29" s="58"/>
      <c r="F29" s="59"/>
      <c r="G29" s="53" t="s">
        <v>28</v>
      </c>
      <c r="H29" s="54">
        <f>H27+H25</f>
        <v>19.749999999999996</v>
      </c>
      <c r="I29" s="60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64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64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982"/>
  <sheetViews>
    <sheetView showGridLines="0" view="pageBreakPreview" zoomScale="85" zoomScaleNormal="100" zoomScaleSheetLayoutView="85" workbookViewId="0">
      <selection activeCell="B19" sqref="B19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3" x14ac:dyDescent="0.25">
      <c r="A18" s="98">
        <v>1</v>
      </c>
      <c r="B18" s="110" t="s">
        <v>133</v>
      </c>
      <c r="C18" s="99"/>
      <c r="D18" s="99"/>
      <c r="E18" s="99"/>
      <c r="F18" s="100"/>
      <c r="G18" s="101"/>
      <c r="H18" s="10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73" t="s">
        <v>76</v>
      </c>
      <c r="C19" s="88" t="s">
        <v>17</v>
      </c>
      <c r="D19" s="74" t="s">
        <v>75</v>
      </c>
      <c r="E19" s="78" t="s">
        <v>12</v>
      </c>
      <c r="F19" s="75">
        <v>1</v>
      </c>
      <c r="G19" s="76">
        <v>6.21</v>
      </c>
      <c r="H19" s="77">
        <f t="shared" ref="H19:H21" si="0">F19*G19</f>
        <v>6.21</v>
      </c>
      <c r="I19" s="39"/>
      <c r="J19" s="41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31.5" x14ac:dyDescent="0.25">
      <c r="A20" s="86" t="s">
        <v>19</v>
      </c>
      <c r="B20" s="73" t="s">
        <v>77</v>
      </c>
      <c r="C20" s="88" t="s">
        <v>17</v>
      </c>
      <c r="D20" s="74" t="s">
        <v>78</v>
      </c>
      <c r="E20" s="78" t="s">
        <v>12</v>
      </c>
      <c r="F20" s="75">
        <v>1</v>
      </c>
      <c r="G20" s="76">
        <v>6.15</v>
      </c>
      <c r="H20" s="77">
        <f t="shared" si="0"/>
        <v>6.15</v>
      </c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31.5" x14ac:dyDescent="0.25">
      <c r="A21" s="86" t="s">
        <v>21</v>
      </c>
      <c r="B21" s="73" t="s">
        <v>79</v>
      </c>
      <c r="C21" s="88" t="s">
        <v>17</v>
      </c>
      <c r="D21" s="74" t="s">
        <v>80</v>
      </c>
      <c r="E21" s="78" t="s">
        <v>23</v>
      </c>
      <c r="F21" s="75">
        <v>1</v>
      </c>
      <c r="G21" s="76">
        <v>14.67</v>
      </c>
      <c r="H21" s="77">
        <f t="shared" si="0"/>
        <v>14.67</v>
      </c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x14ac:dyDescent="0.25">
      <c r="A22" s="103"/>
      <c r="B22" s="73"/>
      <c r="C22" s="74"/>
      <c r="D22" s="74"/>
      <c r="E22" s="78"/>
      <c r="F22" s="75"/>
      <c r="G22" s="76"/>
      <c r="H22" s="104"/>
      <c r="I22" s="39"/>
      <c r="J22" s="41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5.75" customHeight="1" x14ac:dyDescent="0.25">
      <c r="A23" s="103"/>
      <c r="B23" s="73"/>
      <c r="C23" s="74"/>
      <c r="D23" s="74"/>
      <c r="E23" s="78"/>
      <c r="F23" s="75"/>
      <c r="G23" s="76"/>
      <c r="H23" s="104"/>
      <c r="I23" s="39"/>
      <c r="J23" s="41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5.75" customHeight="1" thickBot="1" x14ac:dyDescent="0.3">
      <c r="A24" s="105"/>
      <c r="B24" s="106"/>
      <c r="C24" s="106"/>
      <c r="D24" s="106"/>
      <c r="E24" s="106"/>
      <c r="F24" s="107"/>
      <c r="G24" s="108"/>
      <c r="H24" s="109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50"/>
      <c r="B25" s="51"/>
      <c r="C25" s="51"/>
      <c r="D25" s="51"/>
      <c r="E25" s="51"/>
      <c r="F25" s="52"/>
      <c r="G25" s="53" t="s">
        <v>27</v>
      </c>
      <c r="H25" s="54">
        <f>SUM(H19:H23)</f>
        <v>27.03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45"/>
      <c r="B26" s="46"/>
      <c r="C26" s="46"/>
      <c r="D26" s="46"/>
      <c r="E26" s="46"/>
      <c r="F26" s="47"/>
      <c r="G26" s="55"/>
      <c r="H26" s="56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50"/>
      <c r="B27" s="51"/>
      <c r="C27" s="51"/>
      <c r="D27" s="51"/>
      <c r="E27" s="51"/>
      <c r="F27" s="52"/>
      <c r="G27" s="53" t="s">
        <v>51</v>
      </c>
      <c r="H27" s="54">
        <f>ROUND((22%*H25),2)</f>
        <v>5.95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thickBot="1" x14ac:dyDescent="0.3">
      <c r="A28" s="45"/>
      <c r="B28" s="46"/>
      <c r="C28" s="46"/>
      <c r="D28" s="46"/>
      <c r="E28" s="46"/>
      <c r="F28" s="47"/>
      <c r="G28" s="55"/>
      <c r="H28" s="56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thickBot="1" x14ac:dyDescent="0.3">
      <c r="A29" s="57"/>
      <c r="B29" s="58"/>
      <c r="C29" s="58"/>
      <c r="D29" s="58"/>
      <c r="E29" s="58"/>
      <c r="F29" s="59"/>
      <c r="G29" s="53" t="s">
        <v>28</v>
      </c>
      <c r="H29" s="54">
        <f>H27+H25</f>
        <v>32.980000000000004</v>
      </c>
      <c r="I29" s="60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41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64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64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60"/>
      <c r="G222" s="61"/>
      <c r="H222" s="6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62"/>
      <c r="G982" s="63"/>
      <c r="H982" s="6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53B2A-C515-444A-BD87-B2C8CA98D5F8}">
  <sheetPr>
    <pageSetUpPr fitToPage="1"/>
  </sheetPr>
  <dimension ref="A1:Z981"/>
  <sheetViews>
    <sheetView showGridLines="0" view="pageBreakPreview" zoomScale="85" zoomScaleNormal="100" zoomScaleSheetLayoutView="85" workbookViewId="0">
      <selection activeCell="G19" sqref="G19:G20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129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94.5" x14ac:dyDescent="0.25">
      <c r="A18" s="80">
        <v>1</v>
      </c>
      <c r="B18" s="81" t="s">
        <v>99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86" t="s">
        <v>16</v>
      </c>
      <c r="B19" s="87" t="s">
        <v>85</v>
      </c>
      <c r="C19" s="88" t="s">
        <v>17</v>
      </c>
      <c r="D19" s="88">
        <v>100308</v>
      </c>
      <c r="E19" s="88" t="s">
        <v>18</v>
      </c>
      <c r="F19" s="89">
        <v>1.5</v>
      </c>
      <c r="G19" s="90">
        <v>36.04</v>
      </c>
      <c r="H19" s="91">
        <f t="shared" ref="H19:H20" si="0">F19*G19</f>
        <v>54.06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86" t="s">
        <v>19</v>
      </c>
      <c r="B20" s="87" t="s">
        <v>20</v>
      </c>
      <c r="C20" s="88" t="s">
        <v>17</v>
      </c>
      <c r="D20" s="88">
        <v>88243</v>
      </c>
      <c r="E20" s="88" t="s">
        <v>18</v>
      </c>
      <c r="F20" s="89">
        <v>1.5</v>
      </c>
      <c r="G20" s="90">
        <v>32.67</v>
      </c>
      <c r="H20" s="91">
        <f t="shared" si="0"/>
        <v>49.005000000000003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3"/>
      <c r="B21" s="36"/>
      <c r="C21" s="37"/>
      <c r="D21" s="37"/>
      <c r="E21" s="40"/>
      <c r="F21" s="38"/>
      <c r="G21" s="44"/>
      <c r="H21" s="42"/>
      <c r="I21" s="39"/>
      <c r="J21" s="41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5.75" customHeight="1" x14ac:dyDescent="0.25">
      <c r="A22" s="43"/>
      <c r="B22" s="36"/>
      <c r="C22" s="37"/>
      <c r="D22" s="37"/>
      <c r="E22" s="40"/>
      <c r="F22" s="38"/>
      <c r="G22" s="44"/>
      <c r="H22" s="42"/>
      <c r="I22" s="39"/>
      <c r="J22" s="41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15.75" customHeight="1" thickBot="1" x14ac:dyDescent="0.3">
      <c r="A23" s="93"/>
      <c r="B23" s="94"/>
      <c r="C23" s="94"/>
      <c r="D23" s="94"/>
      <c r="E23" s="94"/>
      <c r="F23" s="95"/>
      <c r="G23" s="96"/>
      <c r="H23" s="97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50"/>
      <c r="B24" s="51"/>
      <c r="C24" s="51"/>
      <c r="D24" s="51"/>
      <c r="E24" s="51"/>
      <c r="F24" s="52"/>
      <c r="G24" s="53" t="s">
        <v>27</v>
      </c>
      <c r="H24" s="54">
        <f>SUM(H19:H22)</f>
        <v>103.065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45"/>
      <c r="B25" s="46"/>
      <c r="C25" s="46"/>
      <c r="D25" s="46"/>
      <c r="E25" s="46"/>
      <c r="F25" s="47"/>
      <c r="G25" s="55"/>
      <c r="H25" s="56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50"/>
      <c r="B26" s="51"/>
      <c r="C26" s="51"/>
      <c r="D26" s="51"/>
      <c r="E26" s="51"/>
      <c r="F26" s="52"/>
      <c r="G26" s="53" t="s">
        <v>51</v>
      </c>
      <c r="H26" s="54">
        <f>ROUND((22%*H24),2)</f>
        <v>22.67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thickBot="1" x14ac:dyDescent="0.3">
      <c r="A27" s="45"/>
      <c r="B27" s="46"/>
      <c r="C27" s="46"/>
      <c r="D27" s="46"/>
      <c r="E27" s="46"/>
      <c r="F27" s="47"/>
      <c r="G27" s="55"/>
      <c r="H27" s="56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thickBot="1" x14ac:dyDescent="0.3">
      <c r="A28" s="57"/>
      <c r="B28" s="58"/>
      <c r="C28" s="58"/>
      <c r="D28" s="58"/>
      <c r="E28" s="58"/>
      <c r="F28" s="59"/>
      <c r="G28" s="53" t="s">
        <v>28</v>
      </c>
      <c r="H28" s="54">
        <f>H26+H24</f>
        <v>125.735</v>
      </c>
      <c r="I28" s="60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41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41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41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64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64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60"/>
      <c r="G220" s="61"/>
      <c r="H220" s="6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60"/>
      <c r="G221" s="61"/>
      <c r="H221" s="6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62"/>
      <c r="G980" s="63"/>
      <c r="H980" s="6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62"/>
      <c r="G981" s="63"/>
      <c r="H981" s="6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29DA6-F240-4A5D-B069-9671F2278091}">
  <sheetPr>
    <pageSetUpPr fitToPage="1"/>
  </sheetPr>
  <dimension ref="A1:Z979"/>
  <sheetViews>
    <sheetView showGridLines="0" view="pageBreakPreview" topLeftCell="A2" zoomScale="85" zoomScaleNormal="100" zoomScaleSheetLayoutView="85" workbookViewId="0">
      <selection activeCell="H15" sqref="H15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135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7.25" x14ac:dyDescent="0.25">
      <c r="A18" s="80">
        <v>1</v>
      </c>
      <c r="B18" s="81" t="s">
        <v>124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s="115" customFormat="1" ht="15.75" x14ac:dyDescent="0.25">
      <c r="A19" s="86" t="s">
        <v>16</v>
      </c>
      <c r="B19" s="111" t="s">
        <v>100</v>
      </c>
      <c r="C19" s="112" t="s">
        <v>134</v>
      </c>
      <c r="D19" s="112">
        <v>4819</v>
      </c>
      <c r="E19" s="112" t="s">
        <v>101</v>
      </c>
      <c r="F19" s="113">
        <v>1</v>
      </c>
      <c r="G19" s="114">
        <v>75</v>
      </c>
      <c r="H19" s="91">
        <f t="shared" ref="H19" si="0">F19*G19</f>
        <v>75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thickBot="1" x14ac:dyDescent="0.3">
      <c r="A21" s="93"/>
      <c r="B21" s="94"/>
      <c r="C21" s="94"/>
      <c r="D21" s="94"/>
      <c r="E21" s="94"/>
      <c r="F21" s="95"/>
      <c r="G21" s="96"/>
      <c r="H21" s="9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 thickBot="1" x14ac:dyDescent="0.3">
      <c r="A22" s="50"/>
      <c r="B22" s="51"/>
      <c r="C22" s="51"/>
      <c r="D22" s="51"/>
      <c r="E22" s="51"/>
      <c r="F22" s="52"/>
      <c r="G22" s="53" t="s">
        <v>27</v>
      </c>
      <c r="H22" s="54">
        <f>SUM(H19:H20)</f>
        <v>75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45"/>
      <c r="B23" s="46"/>
      <c r="C23" s="46"/>
      <c r="D23" s="46"/>
      <c r="E23" s="46"/>
      <c r="F23" s="47"/>
      <c r="G23" s="55"/>
      <c r="H23" s="56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50"/>
      <c r="B24" s="51"/>
      <c r="C24" s="51"/>
      <c r="D24" s="51"/>
      <c r="E24" s="51"/>
      <c r="F24" s="52"/>
      <c r="G24" s="53" t="s">
        <v>51</v>
      </c>
      <c r="H24" s="54">
        <f>ROUND((22%*H22),2)</f>
        <v>16.5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45"/>
      <c r="B25" s="46"/>
      <c r="C25" s="46"/>
      <c r="D25" s="46"/>
      <c r="E25" s="46"/>
      <c r="F25" s="47"/>
      <c r="G25" s="55"/>
      <c r="H25" s="56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57"/>
      <c r="B26" s="58"/>
      <c r="C26" s="58"/>
      <c r="D26" s="58"/>
      <c r="E26" s="58"/>
      <c r="F26" s="59"/>
      <c r="G26" s="53" t="s">
        <v>28</v>
      </c>
      <c r="H26" s="54">
        <f>H24+H22</f>
        <v>91.5</v>
      </c>
      <c r="I26" s="60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x14ac:dyDescent="0.25">
      <c r="A27" s="41"/>
      <c r="B27" s="41"/>
      <c r="C27" s="41"/>
      <c r="D27" s="41"/>
      <c r="E27" s="41"/>
      <c r="F27" s="60"/>
      <c r="G27" s="61"/>
      <c r="H27" s="6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41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64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1"/>
      <c r="B319" s="1"/>
      <c r="C319" s="1"/>
      <c r="D319" s="1"/>
      <c r="E319" s="1"/>
      <c r="F319" s="62"/>
      <c r="G319" s="63"/>
      <c r="H319" s="6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honeticPr fontId="1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A8247-1B44-433C-930A-3501B8B9860F}">
  <sheetPr>
    <pageSetUpPr fitToPage="1"/>
  </sheetPr>
  <dimension ref="A1:Z979"/>
  <sheetViews>
    <sheetView showGridLines="0" view="pageBreakPreview" zoomScale="85" zoomScaleNormal="100" zoomScaleSheetLayoutView="85" workbookViewId="0">
      <selection activeCell="H15" sqref="H15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135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7.25" x14ac:dyDescent="0.25">
      <c r="A18" s="80">
        <v>1</v>
      </c>
      <c r="B18" s="81" t="s">
        <v>125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s="115" customFormat="1" ht="15.75" x14ac:dyDescent="0.25">
      <c r="A19" s="86" t="s">
        <v>16</v>
      </c>
      <c r="B19" s="111" t="s">
        <v>102</v>
      </c>
      <c r="C19" s="112" t="s">
        <v>134</v>
      </c>
      <c r="D19" s="112">
        <v>4817</v>
      </c>
      <c r="E19" s="112" t="s">
        <v>101</v>
      </c>
      <c r="F19" s="113">
        <v>1</v>
      </c>
      <c r="G19" s="114">
        <v>94.35</v>
      </c>
      <c r="H19" s="91">
        <f t="shared" ref="H19" si="0">F19*G19</f>
        <v>94.35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thickBot="1" x14ac:dyDescent="0.3">
      <c r="A21" s="93"/>
      <c r="B21" s="94"/>
      <c r="C21" s="94"/>
      <c r="D21" s="94"/>
      <c r="E21" s="94"/>
      <c r="F21" s="95"/>
      <c r="G21" s="96"/>
      <c r="H21" s="9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 thickBot="1" x14ac:dyDescent="0.3">
      <c r="A22" s="50"/>
      <c r="B22" s="51"/>
      <c r="C22" s="51"/>
      <c r="D22" s="51"/>
      <c r="E22" s="51"/>
      <c r="F22" s="52"/>
      <c r="G22" s="53" t="s">
        <v>27</v>
      </c>
      <c r="H22" s="54">
        <f>SUM(H19:H20)</f>
        <v>94.35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45"/>
      <c r="B23" s="46"/>
      <c r="C23" s="46"/>
      <c r="D23" s="46"/>
      <c r="E23" s="46"/>
      <c r="F23" s="47"/>
      <c r="G23" s="55"/>
      <c r="H23" s="56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50"/>
      <c r="B24" s="51"/>
      <c r="C24" s="51"/>
      <c r="D24" s="51"/>
      <c r="E24" s="51"/>
      <c r="F24" s="52"/>
      <c r="G24" s="53" t="s">
        <v>51</v>
      </c>
      <c r="H24" s="54">
        <f>ROUND((22%*H22),2)</f>
        <v>20.76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45"/>
      <c r="B25" s="46"/>
      <c r="C25" s="46"/>
      <c r="D25" s="46"/>
      <c r="E25" s="46"/>
      <c r="F25" s="47"/>
      <c r="G25" s="55"/>
      <c r="H25" s="56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57"/>
      <c r="B26" s="58"/>
      <c r="C26" s="58"/>
      <c r="D26" s="58"/>
      <c r="E26" s="58"/>
      <c r="F26" s="59"/>
      <c r="G26" s="53" t="s">
        <v>28</v>
      </c>
      <c r="H26" s="54">
        <f>H24+H22</f>
        <v>115.11</v>
      </c>
      <c r="I26" s="60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x14ac:dyDescent="0.25">
      <c r="A27" s="41"/>
      <c r="B27" s="41"/>
      <c r="C27" s="41"/>
      <c r="D27" s="41"/>
      <c r="E27" s="41"/>
      <c r="F27" s="60"/>
      <c r="G27" s="61"/>
      <c r="H27" s="6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41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64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1"/>
      <c r="B319" s="1"/>
      <c r="C319" s="1"/>
      <c r="D319" s="1"/>
      <c r="E319" s="1"/>
      <c r="F319" s="62"/>
      <c r="G319" s="63"/>
      <c r="H319" s="6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0E1CB-F024-4F63-9920-72A12056C0F7}">
  <sheetPr>
    <pageSetUpPr fitToPage="1"/>
  </sheetPr>
  <dimension ref="A1:Z979"/>
  <sheetViews>
    <sheetView showGridLines="0" view="pageBreakPreview" zoomScale="85" zoomScaleNormal="100" zoomScaleSheetLayoutView="85" workbookViewId="0">
      <selection activeCell="H15" sqref="H15"/>
    </sheetView>
  </sheetViews>
  <sheetFormatPr defaultColWidth="14.42578125" defaultRowHeight="15" customHeight="1" x14ac:dyDescent="0.25"/>
  <cols>
    <col min="1" max="1" width="9.85546875" customWidth="1"/>
    <col min="2" max="2" width="42.5703125" customWidth="1"/>
    <col min="3" max="3" width="19.140625" customWidth="1"/>
    <col min="4" max="4" width="17.28515625" customWidth="1"/>
    <col min="5" max="6" width="13.140625" customWidth="1"/>
    <col min="7" max="8" width="20.28515625" customWidth="1"/>
    <col min="9" max="10" width="12.7109375" customWidth="1"/>
    <col min="11" max="26" width="9.140625" customWidth="1"/>
  </cols>
  <sheetData>
    <row r="1" spans="1:26" ht="15.75" customHeight="1" x14ac:dyDescent="0.25">
      <c r="A1" s="172"/>
      <c r="B1" s="167"/>
      <c r="C1" s="167"/>
      <c r="D1" s="167"/>
      <c r="E1" s="167"/>
      <c r="F1" s="167"/>
      <c r="G1" s="167"/>
      <c r="H1" s="17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174"/>
      <c r="B2" s="175"/>
      <c r="C2" s="175"/>
      <c r="D2" s="175"/>
      <c r="E2" s="175"/>
      <c r="F2" s="175"/>
      <c r="G2" s="175"/>
      <c r="H2" s="17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4"/>
      <c r="B3" s="175"/>
      <c r="C3" s="175"/>
      <c r="D3" s="175"/>
      <c r="E3" s="175"/>
      <c r="F3" s="175"/>
      <c r="G3" s="175"/>
      <c r="H3" s="17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4"/>
      <c r="B4" s="175"/>
      <c r="C4" s="175"/>
      <c r="D4" s="175"/>
      <c r="E4" s="175"/>
      <c r="F4" s="175"/>
      <c r="G4" s="175"/>
      <c r="H4" s="17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4"/>
      <c r="B5" s="175"/>
      <c r="C5" s="175"/>
      <c r="D5" s="175"/>
      <c r="E5" s="175"/>
      <c r="F5" s="175"/>
      <c r="G5" s="175"/>
      <c r="H5" s="17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69"/>
      <c r="B6" s="170"/>
      <c r="C6" s="170"/>
      <c r="D6" s="170"/>
      <c r="E6" s="170"/>
      <c r="F6" s="170"/>
      <c r="G6" s="170"/>
      <c r="H6" s="17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60" t="s">
        <v>0</v>
      </c>
      <c r="B7" s="161"/>
      <c r="C7" s="161"/>
      <c r="D7" s="161"/>
      <c r="E7" s="161"/>
      <c r="F7" s="161"/>
      <c r="G7" s="161"/>
      <c r="H7" s="16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60" t="s">
        <v>1</v>
      </c>
      <c r="B8" s="161"/>
      <c r="C8" s="161"/>
      <c r="D8" s="161"/>
      <c r="E8" s="161"/>
      <c r="F8" s="161"/>
      <c r="G8" s="161"/>
      <c r="H8" s="16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60" t="s">
        <v>2</v>
      </c>
      <c r="B9" s="161"/>
      <c r="C9" s="161"/>
      <c r="D9" s="161"/>
      <c r="E9" s="161"/>
      <c r="F9" s="161"/>
      <c r="G9" s="161"/>
      <c r="H9" s="16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60" t="s">
        <v>3</v>
      </c>
      <c r="B10" s="161"/>
      <c r="C10" s="161"/>
      <c r="D10" s="161"/>
      <c r="E10" s="161"/>
      <c r="F10" s="161"/>
      <c r="G10" s="161"/>
      <c r="H10" s="16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60" t="s">
        <v>4</v>
      </c>
      <c r="B11" s="161"/>
      <c r="C11" s="161"/>
      <c r="D11" s="161"/>
      <c r="E11" s="161"/>
      <c r="F11" s="161"/>
      <c r="G11" s="161"/>
      <c r="H11" s="16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3">
      <c r="A12" s="2"/>
      <c r="B12" s="3"/>
      <c r="C12" s="3"/>
      <c r="D12" s="3"/>
      <c r="E12" s="4"/>
      <c r="F12" s="5"/>
      <c r="G12" s="6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35">
      <c r="A13" s="163" t="s">
        <v>5</v>
      </c>
      <c r="B13" s="164"/>
      <c r="C13" s="164"/>
      <c r="D13" s="164"/>
      <c r="E13" s="164"/>
      <c r="F13" s="164"/>
      <c r="G13" s="164"/>
      <c r="H13" s="1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6" t="s">
        <v>6</v>
      </c>
      <c r="B14" s="167"/>
      <c r="C14" s="167"/>
      <c r="D14" s="168"/>
      <c r="E14" s="8"/>
      <c r="F14" s="9" t="s">
        <v>128</v>
      </c>
      <c r="G14" s="6"/>
      <c r="H14" s="10" t="s">
        <v>135</v>
      </c>
      <c r="I14" s="1"/>
      <c r="J14" s="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25" customHeight="1" x14ac:dyDescent="0.25">
      <c r="A15" s="169"/>
      <c r="B15" s="170"/>
      <c r="C15" s="170"/>
      <c r="D15" s="171"/>
      <c r="E15" s="12"/>
      <c r="F15" s="13"/>
      <c r="G15" s="14"/>
      <c r="H15" s="15"/>
      <c r="I15" s="16"/>
      <c r="J15" s="1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thickBot="1" x14ac:dyDescent="0.3">
      <c r="A16" s="18" t="s">
        <v>7</v>
      </c>
      <c r="B16" s="19"/>
      <c r="C16" s="19"/>
      <c r="D16" s="19"/>
      <c r="E16" s="19"/>
      <c r="F16" s="20"/>
      <c r="G16" s="21"/>
      <c r="H16" s="22"/>
      <c r="I16" s="23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3">
      <c r="A17" s="25" t="s">
        <v>8</v>
      </c>
      <c r="B17" s="26" t="s">
        <v>9</v>
      </c>
      <c r="C17" s="27" t="s">
        <v>10</v>
      </c>
      <c r="D17" s="27" t="s">
        <v>11</v>
      </c>
      <c r="E17" s="27" t="s">
        <v>12</v>
      </c>
      <c r="F17" s="28" t="s">
        <v>13</v>
      </c>
      <c r="G17" s="29" t="s">
        <v>14</v>
      </c>
      <c r="H17" s="30" t="s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7.25" x14ac:dyDescent="0.25">
      <c r="A18" s="80">
        <v>1</v>
      </c>
      <c r="B18" s="81" t="s">
        <v>126</v>
      </c>
      <c r="C18" s="82"/>
      <c r="D18" s="82"/>
      <c r="E18" s="82"/>
      <c r="F18" s="83"/>
      <c r="G18" s="84"/>
      <c r="H18" s="8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s="115" customFormat="1" ht="15.75" x14ac:dyDescent="0.25">
      <c r="A19" s="86" t="s">
        <v>16</v>
      </c>
      <c r="B19" s="111" t="s">
        <v>103</v>
      </c>
      <c r="C19" s="112" t="s">
        <v>134</v>
      </c>
      <c r="D19" s="112">
        <v>36414</v>
      </c>
      <c r="E19" s="112" t="s">
        <v>101</v>
      </c>
      <c r="F19" s="113">
        <v>1</v>
      </c>
      <c r="G19" s="114">
        <v>105.31</v>
      </c>
      <c r="H19" s="91">
        <f t="shared" ref="H19" si="0">F19*G19</f>
        <v>105.31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3"/>
      <c r="B20" s="36"/>
      <c r="C20" s="37"/>
      <c r="D20" s="37"/>
      <c r="E20" s="40"/>
      <c r="F20" s="38"/>
      <c r="G20" s="44"/>
      <c r="H20" s="42"/>
      <c r="I20" s="39"/>
      <c r="J20" s="41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5.75" customHeight="1" thickBot="1" x14ac:dyDescent="0.3">
      <c r="A21" s="93"/>
      <c r="B21" s="94"/>
      <c r="C21" s="94"/>
      <c r="D21" s="94"/>
      <c r="E21" s="94"/>
      <c r="F21" s="95"/>
      <c r="G21" s="96"/>
      <c r="H21" s="9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 thickBot="1" x14ac:dyDescent="0.3">
      <c r="A22" s="50"/>
      <c r="B22" s="51"/>
      <c r="C22" s="51"/>
      <c r="D22" s="51"/>
      <c r="E22" s="51"/>
      <c r="F22" s="52"/>
      <c r="G22" s="53" t="s">
        <v>27</v>
      </c>
      <c r="H22" s="54">
        <f>SUM(H19:H20)</f>
        <v>105.31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 thickBot="1" x14ac:dyDescent="0.3">
      <c r="A23" s="45"/>
      <c r="B23" s="46"/>
      <c r="C23" s="46"/>
      <c r="D23" s="46"/>
      <c r="E23" s="46"/>
      <c r="F23" s="47"/>
      <c r="G23" s="55"/>
      <c r="H23" s="56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 thickBot="1" x14ac:dyDescent="0.3">
      <c r="A24" s="50"/>
      <c r="B24" s="51"/>
      <c r="C24" s="51"/>
      <c r="D24" s="51"/>
      <c r="E24" s="51"/>
      <c r="F24" s="52"/>
      <c r="G24" s="53" t="s">
        <v>51</v>
      </c>
      <c r="H24" s="54">
        <f>ROUND((22%*H22),2)</f>
        <v>23.17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 thickBot="1" x14ac:dyDescent="0.3">
      <c r="A25" s="45"/>
      <c r="B25" s="46"/>
      <c r="C25" s="46"/>
      <c r="D25" s="46"/>
      <c r="E25" s="46"/>
      <c r="F25" s="47"/>
      <c r="G25" s="55"/>
      <c r="H25" s="56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 thickBot="1" x14ac:dyDescent="0.3">
      <c r="A26" s="57"/>
      <c r="B26" s="58"/>
      <c r="C26" s="58"/>
      <c r="D26" s="58"/>
      <c r="E26" s="58"/>
      <c r="F26" s="59"/>
      <c r="G26" s="53" t="s">
        <v>28</v>
      </c>
      <c r="H26" s="54">
        <f>H24+H22</f>
        <v>128.48000000000002</v>
      </c>
      <c r="I26" s="60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 x14ac:dyDescent="0.25">
      <c r="A27" s="41"/>
      <c r="B27" s="41"/>
      <c r="C27" s="41"/>
      <c r="D27" s="41"/>
      <c r="E27" s="41"/>
      <c r="F27" s="60"/>
      <c r="G27" s="61"/>
      <c r="H27" s="6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 x14ac:dyDescent="0.25">
      <c r="A28" s="41"/>
      <c r="B28" s="41"/>
      <c r="C28" s="41"/>
      <c r="D28" s="41"/>
      <c r="E28" s="41"/>
      <c r="F28" s="60"/>
      <c r="G28" s="61"/>
      <c r="H28" s="6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 x14ac:dyDescent="0.25">
      <c r="A29" s="41"/>
      <c r="B29" s="41"/>
      <c r="C29" s="41"/>
      <c r="D29" s="41"/>
      <c r="E29" s="41"/>
      <c r="F29" s="60"/>
      <c r="G29" s="61"/>
      <c r="H29" s="6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 x14ac:dyDescent="0.25">
      <c r="A30" s="41"/>
      <c r="B30" s="41"/>
      <c r="C30" s="41"/>
      <c r="D30" s="41"/>
      <c r="E30" s="41"/>
      <c r="F30" s="60"/>
      <c r="G30" s="61"/>
      <c r="H30" s="6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 x14ac:dyDescent="0.25">
      <c r="A31" s="41"/>
      <c r="B31" s="41"/>
      <c r="C31" s="41"/>
      <c r="D31" s="41"/>
      <c r="E31" s="41"/>
      <c r="F31" s="60"/>
      <c r="G31" s="61"/>
      <c r="H31" s="6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 x14ac:dyDescent="0.25">
      <c r="A32" s="41"/>
      <c r="B32" s="41"/>
      <c r="C32" s="41"/>
      <c r="D32" s="41"/>
      <c r="E32" s="41"/>
      <c r="F32" s="60"/>
      <c r="G32" s="61"/>
      <c r="H32" s="6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 x14ac:dyDescent="0.25">
      <c r="A33" s="41"/>
      <c r="B33" s="41"/>
      <c r="C33" s="41"/>
      <c r="D33" s="41"/>
      <c r="E33" s="41"/>
      <c r="F33" s="60"/>
      <c r="G33" s="61"/>
      <c r="H33" s="6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 x14ac:dyDescent="0.25">
      <c r="A34" s="41"/>
      <c r="B34" s="41"/>
      <c r="C34" s="41"/>
      <c r="D34" s="41"/>
      <c r="E34" s="41"/>
      <c r="F34" s="60"/>
      <c r="G34" s="61"/>
      <c r="H34" s="6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 x14ac:dyDescent="0.25">
      <c r="A35" s="41"/>
      <c r="B35" s="41"/>
      <c r="C35" s="41"/>
      <c r="D35" s="41"/>
      <c r="E35" s="41"/>
      <c r="F35" s="60"/>
      <c r="G35" s="61"/>
      <c r="H35" s="6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 x14ac:dyDescent="0.25">
      <c r="A36" s="41"/>
      <c r="B36" s="41"/>
      <c r="C36" s="41"/>
      <c r="D36" s="41"/>
      <c r="E36" s="41"/>
      <c r="F36" s="60"/>
      <c r="G36" s="61"/>
      <c r="H36" s="6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 x14ac:dyDescent="0.25">
      <c r="A37" s="41"/>
      <c r="B37" s="41"/>
      <c r="C37" s="41"/>
      <c r="D37" s="41"/>
      <c r="E37" s="41"/>
      <c r="F37" s="60"/>
      <c r="G37" s="61"/>
      <c r="H37" s="6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 x14ac:dyDescent="0.25">
      <c r="A38" s="41"/>
      <c r="B38" s="41"/>
      <c r="C38" s="41"/>
      <c r="D38" s="41"/>
      <c r="E38" s="41"/>
      <c r="F38" s="60"/>
      <c r="G38" s="61"/>
      <c r="H38" s="6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 x14ac:dyDescent="0.25">
      <c r="A39" s="41"/>
      <c r="B39" s="41"/>
      <c r="C39" s="41"/>
      <c r="D39" s="41"/>
      <c r="E39" s="41"/>
      <c r="F39" s="60"/>
      <c r="G39" s="61"/>
      <c r="H39" s="6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 x14ac:dyDescent="0.25">
      <c r="A40" s="41"/>
      <c r="B40" s="41"/>
      <c r="C40" s="41"/>
      <c r="D40" s="41"/>
      <c r="E40" s="41"/>
      <c r="F40" s="60"/>
      <c r="G40" s="61"/>
      <c r="H40" s="6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 x14ac:dyDescent="0.25">
      <c r="A41" s="41"/>
      <c r="B41" s="41"/>
      <c r="C41" s="41"/>
      <c r="D41" s="41"/>
      <c r="E41" s="41"/>
      <c r="F41" s="60"/>
      <c r="G41" s="61"/>
      <c r="H41" s="6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 x14ac:dyDescent="0.25">
      <c r="A42" s="41"/>
      <c r="B42" s="41"/>
      <c r="C42" s="41"/>
      <c r="D42" s="41"/>
      <c r="E42" s="41"/>
      <c r="F42" s="60"/>
      <c r="G42" s="61"/>
      <c r="H42" s="6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 x14ac:dyDescent="0.25">
      <c r="A43" s="41"/>
      <c r="B43" s="41"/>
      <c r="C43" s="41"/>
      <c r="D43" s="41"/>
      <c r="E43" s="41"/>
      <c r="F43" s="60"/>
      <c r="G43" s="61"/>
      <c r="H43" s="6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 x14ac:dyDescent="0.25">
      <c r="A44" s="41"/>
      <c r="B44" s="41"/>
      <c r="C44" s="41"/>
      <c r="D44" s="41"/>
      <c r="E44" s="41"/>
      <c r="F44" s="60"/>
      <c r="G44" s="61"/>
      <c r="H44" s="6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 x14ac:dyDescent="0.25">
      <c r="A45" s="41"/>
      <c r="B45" s="64"/>
      <c r="C45" s="41"/>
      <c r="D45" s="41"/>
      <c r="E45" s="41"/>
      <c r="F45" s="60"/>
      <c r="G45" s="61"/>
      <c r="H45" s="6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 x14ac:dyDescent="0.25">
      <c r="A46" s="41"/>
      <c r="B46" s="64"/>
      <c r="C46" s="41"/>
      <c r="D46" s="41"/>
      <c r="E46" s="41"/>
      <c r="F46" s="60"/>
      <c r="G46" s="61"/>
      <c r="H46" s="6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 x14ac:dyDescent="0.25">
      <c r="A47" s="41"/>
      <c r="B47" s="64"/>
      <c r="C47" s="41"/>
      <c r="D47" s="41"/>
      <c r="E47" s="41"/>
      <c r="F47" s="60"/>
      <c r="G47" s="61"/>
      <c r="H47" s="6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 x14ac:dyDescent="0.25">
      <c r="A48" s="41"/>
      <c r="B48" s="64"/>
      <c r="C48" s="41"/>
      <c r="D48" s="41"/>
      <c r="E48" s="41"/>
      <c r="F48" s="60"/>
      <c r="G48" s="61"/>
      <c r="H48" s="6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 x14ac:dyDescent="0.25">
      <c r="A49" s="41"/>
      <c r="B49" s="64"/>
      <c r="C49" s="41"/>
      <c r="D49" s="41"/>
      <c r="E49" s="41"/>
      <c r="F49" s="60"/>
      <c r="G49" s="61"/>
      <c r="H49" s="6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 x14ac:dyDescent="0.25">
      <c r="A50" s="41"/>
      <c r="B50" s="64"/>
      <c r="C50" s="41"/>
      <c r="D50" s="41"/>
      <c r="E50" s="41"/>
      <c r="F50" s="60"/>
      <c r="G50" s="61"/>
      <c r="H50" s="6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 x14ac:dyDescent="0.25">
      <c r="A51" s="41"/>
      <c r="B51" s="64"/>
      <c r="C51" s="41"/>
      <c r="D51" s="41"/>
      <c r="E51" s="41"/>
      <c r="F51" s="60"/>
      <c r="G51" s="61"/>
      <c r="H51" s="6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 x14ac:dyDescent="0.25">
      <c r="A52" s="41"/>
      <c r="B52" s="64"/>
      <c r="C52" s="41"/>
      <c r="D52" s="41"/>
      <c r="E52" s="41"/>
      <c r="F52" s="60"/>
      <c r="G52" s="61"/>
      <c r="H52" s="6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 x14ac:dyDescent="0.25">
      <c r="A53" s="41"/>
      <c r="B53" s="64"/>
      <c r="C53" s="41"/>
      <c r="D53" s="41"/>
      <c r="E53" s="41"/>
      <c r="F53" s="60"/>
      <c r="G53" s="61"/>
      <c r="H53" s="6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 x14ac:dyDescent="0.25">
      <c r="A54" s="41"/>
      <c r="B54" s="64"/>
      <c r="C54" s="41"/>
      <c r="D54" s="41"/>
      <c r="E54" s="41"/>
      <c r="F54" s="60"/>
      <c r="G54" s="61"/>
      <c r="H54" s="6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 x14ac:dyDescent="0.25">
      <c r="A55" s="41"/>
      <c r="B55" s="41"/>
      <c r="C55" s="41"/>
      <c r="D55" s="41"/>
      <c r="E55" s="41"/>
      <c r="F55" s="60"/>
      <c r="G55" s="61"/>
      <c r="H55" s="6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 x14ac:dyDescent="0.25">
      <c r="A56" s="41"/>
      <c r="B56" s="41"/>
      <c r="C56" s="41"/>
      <c r="D56" s="41"/>
      <c r="E56" s="41"/>
      <c r="F56" s="60"/>
      <c r="G56" s="61"/>
      <c r="H56" s="6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 x14ac:dyDescent="0.25">
      <c r="A57" s="41"/>
      <c r="B57" s="41"/>
      <c r="C57" s="41"/>
      <c r="D57" s="41"/>
      <c r="E57" s="41"/>
      <c r="F57" s="60"/>
      <c r="G57" s="61"/>
      <c r="H57" s="6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 x14ac:dyDescent="0.25">
      <c r="A58" s="41"/>
      <c r="B58" s="41"/>
      <c r="C58" s="41"/>
      <c r="D58" s="41"/>
      <c r="E58" s="41"/>
      <c r="F58" s="60"/>
      <c r="G58" s="61"/>
      <c r="H58" s="6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 x14ac:dyDescent="0.25">
      <c r="A59" s="41"/>
      <c r="B59" s="41"/>
      <c r="C59" s="41"/>
      <c r="D59" s="41"/>
      <c r="E59" s="41"/>
      <c r="F59" s="60"/>
      <c r="G59" s="61"/>
      <c r="H59" s="6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 x14ac:dyDescent="0.25">
      <c r="A60" s="41"/>
      <c r="B60" s="41"/>
      <c r="C60" s="41"/>
      <c r="D60" s="41"/>
      <c r="E60" s="41"/>
      <c r="F60" s="60"/>
      <c r="G60" s="61"/>
      <c r="H60" s="6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 x14ac:dyDescent="0.25">
      <c r="A61" s="41"/>
      <c r="B61" s="41"/>
      <c r="C61" s="41"/>
      <c r="D61" s="41"/>
      <c r="E61" s="41"/>
      <c r="F61" s="60"/>
      <c r="G61" s="61"/>
      <c r="H61" s="6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 x14ac:dyDescent="0.25">
      <c r="A62" s="41"/>
      <c r="B62" s="41"/>
      <c r="C62" s="41"/>
      <c r="D62" s="41"/>
      <c r="E62" s="41"/>
      <c r="F62" s="60"/>
      <c r="G62" s="61"/>
      <c r="H62" s="6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 x14ac:dyDescent="0.25">
      <c r="A63" s="41"/>
      <c r="B63" s="41"/>
      <c r="C63" s="41"/>
      <c r="D63" s="41"/>
      <c r="E63" s="41"/>
      <c r="F63" s="60"/>
      <c r="G63" s="61"/>
      <c r="H63" s="6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 x14ac:dyDescent="0.25">
      <c r="A64" s="41"/>
      <c r="B64" s="41"/>
      <c r="C64" s="41"/>
      <c r="D64" s="41"/>
      <c r="E64" s="41"/>
      <c r="F64" s="60"/>
      <c r="G64" s="61"/>
      <c r="H64" s="6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 x14ac:dyDescent="0.25">
      <c r="A65" s="41"/>
      <c r="B65" s="41"/>
      <c r="C65" s="41"/>
      <c r="D65" s="41"/>
      <c r="E65" s="41"/>
      <c r="F65" s="60"/>
      <c r="G65" s="61"/>
      <c r="H65" s="6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 x14ac:dyDescent="0.25">
      <c r="A66" s="41"/>
      <c r="B66" s="41"/>
      <c r="C66" s="41"/>
      <c r="D66" s="41"/>
      <c r="E66" s="41"/>
      <c r="F66" s="60"/>
      <c r="G66" s="61"/>
      <c r="H66" s="6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 x14ac:dyDescent="0.25">
      <c r="A67" s="41"/>
      <c r="B67" s="41"/>
      <c r="C67" s="41"/>
      <c r="D67" s="41"/>
      <c r="E67" s="41"/>
      <c r="F67" s="60"/>
      <c r="G67" s="61"/>
      <c r="H67" s="6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 x14ac:dyDescent="0.25">
      <c r="A68" s="41"/>
      <c r="B68" s="41"/>
      <c r="C68" s="41"/>
      <c r="D68" s="41"/>
      <c r="E68" s="41"/>
      <c r="F68" s="60"/>
      <c r="G68" s="61"/>
      <c r="H68" s="6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 x14ac:dyDescent="0.25">
      <c r="A69" s="41"/>
      <c r="B69" s="41"/>
      <c r="C69" s="41"/>
      <c r="D69" s="41"/>
      <c r="E69" s="41"/>
      <c r="F69" s="60"/>
      <c r="G69" s="61"/>
      <c r="H69" s="6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 x14ac:dyDescent="0.25">
      <c r="A70" s="41"/>
      <c r="B70" s="41"/>
      <c r="C70" s="41"/>
      <c r="D70" s="41"/>
      <c r="E70" s="41"/>
      <c r="F70" s="60"/>
      <c r="G70" s="61"/>
      <c r="H70" s="6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 x14ac:dyDescent="0.25">
      <c r="A71" s="41"/>
      <c r="B71" s="41"/>
      <c r="C71" s="41"/>
      <c r="D71" s="41"/>
      <c r="E71" s="41"/>
      <c r="F71" s="60"/>
      <c r="G71" s="61"/>
      <c r="H71" s="6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 x14ac:dyDescent="0.25">
      <c r="A72" s="41"/>
      <c r="B72" s="41"/>
      <c r="C72" s="41"/>
      <c r="D72" s="41"/>
      <c r="E72" s="41"/>
      <c r="F72" s="60"/>
      <c r="G72" s="61"/>
      <c r="H72" s="6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 x14ac:dyDescent="0.25">
      <c r="A73" s="41"/>
      <c r="B73" s="41"/>
      <c r="C73" s="41"/>
      <c r="D73" s="41"/>
      <c r="E73" s="41"/>
      <c r="F73" s="60"/>
      <c r="G73" s="61"/>
      <c r="H73" s="6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 x14ac:dyDescent="0.25">
      <c r="A74" s="41"/>
      <c r="B74" s="41"/>
      <c r="C74" s="41"/>
      <c r="D74" s="41"/>
      <c r="E74" s="41"/>
      <c r="F74" s="60"/>
      <c r="G74" s="61"/>
      <c r="H74" s="6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 x14ac:dyDescent="0.25">
      <c r="A75" s="41"/>
      <c r="B75" s="41"/>
      <c r="C75" s="41"/>
      <c r="D75" s="41"/>
      <c r="E75" s="41"/>
      <c r="F75" s="60"/>
      <c r="G75" s="61"/>
      <c r="H75" s="6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 x14ac:dyDescent="0.25">
      <c r="A76" s="41"/>
      <c r="B76" s="41"/>
      <c r="C76" s="41"/>
      <c r="D76" s="41"/>
      <c r="E76" s="41"/>
      <c r="F76" s="60"/>
      <c r="G76" s="61"/>
      <c r="H76" s="6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 x14ac:dyDescent="0.25">
      <c r="A77" s="41"/>
      <c r="B77" s="41"/>
      <c r="C77" s="41"/>
      <c r="D77" s="41"/>
      <c r="E77" s="41"/>
      <c r="F77" s="60"/>
      <c r="G77" s="61"/>
      <c r="H77" s="6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 x14ac:dyDescent="0.25">
      <c r="A78" s="41"/>
      <c r="B78" s="41"/>
      <c r="C78" s="41"/>
      <c r="D78" s="41"/>
      <c r="E78" s="41"/>
      <c r="F78" s="60"/>
      <c r="G78" s="61"/>
      <c r="H78" s="6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 x14ac:dyDescent="0.25">
      <c r="A79" s="41"/>
      <c r="B79" s="41"/>
      <c r="C79" s="41"/>
      <c r="D79" s="41"/>
      <c r="E79" s="41"/>
      <c r="F79" s="60"/>
      <c r="G79" s="61"/>
      <c r="H79" s="6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 x14ac:dyDescent="0.25">
      <c r="A80" s="41"/>
      <c r="B80" s="41"/>
      <c r="C80" s="41"/>
      <c r="D80" s="41"/>
      <c r="E80" s="41"/>
      <c r="F80" s="60"/>
      <c r="G80" s="61"/>
      <c r="H80" s="6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 x14ac:dyDescent="0.25">
      <c r="A81" s="41"/>
      <c r="B81" s="41"/>
      <c r="C81" s="41"/>
      <c r="D81" s="41"/>
      <c r="E81" s="41"/>
      <c r="F81" s="60"/>
      <c r="G81" s="61"/>
      <c r="H81" s="6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 x14ac:dyDescent="0.25">
      <c r="A82" s="41"/>
      <c r="B82" s="41"/>
      <c r="C82" s="41"/>
      <c r="D82" s="41"/>
      <c r="E82" s="41"/>
      <c r="F82" s="60"/>
      <c r="G82" s="61"/>
      <c r="H82" s="6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 x14ac:dyDescent="0.25">
      <c r="A83" s="41"/>
      <c r="B83" s="41"/>
      <c r="C83" s="41"/>
      <c r="D83" s="41"/>
      <c r="E83" s="41"/>
      <c r="F83" s="60"/>
      <c r="G83" s="61"/>
      <c r="H83" s="6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 x14ac:dyDescent="0.25">
      <c r="A84" s="41"/>
      <c r="B84" s="41"/>
      <c r="C84" s="41"/>
      <c r="D84" s="41"/>
      <c r="E84" s="41"/>
      <c r="F84" s="60"/>
      <c r="G84" s="61"/>
      <c r="H84" s="6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 x14ac:dyDescent="0.25">
      <c r="A85" s="41"/>
      <c r="B85" s="41"/>
      <c r="C85" s="41"/>
      <c r="D85" s="41"/>
      <c r="E85" s="41"/>
      <c r="F85" s="60"/>
      <c r="G85" s="61"/>
      <c r="H85" s="6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 x14ac:dyDescent="0.25">
      <c r="A86" s="41"/>
      <c r="B86" s="41"/>
      <c r="C86" s="41"/>
      <c r="D86" s="41"/>
      <c r="E86" s="41"/>
      <c r="F86" s="60"/>
      <c r="G86" s="61"/>
      <c r="H86" s="6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 x14ac:dyDescent="0.25">
      <c r="A87" s="41"/>
      <c r="B87" s="41"/>
      <c r="C87" s="41"/>
      <c r="D87" s="41"/>
      <c r="E87" s="41"/>
      <c r="F87" s="60"/>
      <c r="G87" s="61"/>
      <c r="H87" s="6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 x14ac:dyDescent="0.25">
      <c r="A88" s="41"/>
      <c r="B88" s="41"/>
      <c r="C88" s="41"/>
      <c r="D88" s="41"/>
      <c r="E88" s="41"/>
      <c r="F88" s="60"/>
      <c r="G88" s="61"/>
      <c r="H88" s="6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 x14ac:dyDescent="0.25">
      <c r="A89" s="41"/>
      <c r="B89" s="41"/>
      <c r="C89" s="41"/>
      <c r="D89" s="41"/>
      <c r="E89" s="41"/>
      <c r="F89" s="60"/>
      <c r="G89" s="61"/>
      <c r="H89" s="6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 x14ac:dyDescent="0.25">
      <c r="A90" s="41"/>
      <c r="B90" s="41"/>
      <c r="C90" s="41"/>
      <c r="D90" s="41"/>
      <c r="E90" s="41"/>
      <c r="F90" s="60"/>
      <c r="G90" s="61"/>
      <c r="H90" s="6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 x14ac:dyDescent="0.25">
      <c r="A91" s="41"/>
      <c r="B91" s="41"/>
      <c r="C91" s="41"/>
      <c r="D91" s="41"/>
      <c r="E91" s="41"/>
      <c r="F91" s="60"/>
      <c r="G91" s="61"/>
      <c r="H91" s="6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 x14ac:dyDescent="0.25">
      <c r="A92" s="41"/>
      <c r="B92" s="41"/>
      <c r="C92" s="41"/>
      <c r="D92" s="41"/>
      <c r="E92" s="41"/>
      <c r="F92" s="60"/>
      <c r="G92" s="61"/>
      <c r="H92" s="6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 x14ac:dyDescent="0.25">
      <c r="A93" s="41"/>
      <c r="B93" s="41"/>
      <c r="C93" s="41"/>
      <c r="D93" s="41"/>
      <c r="E93" s="41"/>
      <c r="F93" s="60"/>
      <c r="G93" s="61"/>
      <c r="H93" s="6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 x14ac:dyDescent="0.25">
      <c r="A94" s="41"/>
      <c r="B94" s="41"/>
      <c r="C94" s="41"/>
      <c r="D94" s="41"/>
      <c r="E94" s="41"/>
      <c r="F94" s="60"/>
      <c r="G94" s="61"/>
      <c r="H94" s="6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 x14ac:dyDescent="0.25">
      <c r="A95" s="41"/>
      <c r="B95" s="41"/>
      <c r="C95" s="41"/>
      <c r="D95" s="41"/>
      <c r="E95" s="41"/>
      <c r="F95" s="60"/>
      <c r="G95" s="61"/>
      <c r="H95" s="6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 x14ac:dyDescent="0.25">
      <c r="A96" s="41"/>
      <c r="B96" s="41"/>
      <c r="C96" s="41"/>
      <c r="D96" s="41"/>
      <c r="E96" s="41"/>
      <c r="F96" s="60"/>
      <c r="G96" s="61"/>
      <c r="H96" s="6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 x14ac:dyDescent="0.25">
      <c r="A97" s="41"/>
      <c r="B97" s="41"/>
      <c r="C97" s="41"/>
      <c r="D97" s="41"/>
      <c r="E97" s="41"/>
      <c r="F97" s="60"/>
      <c r="G97" s="61"/>
      <c r="H97" s="6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 x14ac:dyDescent="0.25">
      <c r="A98" s="41"/>
      <c r="B98" s="41"/>
      <c r="C98" s="41"/>
      <c r="D98" s="41"/>
      <c r="E98" s="41"/>
      <c r="F98" s="60"/>
      <c r="G98" s="61"/>
      <c r="H98" s="6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 x14ac:dyDescent="0.25">
      <c r="A99" s="41"/>
      <c r="B99" s="41"/>
      <c r="C99" s="41"/>
      <c r="D99" s="41"/>
      <c r="E99" s="41"/>
      <c r="F99" s="60"/>
      <c r="G99" s="61"/>
      <c r="H99" s="6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 x14ac:dyDescent="0.25">
      <c r="A100" s="41"/>
      <c r="B100" s="41"/>
      <c r="C100" s="41"/>
      <c r="D100" s="41"/>
      <c r="E100" s="41"/>
      <c r="F100" s="60"/>
      <c r="G100" s="61"/>
      <c r="H100" s="6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 x14ac:dyDescent="0.25">
      <c r="A101" s="41"/>
      <c r="B101" s="41"/>
      <c r="C101" s="41"/>
      <c r="D101" s="41"/>
      <c r="E101" s="41"/>
      <c r="F101" s="60"/>
      <c r="G101" s="61"/>
      <c r="H101" s="6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 x14ac:dyDescent="0.25">
      <c r="A102" s="41"/>
      <c r="B102" s="41"/>
      <c r="C102" s="41"/>
      <c r="D102" s="41"/>
      <c r="E102" s="41"/>
      <c r="F102" s="60"/>
      <c r="G102" s="61"/>
      <c r="H102" s="6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 x14ac:dyDescent="0.25">
      <c r="A103" s="41"/>
      <c r="B103" s="41"/>
      <c r="C103" s="41"/>
      <c r="D103" s="41"/>
      <c r="E103" s="41"/>
      <c r="F103" s="60"/>
      <c r="G103" s="61"/>
      <c r="H103" s="6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 x14ac:dyDescent="0.25">
      <c r="A104" s="41"/>
      <c r="B104" s="41"/>
      <c r="C104" s="41"/>
      <c r="D104" s="41"/>
      <c r="E104" s="41"/>
      <c r="F104" s="60"/>
      <c r="G104" s="61"/>
      <c r="H104" s="6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 x14ac:dyDescent="0.25">
      <c r="A105" s="41"/>
      <c r="B105" s="41"/>
      <c r="C105" s="41"/>
      <c r="D105" s="41"/>
      <c r="E105" s="41"/>
      <c r="F105" s="60"/>
      <c r="G105" s="61"/>
      <c r="H105" s="6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 x14ac:dyDescent="0.25">
      <c r="A106" s="41"/>
      <c r="B106" s="41"/>
      <c r="C106" s="41"/>
      <c r="D106" s="41"/>
      <c r="E106" s="41"/>
      <c r="F106" s="60"/>
      <c r="G106" s="61"/>
      <c r="H106" s="6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 x14ac:dyDescent="0.25">
      <c r="A107" s="41"/>
      <c r="B107" s="41"/>
      <c r="C107" s="41"/>
      <c r="D107" s="41"/>
      <c r="E107" s="41"/>
      <c r="F107" s="60"/>
      <c r="G107" s="61"/>
      <c r="H107" s="6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 x14ac:dyDescent="0.25">
      <c r="A108" s="41"/>
      <c r="B108" s="41"/>
      <c r="C108" s="41"/>
      <c r="D108" s="41"/>
      <c r="E108" s="41"/>
      <c r="F108" s="60"/>
      <c r="G108" s="61"/>
      <c r="H108" s="6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 x14ac:dyDescent="0.25">
      <c r="A109" s="41"/>
      <c r="B109" s="41"/>
      <c r="C109" s="41"/>
      <c r="D109" s="41"/>
      <c r="E109" s="41"/>
      <c r="F109" s="60"/>
      <c r="G109" s="61"/>
      <c r="H109" s="6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 x14ac:dyDescent="0.25">
      <c r="A110" s="41"/>
      <c r="B110" s="41"/>
      <c r="C110" s="41"/>
      <c r="D110" s="41"/>
      <c r="E110" s="41"/>
      <c r="F110" s="60"/>
      <c r="G110" s="61"/>
      <c r="H110" s="6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 x14ac:dyDescent="0.25">
      <c r="A111" s="41"/>
      <c r="B111" s="41"/>
      <c r="C111" s="41"/>
      <c r="D111" s="41"/>
      <c r="E111" s="41"/>
      <c r="F111" s="60"/>
      <c r="G111" s="61"/>
      <c r="H111" s="6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 x14ac:dyDescent="0.25">
      <c r="A112" s="41"/>
      <c r="B112" s="41"/>
      <c r="C112" s="41"/>
      <c r="D112" s="41"/>
      <c r="E112" s="41"/>
      <c r="F112" s="60"/>
      <c r="G112" s="61"/>
      <c r="H112" s="6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 x14ac:dyDescent="0.25">
      <c r="A113" s="41"/>
      <c r="B113" s="41"/>
      <c r="C113" s="41"/>
      <c r="D113" s="41"/>
      <c r="E113" s="41"/>
      <c r="F113" s="60"/>
      <c r="G113" s="61"/>
      <c r="H113" s="6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 x14ac:dyDescent="0.25">
      <c r="A114" s="41"/>
      <c r="B114" s="41"/>
      <c r="C114" s="41"/>
      <c r="D114" s="41"/>
      <c r="E114" s="41"/>
      <c r="F114" s="60"/>
      <c r="G114" s="61"/>
      <c r="H114" s="6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 x14ac:dyDescent="0.25">
      <c r="A115" s="41"/>
      <c r="B115" s="41"/>
      <c r="C115" s="41"/>
      <c r="D115" s="41"/>
      <c r="E115" s="41"/>
      <c r="F115" s="60"/>
      <c r="G115" s="61"/>
      <c r="H115" s="6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 x14ac:dyDescent="0.25">
      <c r="A116" s="41"/>
      <c r="B116" s="41"/>
      <c r="C116" s="41"/>
      <c r="D116" s="41"/>
      <c r="E116" s="41"/>
      <c r="F116" s="60"/>
      <c r="G116" s="61"/>
      <c r="H116" s="6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 x14ac:dyDescent="0.25">
      <c r="A117" s="41"/>
      <c r="B117" s="41"/>
      <c r="C117" s="41"/>
      <c r="D117" s="41"/>
      <c r="E117" s="41"/>
      <c r="F117" s="60"/>
      <c r="G117" s="61"/>
      <c r="H117" s="6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 x14ac:dyDescent="0.25">
      <c r="A118" s="41"/>
      <c r="B118" s="41"/>
      <c r="C118" s="41"/>
      <c r="D118" s="41"/>
      <c r="E118" s="41"/>
      <c r="F118" s="60"/>
      <c r="G118" s="61"/>
      <c r="H118" s="6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 x14ac:dyDescent="0.25">
      <c r="A119" s="41"/>
      <c r="B119" s="41"/>
      <c r="C119" s="41"/>
      <c r="D119" s="41"/>
      <c r="E119" s="41"/>
      <c r="F119" s="60"/>
      <c r="G119" s="61"/>
      <c r="H119" s="6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 x14ac:dyDescent="0.25">
      <c r="A120" s="41"/>
      <c r="B120" s="41"/>
      <c r="C120" s="41"/>
      <c r="D120" s="41"/>
      <c r="E120" s="41"/>
      <c r="F120" s="60"/>
      <c r="G120" s="61"/>
      <c r="H120" s="6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 x14ac:dyDescent="0.25">
      <c r="A121" s="41"/>
      <c r="B121" s="41"/>
      <c r="C121" s="41"/>
      <c r="D121" s="41"/>
      <c r="E121" s="41"/>
      <c r="F121" s="60"/>
      <c r="G121" s="61"/>
      <c r="H121" s="6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 x14ac:dyDescent="0.25">
      <c r="A122" s="41"/>
      <c r="B122" s="41"/>
      <c r="C122" s="41"/>
      <c r="D122" s="41"/>
      <c r="E122" s="41"/>
      <c r="F122" s="60"/>
      <c r="G122" s="61"/>
      <c r="H122" s="6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 x14ac:dyDescent="0.25">
      <c r="A123" s="41"/>
      <c r="B123" s="41"/>
      <c r="C123" s="41"/>
      <c r="D123" s="41"/>
      <c r="E123" s="41"/>
      <c r="F123" s="60"/>
      <c r="G123" s="61"/>
      <c r="H123" s="6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 x14ac:dyDescent="0.25">
      <c r="A124" s="41"/>
      <c r="B124" s="41"/>
      <c r="C124" s="41"/>
      <c r="D124" s="41"/>
      <c r="E124" s="41"/>
      <c r="F124" s="60"/>
      <c r="G124" s="61"/>
      <c r="H124" s="6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 x14ac:dyDescent="0.25">
      <c r="A125" s="41"/>
      <c r="B125" s="41"/>
      <c r="C125" s="41"/>
      <c r="D125" s="41"/>
      <c r="E125" s="41"/>
      <c r="F125" s="60"/>
      <c r="G125" s="61"/>
      <c r="H125" s="6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 x14ac:dyDescent="0.25">
      <c r="A126" s="41"/>
      <c r="B126" s="41"/>
      <c r="C126" s="41"/>
      <c r="D126" s="41"/>
      <c r="E126" s="41"/>
      <c r="F126" s="60"/>
      <c r="G126" s="61"/>
      <c r="H126" s="6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 x14ac:dyDescent="0.25">
      <c r="A127" s="41"/>
      <c r="B127" s="41"/>
      <c r="C127" s="41"/>
      <c r="D127" s="41"/>
      <c r="E127" s="41"/>
      <c r="F127" s="60"/>
      <c r="G127" s="61"/>
      <c r="H127" s="6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 x14ac:dyDescent="0.25">
      <c r="A128" s="41"/>
      <c r="B128" s="41"/>
      <c r="C128" s="41"/>
      <c r="D128" s="41"/>
      <c r="E128" s="41"/>
      <c r="F128" s="60"/>
      <c r="G128" s="61"/>
      <c r="H128" s="6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 x14ac:dyDescent="0.25">
      <c r="A129" s="41"/>
      <c r="B129" s="41"/>
      <c r="C129" s="41"/>
      <c r="D129" s="41"/>
      <c r="E129" s="41"/>
      <c r="F129" s="60"/>
      <c r="G129" s="61"/>
      <c r="H129" s="6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 x14ac:dyDescent="0.25">
      <c r="A130" s="41"/>
      <c r="B130" s="41"/>
      <c r="C130" s="41"/>
      <c r="D130" s="41"/>
      <c r="E130" s="41"/>
      <c r="F130" s="60"/>
      <c r="G130" s="61"/>
      <c r="H130" s="6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 x14ac:dyDescent="0.25">
      <c r="A131" s="41"/>
      <c r="B131" s="41"/>
      <c r="C131" s="41"/>
      <c r="D131" s="41"/>
      <c r="E131" s="41"/>
      <c r="F131" s="60"/>
      <c r="G131" s="61"/>
      <c r="H131" s="6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 x14ac:dyDescent="0.25">
      <c r="A132" s="41"/>
      <c r="B132" s="41"/>
      <c r="C132" s="41"/>
      <c r="D132" s="41"/>
      <c r="E132" s="41"/>
      <c r="F132" s="60"/>
      <c r="G132" s="61"/>
      <c r="H132" s="6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 x14ac:dyDescent="0.25">
      <c r="A133" s="41"/>
      <c r="B133" s="41"/>
      <c r="C133" s="41"/>
      <c r="D133" s="41"/>
      <c r="E133" s="41"/>
      <c r="F133" s="60"/>
      <c r="G133" s="61"/>
      <c r="H133" s="6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 x14ac:dyDescent="0.25">
      <c r="A134" s="41"/>
      <c r="B134" s="41"/>
      <c r="C134" s="41"/>
      <c r="D134" s="41"/>
      <c r="E134" s="41"/>
      <c r="F134" s="60"/>
      <c r="G134" s="61"/>
      <c r="H134" s="6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 x14ac:dyDescent="0.25">
      <c r="A135" s="41"/>
      <c r="B135" s="41"/>
      <c r="C135" s="41"/>
      <c r="D135" s="41"/>
      <c r="E135" s="41"/>
      <c r="F135" s="60"/>
      <c r="G135" s="61"/>
      <c r="H135" s="6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 x14ac:dyDescent="0.25">
      <c r="A136" s="41"/>
      <c r="B136" s="41"/>
      <c r="C136" s="41"/>
      <c r="D136" s="41"/>
      <c r="E136" s="41"/>
      <c r="F136" s="60"/>
      <c r="G136" s="61"/>
      <c r="H136" s="6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 x14ac:dyDescent="0.25">
      <c r="A137" s="41"/>
      <c r="B137" s="41"/>
      <c r="C137" s="41"/>
      <c r="D137" s="41"/>
      <c r="E137" s="41"/>
      <c r="F137" s="60"/>
      <c r="G137" s="61"/>
      <c r="H137" s="6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 x14ac:dyDescent="0.25">
      <c r="A138" s="41"/>
      <c r="B138" s="41"/>
      <c r="C138" s="41"/>
      <c r="D138" s="41"/>
      <c r="E138" s="41"/>
      <c r="F138" s="60"/>
      <c r="G138" s="61"/>
      <c r="H138" s="6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 x14ac:dyDescent="0.25">
      <c r="A139" s="41"/>
      <c r="B139" s="41"/>
      <c r="C139" s="41"/>
      <c r="D139" s="41"/>
      <c r="E139" s="41"/>
      <c r="F139" s="60"/>
      <c r="G139" s="61"/>
      <c r="H139" s="6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 x14ac:dyDescent="0.25">
      <c r="A140" s="41"/>
      <c r="B140" s="41"/>
      <c r="C140" s="41"/>
      <c r="D140" s="41"/>
      <c r="E140" s="41"/>
      <c r="F140" s="60"/>
      <c r="G140" s="61"/>
      <c r="H140" s="6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 x14ac:dyDescent="0.25">
      <c r="A141" s="41"/>
      <c r="B141" s="41"/>
      <c r="C141" s="41"/>
      <c r="D141" s="41"/>
      <c r="E141" s="41"/>
      <c r="F141" s="60"/>
      <c r="G141" s="61"/>
      <c r="H141" s="6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 x14ac:dyDescent="0.25">
      <c r="A142" s="41"/>
      <c r="B142" s="41"/>
      <c r="C142" s="41"/>
      <c r="D142" s="41"/>
      <c r="E142" s="41"/>
      <c r="F142" s="60"/>
      <c r="G142" s="61"/>
      <c r="H142" s="6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 x14ac:dyDescent="0.25">
      <c r="A143" s="41"/>
      <c r="B143" s="41"/>
      <c r="C143" s="41"/>
      <c r="D143" s="41"/>
      <c r="E143" s="41"/>
      <c r="F143" s="60"/>
      <c r="G143" s="61"/>
      <c r="H143" s="6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 x14ac:dyDescent="0.25">
      <c r="A144" s="41"/>
      <c r="B144" s="41"/>
      <c r="C144" s="41"/>
      <c r="D144" s="41"/>
      <c r="E144" s="41"/>
      <c r="F144" s="60"/>
      <c r="G144" s="61"/>
      <c r="H144" s="6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 x14ac:dyDescent="0.25">
      <c r="A145" s="41"/>
      <c r="B145" s="41"/>
      <c r="C145" s="41"/>
      <c r="D145" s="41"/>
      <c r="E145" s="41"/>
      <c r="F145" s="60"/>
      <c r="G145" s="61"/>
      <c r="H145" s="6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 x14ac:dyDescent="0.25">
      <c r="A146" s="41"/>
      <c r="B146" s="41"/>
      <c r="C146" s="41"/>
      <c r="D146" s="41"/>
      <c r="E146" s="41"/>
      <c r="F146" s="60"/>
      <c r="G146" s="61"/>
      <c r="H146" s="6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 x14ac:dyDescent="0.25">
      <c r="A147" s="41"/>
      <c r="B147" s="41"/>
      <c r="C147" s="41"/>
      <c r="D147" s="41"/>
      <c r="E147" s="41"/>
      <c r="F147" s="60"/>
      <c r="G147" s="61"/>
      <c r="H147" s="6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 x14ac:dyDescent="0.25">
      <c r="A148" s="41"/>
      <c r="B148" s="41"/>
      <c r="C148" s="41"/>
      <c r="D148" s="41"/>
      <c r="E148" s="41"/>
      <c r="F148" s="60"/>
      <c r="G148" s="61"/>
      <c r="H148" s="6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 x14ac:dyDescent="0.25">
      <c r="A149" s="41"/>
      <c r="B149" s="41"/>
      <c r="C149" s="41"/>
      <c r="D149" s="41"/>
      <c r="E149" s="41"/>
      <c r="F149" s="60"/>
      <c r="G149" s="61"/>
      <c r="H149" s="6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 x14ac:dyDescent="0.25">
      <c r="A150" s="41"/>
      <c r="B150" s="41"/>
      <c r="C150" s="41"/>
      <c r="D150" s="41"/>
      <c r="E150" s="41"/>
      <c r="F150" s="60"/>
      <c r="G150" s="61"/>
      <c r="H150" s="6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 x14ac:dyDescent="0.25">
      <c r="A151" s="41"/>
      <c r="B151" s="41"/>
      <c r="C151" s="41"/>
      <c r="D151" s="41"/>
      <c r="E151" s="41"/>
      <c r="F151" s="60"/>
      <c r="G151" s="61"/>
      <c r="H151" s="6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 x14ac:dyDescent="0.25">
      <c r="A152" s="41"/>
      <c r="B152" s="41"/>
      <c r="C152" s="41"/>
      <c r="D152" s="41"/>
      <c r="E152" s="41"/>
      <c r="F152" s="60"/>
      <c r="G152" s="61"/>
      <c r="H152" s="6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 x14ac:dyDescent="0.25">
      <c r="A153" s="41"/>
      <c r="B153" s="41"/>
      <c r="C153" s="41"/>
      <c r="D153" s="41"/>
      <c r="E153" s="41"/>
      <c r="F153" s="60"/>
      <c r="G153" s="61"/>
      <c r="H153" s="6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 x14ac:dyDescent="0.25">
      <c r="A154" s="41"/>
      <c r="B154" s="41"/>
      <c r="C154" s="41"/>
      <c r="D154" s="41"/>
      <c r="E154" s="41"/>
      <c r="F154" s="60"/>
      <c r="G154" s="61"/>
      <c r="H154" s="6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 x14ac:dyDescent="0.25">
      <c r="A155" s="41"/>
      <c r="B155" s="41"/>
      <c r="C155" s="41"/>
      <c r="D155" s="41"/>
      <c r="E155" s="41"/>
      <c r="F155" s="60"/>
      <c r="G155" s="61"/>
      <c r="H155" s="6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 x14ac:dyDescent="0.25">
      <c r="A156" s="41"/>
      <c r="B156" s="41"/>
      <c r="C156" s="41"/>
      <c r="D156" s="41"/>
      <c r="E156" s="41"/>
      <c r="F156" s="60"/>
      <c r="G156" s="61"/>
      <c r="H156" s="6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 x14ac:dyDescent="0.25">
      <c r="A157" s="41"/>
      <c r="B157" s="41"/>
      <c r="C157" s="41"/>
      <c r="D157" s="41"/>
      <c r="E157" s="41"/>
      <c r="F157" s="60"/>
      <c r="G157" s="61"/>
      <c r="H157" s="6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 x14ac:dyDescent="0.25">
      <c r="A158" s="41"/>
      <c r="B158" s="41"/>
      <c r="C158" s="41"/>
      <c r="D158" s="41"/>
      <c r="E158" s="41"/>
      <c r="F158" s="60"/>
      <c r="G158" s="61"/>
      <c r="H158" s="6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 x14ac:dyDescent="0.25">
      <c r="A159" s="41"/>
      <c r="B159" s="41"/>
      <c r="C159" s="41"/>
      <c r="D159" s="41"/>
      <c r="E159" s="41"/>
      <c r="F159" s="60"/>
      <c r="G159" s="61"/>
      <c r="H159" s="6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 x14ac:dyDescent="0.25">
      <c r="A160" s="41"/>
      <c r="B160" s="41"/>
      <c r="C160" s="41"/>
      <c r="D160" s="41"/>
      <c r="E160" s="41"/>
      <c r="F160" s="60"/>
      <c r="G160" s="61"/>
      <c r="H160" s="6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 x14ac:dyDescent="0.25">
      <c r="A161" s="41"/>
      <c r="B161" s="41"/>
      <c r="C161" s="41"/>
      <c r="D161" s="41"/>
      <c r="E161" s="41"/>
      <c r="F161" s="60"/>
      <c r="G161" s="61"/>
      <c r="H161" s="6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 x14ac:dyDescent="0.25">
      <c r="A162" s="41"/>
      <c r="B162" s="41"/>
      <c r="C162" s="41"/>
      <c r="D162" s="41"/>
      <c r="E162" s="41"/>
      <c r="F162" s="60"/>
      <c r="G162" s="61"/>
      <c r="H162" s="6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 x14ac:dyDescent="0.25">
      <c r="A163" s="41"/>
      <c r="B163" s="41"/>
      <c r="C163" s="41"/>
      <c r="D163" s="41"/>
      <c r="E163" s="41"/>
      <c r="F163" s="60"/>
      <c r="G163" s="61"/>
      <c r="H163" s="6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 x14ac:dyDescent="0.25">
      <c r="A164" s="41"/>
      <c r="B164" s="41"/>
      <c r="C164" s="41"/>
      <c r="D164" s="41"/>
      <c r="E164" s="41"/>
      <c r="F164" s="60"/>
      <c r="G164" s="61"/>
      <c r="H164" s="6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 x14ac:dyDescent="0.25">
      <c r="A165" s="41"/>
      <c r="B165" s="41"/>
      <c r="C165" s="41"/>
      <c r="D165" s="41"/>
      <c r="E165" s="41"/>
      <c r="F165" s="60"/>
      <c r="G165" s="61"/>
      <c r="H165" s="6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 x14ac:dyDescent="0.25">
      <c r="A166" s="41"/>
      <c r="B166" s="41"/>
      <c r="C166" s="41"/>
      <c r="D166" s="41"/>
      <c r="E166" s="41"/>
      <c r="F166" s="60"/>
      <c r="G166" s="61"/>
      <c r="H166" s="6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 x14ac:dyDescent="0.25">
      <c r="A167" s="41"/>
      <c r="B167" s="41"/>
      <c r="C167" s="41"/>
      <c r="D167" s="41"/>
      <c r="E167" s="41"/>
      <c r="F167" s="60"/>
      <c r="G167" s="61"/>
      <c r="H167" s="6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 x14ac:dyDescent="0.25">
      <c r="A168" s="41"/>
      <c r="B168" s="41"/>
      <c r="C168" s="41"/>
      <c r="D168" s="41"/>
      <c r="E168" s="41"/>
      <c r="F168" s="60"/>
      <c r="G168" s="61"/>
      <c r="H168" s="6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 x14ac:dyDescent="0.25">
      <c r="A169" s="41"/>
      <c r="B169" s="41"/>
      <c r="C169" s="41"/>
      <c r="D169" s="41"/>
      <c r="E169" s="41"/>
      <c r="F169" s="60"/>
      <c r="G169" s="61"/>
      <c r="H169" s="6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 x14ac:dyDescent="0.25">
      <c r="A170" s="41"/>
      <c r="B170" s="41"/>
      <c r="C170" s="41"/>
      <c r="D170" s="41"/>
      <c r="E170" s="41"/>
      <c r="F170" s="60"/>
      <c r="G170" s="61"/>
      <c r="H170" s="6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 x14ac:dyDescent="0.25">
      <c r="A171" s="41"/>
      <c r="B171" s="41"/>
      <c r="C171" s="41"/>
      <c r="D171" s="41"/>
      <c r="E171" s="41"/>
      <c r="F171" s="60"/>
      <c r="G171" s="61"/>
      <c r="H171" s="6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 x14ac:dyDescent="0.25">
      <c r="A172" s="41"/>
      <c r="B172" s="41"/>
      <c r="C172" s="41"/>
      <c r="D172" s="41"/>
      <c r="E172" s="41"/>
      <c r="F172" s="60"/>
      <c r="G172" s="61"/>
      <c r="H172" s="6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 x14ac:dyDescent="0.25">
      <c r="A173" s="41"/>
      <c r="B173" s="41"/>
      <c r="C173" s="41"/>
      <c r="D173" s="41"/>
      <c r="E173" s="41"/>
      <c r="F173" s="60"/>
      <c r="G173" s="61"/>
      <c r="H173" s="6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 x14ac:dyDescent="0.25">
      <c r="A174" s="41"/>
      <c r="B174" s="41"/>
      <c r="C174" s="41"/>
      <c r="D174" s="41"/>
      <c r="E174" s="41"/>
      <c r="F174" s="60"/>
      <c r="G174" s="61"/>
      <c r="H174" s="6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 x14ac:dyDescent="0.25">
      <c r="A175" s="41"/>
      <c r="B175" s="41"/>
      <c r="C175" s="41"/>
      <c r="D175" s="41"/>
      <c r="E175" s="41"/>
      <c r="F175" s="60"/>
      <c r="G175" s="61"/>
      <c r="H175" s="6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 x14ac:dyDescent="0.25">
      <c r="A176" s="41"/>
      <c r="B176" s="41"/>
      <c r="C176" s="41"/>
      <c r="D176" s="41"/>
      <c r="E176" s="41"/>
      <c r="F176" s="60"/>
      <c r="G176" s="61"/>
      <c r="H176" s="6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 x14ac:dyDescent="0.25">
      <c r="A177" s="41"/>
      <c r="B177" s="41"/>
      <c r="C177" s="41"/>
      <c r="D177" s="41"/>
      <c r="E177" s="41"/>
      <c r="F177" s="60"/>
      <c r="G177" s="61"/>
      <c r="H177" s="6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 x14ac:dyDescent="0.25">
      <c r="A178" s="41"/>
      <c r="B178" s="41"/>
      <c r="C178" s="41"/>
      <c r="D178" s="41"/>
      <c r="E178" s="41"/>
      <c r="F178" s="60"/>
      <c r="G178" s="61"/>
      <c r="H178" s="6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 x14ac:dyDescent="0.25">
      <c r="A179" s="41"/>
      <c r="B179" s="41"/>
      <c r="C179" s="41"/>
      <c r="D179" s="41"/>
      <c r="E179" s="41"/>
      <c r="F179" s="60"/>
      <c r="G179" s="61"/>
      <c r="H179" s="6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 x14ac:dyDescent="0.25">
      <c r="A180" s="41"/>
      <c r="B180" s="41"/>
      <c r="C180" s="41"/>
      <c r="D180" s="41"/>
      <c r="E180" s="41"/>
      <c r="F180" s="60"/>
      <c r="G180" s="61"/>
      <c r="H180" s="6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 x14ac:dyDescent="0.25">
      <c r="A181" s="41"/>
      <c r="B181" s="41"/>
      <c r="C181" s="41"/>
      <c r="D181" s="41"/>
      <c r="E181" s="41"/>
      <c r="F181" s="60"/>
      <c r="G181" s="61"/>
      <c r="H181" s="6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 x14ac:dyDescent="0.25">
      <c r="A182" s="41"/>
      <c r="B182" s="41"/>
      <c r="C182" s="41"/>
      <c r="D182" s="41"/>
      <c r="E182" s="41"/>
      <c r="F182" s="60"/>
      <c r="G182" s="61"/>
      <c r="H182" s="6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 x14ac:dyDescent="0.25">
      <c r="A183" s="41"/>
      <c r="B183" s="41"/>
      <c r="C183" s="41"/>
      <c r="D183" s="41"/>
      <c r="E183" s="41"/>
      <c r="F183" s="60"/>
      <c r="G183" s="61"/>
      <c r="H183" s="6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 x14ac:dyDescent="0.25">
      <c r="A184" s="41"/>
      <c r="B184" s="41"/>
      <c r="C184" s="41"/>
      <c r="D184" s="41"/>
      <c r="E184" s="41"/>
      <c r="F184" s="60"/>
      <c r="G184" s="61"/>
      <c r="H184" s="6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 x14ac:dyDescent="0.25">
      <c r="A185" s="41"/>
      <c r="B185" s="41"/>
      <c r="C185" s="41"/>
      <c r="D185" s="41"/>
      <c r="E185" s="41"/>
      <c r="F185" s="60"/>
      <c r="G185" s="61"/>
      <c r="H185" s="6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 x14ac:dyDescent="0.25">
      <c r="A186" s="41"/>
      <c r="B186" s="41"/>
      <c r="C186" s="41"/>
      <c r="D186" s="41"/>
      <c r="E186" s="41"/>
      <c r="F186" s="60"/>
      <c r="G186" s="61"/>
      <c r="H186" s="6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 x14ac:dyDescent="0.25">
      <c r="A187" s="41"/>
      <c r="B187" s="41"/>
      <c r="C187" s="41"/>
      <c r="D187" s="41"/>
      <c r="E187" s="41"/>
      <c r="F187" s="60"/>
      <c r="G187" s="61"/>
      <c r="H187" s="6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 x14ac:dyDescent="0.25">
      <c r="A188" s="41"/>
      <c r="B188" s="41"/>
      <c r="C188" s="41"/>
      <c r="D188" s="41"/>
      <c r="E188" s="41"/>
      <c r="F188" s="60"/>
      <c r="G188" s="61"/>
      <c r="H188" s="6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 x14ac:dyDescent="0.25">
      <c r="A189" s="41"/>
      <c r="B189" s="41"/>
      <c r="C189" s="41"/>
      <c r="D189" s="41"/>
      <c r="E189" s="41"/>
      <c r="F189" s="60"/>
      <c r="G189" s="61"/>
      <c r="H189" s="6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 x14ac:dyDescent="0.25">
      <c r="A190" s="41"/>
      <c r="B190" s="41"/>
      <c r="C190" s="41"/>
      <c r="D190" s="41"/>
      <c r="E190" s="41"/>
      <c r="F190" s="60"/>
      <c r="G190" s="61"/>
      <c r="H190" s="6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 x14ac:dyDescent="0.25">
      <c r="A191" s="41"/>
      <c r="B191" s="41"/>
      <c r="C191" s="41"/>
      <c r="D191" s="41"/>
      <c r="E191" s="41"/>
      <c r="F191" s="60"/>
      <c r="G191" s="61"/>
      <c r="H191" s="6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 x14ac:dyDescent="0.25">
      <c r="A192" s="41"/>
      <c r="B192" s="41"/>
      <c r="C192" s="41"/>
      <c r="D192" s="41"/>
      <c r="E192" s="41"/>
      <c r="F192" s="60"/>
      <c r="G192" s="61"/>
      <c r="H192" s="6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 x14ac:dyDescent="0.25">
      <c r="A193" s="41"/>
      <c r="B193" s="41"/>
      <c r="C193" s="41"/>
      <c r="D193" s="41"/>
      <c r="E193" s="41"/>
      <c r="F193" s="60"/>
      <c r="G193" s="61"/>
      <c r="H193" s="6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 x14ac:dyDescent="0.25">
      <c r="A194" s="41"/>
      <c r="B194" s="41"/>
      <c r="C194" s="41"/>
      <c r="D194" s="41"/>
      <c r="E194" s="41"/>
      <c r="F194" s="60"/>
      <c r="G194" s="61"/>
      <c r="H194" s="6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 x14ac:dyDescent="0.25">
      <c r="A195" s="41"/>
      <c r="B195" s="41"/>
      <c r="C195" s="41"/>
      <c r="D195" s="41"/>
      <c r="E195" s="41"/>
      <c r="F195" s="60"/>
      <c r="G195" s="61"/>
      <c r="H195" s="6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 x14ac:dyDescent="0.25">
      <c r="A196" s="41"/>
      <c r="B196" s="41"/>
      <c r="C196" s="41"/>
      <c r="D196" s="41"/>
      <c r="E196" s="41"/>
      <c r="F196" s="60"/>
      <c r="G196" s="61"/>
      <c r="H196" s="6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 x14ac:dyDescent="0.25">
      <c r="A197" s="41"/>
      <c r="B197" s="41"/>
      <c r="C197" s="41"/>
      <c r="D197" s="41"/>
      <c r="E197" s="41"/>
      <c r="F197" s="60"/>
      <c r="G197" s="61"/>
      <c r="H197" s="6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 x14ac:dyDescent="0.25">
      <c r="A198" s="41"/>
      <c r="B198" s="41"/>
      <c r="C198" s="41"/>
      <c r="D198" s="41"/>
      <c r="E198" s="41"/>
      <c r="F198" s="60"/>
      <c r="G198" s="61"/>
      <c r="H198" s="6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 x14ac:dyDescent="0.25">
      <c r="A199" s="41"/>
      <c r="B199" s="41"/>
      <c r="C199" s="41"/>
      <c r="D199" s="41"/>
      <c r="E199" s="41"/>
      <c r="F199" s="60"/>
      <c r="G199" s="61"/>
      <c r="H199" s="6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 x14ac:dyDescent="0.25">
      <c r="A200" s="41"/>
      <c r="B200" s="41"/>
      <c r="C200" s="41"/>
      <c r="D200" s="41"/>
      <c r="E200" s="41"/>
      <c r="F200" s="60"/>
      <c r="G200" s="61"/>
      <c r="H200" s="6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 x14ac:dyDescent="0.25">
      <c r="A201" s="41"/>
      <c r="B201" s="41"/>
      <c r="C201" s="41"/>
      <c r="D201" s="41"/>
      <c r="E201" s="41"/>
      <c r="F201" s="60"/>
      <c r="G201" s="61"/>
      <c r="H201" s="6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 x14ac:dyDescent="0.25">
      <c r="A202" s="41"/>
      <c r="B202" s="41"/>
      <c r="C202" s="41"/>
      <c r="D202" s="41"/>
      <c r="E202" s="41"/>
      <c r="F202" s="60"/>
      <c r="G202" s="61"/>
      <c r="H202" s="6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 x14ac:dyDescent="0.25">
      <c r="A203" s="41"/>
      <c r="B203" s="41"/>
      <c r="C203" s="41"/>
      <c r="D203" s="41"/>
      <c r="E203" s="41"/>
      <c r="F203" s="60"/>
      <c r="G203" s="61"/>
      <c r="H203" s="6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 x14ac:dyDescent="0.25">
      <c r="A204" s="41"/>
      <c r="B204" s="41"/>
      <c r="C204" s="41"/>
      <c r="D204" s="41"/>
      <c r="E204" s="41"/>
      <c r="F204" s="60"/>
      <c r="G204" s="61"/>
      <c r="H204" s="6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 x14ac:dyDescent="0.25">
      <c r="A205" s="41"/>
      <c r="B205" s="41"/>
      <c r="C205" s="41"/>
      <c r="D205" s="41"/>
      <c r="E205" s="41"/>
      <c r="F205" s="60"/>
      <c r="G205" s="61"/>
      <c r="H205" s="6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 x14ac:dyDescent="0.25">
      <c r="A206" s="41"/>
      <c r="B206" s="41"/>
      <c r="C206" s="41"/>
      <c r="D206" s="41"/>
      <c r="E206" s="41"/>
      <c r="F206" s="60"/>
      <c r="G206" s="61"/>
      <c r="H206" s="6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 x14ac:dyDescent="0.25">
      <c r="A207" s="41"/>
      <c r="B207" s="41"/>
      <c r="C207" s="41"/>
      <c r="D207" s="41"/>
      <c r="E207" s="41"/>
      <c r="F207" s="60"/>
      <c r="G207" s="61"/>
      <c r="H207" s="6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 x14ac:dyDescent="0.25">
      <c r="A208" s="41"/>
      <c r="B208" s="41"/>
      <c r="C208" s="41"/>
      <c r="D208" s="41"/>
      <c r="E208" s="41"/>
      <c r="F208" s="60"/>
      <c r="G208" s="61"/>
      <c r="H208" s="6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 x14ac:dyDescent="0.25">
      <c r="A209" s="41"/>
      <c r="B209" s="41"/>
      <c r="C209" s="41"/>
      <c r="D209" s="41"/>
      <c r="E209" s="41"/>
      <c r="F209" s="60"/>
      <c r="G209" s="61"/>
      <c r="H209" s="6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 x14ac:dyDescent="0.25">
      <c r="A210" s="41"/>
      <c r="B210" s="41"/>
      <c r="C210" s="41"/>
      <c r="D210" s="41"/>
      <c r="E210" s="41"/>
      <c r="F210" s="60"/>
      <c r="G210" s="61"/>
      <c r="H210" s="6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 x14ac:dyDescent="0.25">
      <c r="A211" s="41"/>
      <c r="B211" s="41"/>
      <c r="C211" s="41"/>
      <c r="D211" s="41"/>
      <c r="E211" s="41"/>
      <c r="F211" s="60"/>
      <c r="G211" s="61"/>
      <c r="H211" s="6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 x14ac:dyDescent="0.25">
      <c r="A212" s="41"/>
      <c r="B212" s="41"/>
      <c r="C212" s="41"/>
      <c r="D212" s="41"/>
      <c r="E212" s="41"/>
      <c r="F212" s="60"/>
      <c r="G212" s="61"/>
      <c r="H212" s="6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 x14ac:dyDescent="0.25">
      <c r="A213" s="41"/>
      <c r="B213" s="41"/>
      <c r="C213" s="41"/>
      <c r="D213" s="41"/>
      <c r="E213" s="41"/>
      <c r="F213" s="60"/>
      <c r="G213" s="61"/>
      <c r="H213" s="6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 x14ac:dyDescent="0.25">
      <c r="A214" s="41"/>
      <c r="B214" s="41"/>
      <c r="C214" s="41"/>
      <c r="D214" s="41"/>
      <c r="E214" s="41"/>
      <c r="F214" s="60"/>
      <c r="G214" s="61"/>
      <c r="H214" s="6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 x14ac:dyDescent="0.25">
      <c r="A215" s="41"/>
      <c r="B215" s="41"/>
      <c r="C215" s="41"/>
      <c r="D215" s="41"/>
      <c r="E215" s="41"/>
      <c r="F215" s="60"/>
      <c r="G215" s="61"/>
      <c r="H215" s="6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 x14ac:dyDescent="0.25">
      <c r="A216" s="41"/>
      <c r="B216" s="41"/>
      <c r="C216" s="41"/>
      <c r="D216" s="41"/>
      <c r="E216" s="41"/>
      <c r="F216" s="60"/>
      <c r="G216" s="61"/>
      <c r="H216" s="6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 x14ac:dyDescent="0.25">
      <c r="A217" s="41"/>
      <c r="B217" s="41"/>
      <c r="C217" s="41"/>
      <c r="D217" s="41"/>
      <c r="E217" s="41"/>
      <c r="F217" s="60"/>
      <c r="G217" s="61"/>
      <c r="H217" s="6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 x14ac:dyDescent="0.25">
      <c r="A218" s="41"/>
      <c r="B218" s="41"/>
      <c r="C218" s="41"/>
      <c r="D218" s="41"/>
      <c r="E218" s="41"/>
      <c r="F218" s="60"/>
      <c r="G218" s="61"/>
      <c r="H218" s="6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 x14ac:dyDescent="0.25">
      <c r="A219" s="41"/>
      <c r="B219" s="41"/>
      <c r="C219" s="41"/>
      <c r="D219" s="41"/>
      <c r="E219" s="41"/>
      <c r="F219" s="60"/>
      <c r="G219" s="61"/>
      <c r="H219" s="6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 x14ac:dyDescent="0.25">
      <c r="A319" s="1"/>
      <c r="B319" s="1"/>
      <c r="C319" s="1"/>
      <c r="D319" s="1"/>
      <c r="E319" s="1"/>
      <c r="F319" s="62"/>
      <c r="G319" s="63"/>
      <c r="H319" s="6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62"/>
      <c r="G320" s="63"/>
      <c r="H320" s="6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62"/>
      <c r="G321" s="63"/>
      <c r="H321" s="6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62"/>
      <c r="G322" s="63"/>
      <c r="H322" s="6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62"/>
      <c r="G323" s="63"/>
      <c r="H323" s="6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62"/>
      <c r="G324" s="63"/>
      <c r="H324" s="6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62"/>
      <c r="G325" s="63"/>
      <c r="H325" s="6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62"/>
      <c r="G326" s="63"/>
      <c r="H326" s="6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62"/>
      <c r="G327" s="63"/>
      <c r="H327" s="6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62"/>
      <c r="G328" s="63"/>
      <c r="H328" s="6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62"/>
      <c r="G329" s="63"/>
      <c r="H329" s="6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62"/>
      <c r="G330" s="63"/>
      <c r="H330" s="6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62"/>
      <c r="G331" s="63"/>
      <c r="H331" s="6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62"/>
      <c r="G332" s="63"/>
      <c r="H332" s="6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62"/>
      <c r="G333" s="63"/>
      <c r="H333" s="6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62"/>
      <c r="G334" s="63"/>
      <c r="H334" s="6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62"/>
      <c r="G335" s="63"/>
      <c r="H335" s="6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62"/>
      <c r="G336" s="63"/>
      <c r="H336" s="6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62"/>
      <c r="G337" s="63"/>
      <c r="H337" s="6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62"/>
      <c r="G338" s="63"/>
      <c r="H338" s="6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62"/>
      <c r="G339" s="63"/>
      <c r="H339" s="6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62"/>
      <c r="G340" s="63"/>
      <c r="H340" s="6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62"/>
      <c r="G341" s="63"/>
      <c r="H341" s="6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62"/>
      <c r="G342" s="63"/>
      <c r="H342" s="6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62"/>
      <c r="G343" s="63"/>
      <c r="H343" s="6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62"/>
      <c r="G344" s="63"/>
      <c r="H344" s="6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62"/>
      <c r="G345" s="63"/>
      <c r="H345" s="6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62"/>
      <c r="G346" s="63"/>
      <c r="H346" s="6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62"/>
      <c r="G347" s="63"/>
      <c r="H347" s="6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62"/>
      <c r="G348" s="63"/>
      <c r="H348" s="6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62"/>
      <c r="G349" s="63"/>
      <c r="H349" s="6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62"/>
      <c r="G350" s="63"/>
      <c r="H350" s="6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62"/>
      <c r="G351" s="63"/>
      <c r="H351" s="6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62"/>
      <c r="G352" s="63"/>
      <c r="H352" s="6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62"/>
      <c r="G353" s="63"/>
      <c r="H353" s="6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62"/>
      <c r="G354" s="63"/>
      <c r="H354" s="6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62"/>
      <c r="G355" s="63"/>
      <c r="H355" s="6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62"/>
      <c r="G356" s="63"/>
      <c r="H356" s="6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62"/>
      <c r="G357" s="63"/>
      <c r="H357" s="6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62"/>
      <c r="G358" s="63"/>
      <c r="H358" s="6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62"/>
      <c r="G359" s="63"/>
      <c r="H359" s="6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62"/>
      <c r="G360" s="63"/>
      <c r="H360" s="6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62"/>
      <c r="G361" s="63"/>
      <c r="H361" s="6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62"/>
      <c r="G362" s="63"/>
      <c r="H362" s="6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62"/>
      <c r="G363" s="63"/>
      <c r="H363" s="6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62"/>
      <c r="G364" s="63"/>
      <c r="H364" s="6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62"/>
      <c r="G365" s="63"/>
      <c r="H365" s="6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62"/>
      <c r="G366" s="63"/>
      <c r="H366" s="6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62"/>
      <c r="G367" s="63"/>
      <c r="H367" s="6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62"/>
      <c r="G368" s="63"/>
      <c r="H368" s="6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62"/>
      <c r="G369" s="63"/>
      <c r="H369" s="6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62"/>
      <c r="G370" s="63"/>
      <c r="H370" s="6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62"/>
      <c r="G371" s="63"/>
      <c r="H371" s="6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62"/>
      <c r="G372" s="63"/>
      <c r="H372" s="6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62"/>
      <c r="G373" s="63"/>
      <c r="H373" s="6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62"/>
      <c r="G374" s="63"/>
      <c r="H374" s="6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62"/>
      <c r="G375" s="63"/>
      <c r="H375" s="6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62"/>
      <c r="G376" s="63"/>
      <c r="H376" s="6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62"/>
      <c r="G377" s="63"/>
      <c r="H377" s="6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62"/>
      <c r="G378" s="63"/>
      <c r="H378" s="6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62"/>
      <c r="G379" s="63"/>
      <c r="H379" s="6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62"/>
      <c r="G380" s="63"/>
      <c r="H380" s="6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62"/>
      <c r="G381" s="63"/>
      <c r="H381" s="6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62"/>
      <c r="G382" s="63"/>
      <c r="H382" s="6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62"/>
      <c r="G383" s="63"/>
      <c r="H383" s="6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62"/>
      <c r="G384" s="63"/>
      <c r="H384" s="6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62"/>
      <c r="G385" s="63"/>
      <c r="H385" s="6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62"/>
      <c r="G386" s="63"/>
      <c r="H386" s="6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62"/>
      <c r="G387" s="63"/>
      <c r="H387" s="6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62"/>
      <c r="G388" s="63"/>
      <c r="H388" s="6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62"/>
      <c r="G389" s="63"/>
      <c r="H389" s="6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62"/>
      <c r="G390" s="63"/>
      <c r="H390" s="6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62"/>
      <c r="G391" s="63"/>
      <c r="H391" s="6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62"/>
      <c r="G392" s="63"/>
      <c r="H392" s="6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62"/>
      <c r="G393" s="63"/>
      <c r="H393" s="6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62"/>
      <c r="G394" s="63"/>
      <c r="H394" s="6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62"/>
      <c r="G395" s="63"/>
      <c r="H395" s="6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62"/>
      <c r="G396" s="63"/>
      <c r="H396" s="6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62"/>
      <c r="G397" s="63"/>
      <c r="H397" s="6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62"/>
      <c r="G398" s="63"/>
      <c r="H398" s="6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62"/>
      <c r="G399" s="63"/>
      <c r="H399" s="6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62"/>
      <c r="G400" s="63"/>
      <c r="H400" s="6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62"/>
      <c r="G401" s="63"/>
      <c r="H401" s="6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62"/>
      <c r="G402" s="63"/>
      <c r="H402" s="6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62"/>
      <c r="G403" s="63"/>
      <c r="H403" s="6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62"/>
      <c r="G404" s="63"/>
      <c r="H404" s="6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62"/>
      <c r="G405" s="63"/>
      <c r="H405" s="6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62"/>
      <c r="G406" s="63"/>
      <c r="H406" s="6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62"/>
      <c r="G407" s="63"/>
      <c r="H407" s="6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62"/>
      <c r="G408" s="63"/>
      <c r="H408" s="6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62"/>
      <c r="G409" s="63"/>
      <c r="H409" s="6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62"/>
      <c r="G410" s="63"/>
      <c r="H410" s="6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62"/>
      <c r="G411" s="63"/>
      <c r="H411" s="6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62"/>
      <c r="G412" s="63"/>
      <c r="H412" s="6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62"/>
      <c r="G413" s="63"/>
      <c r="H413" s="6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62"/>
      <c r="G414" s="63"/>
      <c r="H414" s="6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62"/>
      <c r="G415" s="63"/>
      <c r="H415" s="6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62"/>
      <c r="G416" s="63"/>
      <c r="H416" s="6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62"/>
      <c r="G417" s="63"/>
      <c r="H417" s="6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62"/>
      <c r="G418" s="63"/>
      <c r="H418" s="6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62"/>
      <c r="G419" s="63"/>
      <c r="H419" s="6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62"/>
      <c r="G420" s="63"/>
      <c r="H420" s="6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62"/>
      <c r="G421" s="63"/>
      <c r="H421" s="6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62"/>
      <c r="G422" s="63"/>
      <c r="H422" s="6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62"/>
      <c r="G423" s="63"/>
      <c r="H423" s="6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62"/>
      <c r="G424" s="63"/>
      <c r="H424" s="6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62"/>
      <c r="G425" s="63"/>
      <c r="H425" s="6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62"/>
      <c r="G426" s="63"/>
      <c r="H426" s="6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62"/>
      <c r="G427" s="63"/>
      <c r="H427" s="6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62"/>
      <c r="G428" s="63"/>
      <c r="H428" s="6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62"/>
      <c r="G429" s="63"/>
      <c r="H429" s="6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62"/>
      <c r="G430" s="63"/>
      <c r="H430" s="6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62"/>
      <c r="G431" s="63"/>
      <c r="H431" s="6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62"/>
      <c r="G432" s="63"/>
      <c r="H432" s="6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62"/>
      <c r="G433" s="63"/>
      <c r="H433" s="6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62"/>
      <c r="G434" s="63"/>
      <c r="H434" s="6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62"/>
      <c r="G435" s="63"/>
      <c r="H435" s="6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62"/>
      <c r="G436" s="63"/>
      <c r="H436" s="6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62"/>
      <c r="G437" s="63"/>
      <c r="H437" s="6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62"/>
      <c r="G438" s="63"/>
      <c r="H438" s="6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62"/>
      <c r="G439" s="63"/>
      <c r="H439" s="6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62"/>
      <c r="G440" s="63"/>
      <c r="H440" s="6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62"/>
      <c r="G441" s="63"/>
      <c r="H441" s="6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62"/>
      <c r="G442" s="63"/>
      <c r="H442" s="6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62"/>
      <c r="G443" s="63"/>
      <c r="H443" s="6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62"/>
      <c r="G444" s="63"/>
      <c r="H444" s="6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62"/>
      <c r="G445" s="63"/>
      <c r="H445" s="6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62"/>
      <c r="G446" s="63"/>
      <c r="H446" s="6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62"/>
      <c r="G447" s="63"/>
      <c r="H447" s="6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62"/>
      <c r="G448" s="63"/>
      <c r="H448" s="6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62"/>
      <c r="G449" s="63"/>
      <c r="H449" s="6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62"/>
      <c r="G450" s="63"/>
      <c r="H450" s="6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62"/>
      <c r="G451" s="63"/>
      <c r="H451" s="6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62"/>
      <c r="G452" s="63"/>
      <c r="H452" s="6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62"/>
      <c r="G453" s="63"/>
      <c r="H453" s="6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62"/>
      <c r="G454" s="63"/>
      <c r="H454" s="6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62"/>
      <c r="G455" s="63"/>
      <c r="H455" s="6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62"/>
      <c r="G456" s="63"/>
      <c r="H456" s="6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62"/>
      <c r="G457" s="63"/>
      <c r="H457" s="6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62"/>
      <c r="G458" s="63"/>
      <c r="H458" s="6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62"/>
      <c r="G459" s="63"/>
      <c r="H459" s="6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62"/>
      <c r="G460" s="63"/>
      <c r="H460" s="6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62"/>
      <c r="G461" s="63"/>
      <c r="H461" s="6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62"/>
      <c r="G462" s="63"/>
      <c r="H462" s="6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62"/>
      <c r="G463" s="63"/>
      <c r="H463" s="6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62"/>
      <c r="G464" s="63"/>
      <c r="H464" s="6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62"/>
      <c r="G465" s="63"/>
      <c r="H465" s="6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62"/>
      <c r="G466" s="63"/>
      <c r="H466" s="6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62"/>
      <c r="G467" s="63"/>
      <c r="H467" s="6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62"/>
      <c r="G468" s="63"/>
      <c r="H468" s="6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62"/>
      <c r="G469" s="63"/>
      <c r="H469" s="6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62"/>
      <c r="G470" s="63"/>
      <c r="H470" s="6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62"/>
      <c r="G471" s="63"/>
      <c r="H471" s="6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62"/>
      <c r="G472" s="63"/>
      <c r="H472" s="6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62"/>
      <c r="G473" s="63"/>
      <c r="H473" s="6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62"/>
      <c r="G474" s="63"/>
      <c r="H474" s="6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62"/>
      <c r="G475" s="63"/>
      <c r="H475" s="6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62"/>
      <c r="G476" s="63"/>
      <c r="H476" s="6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62"/>
      <c r="G477" s="63"/>
      <c r="H477" s="6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62"/>
      <c r="G478" s="63"/>
      <c r="H478" s="6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62"/>
      <c r="G479" s="63"/>
      <c r="H479" s="6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62"/>
      <c r="G480" s="63"/>
      <c r="H480" s="6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62"/>
      <c r="G481" s="63"/>
      <c r="H481" s="6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62"/>
      <c r="G482" s="63"/>
      <c r="H482" s="6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62"/>
      <c r="G483" s="63"/>
      <c r="H483" s="6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62"/>
      <c r="G484" s="63"/>
      <c r="H484" s="6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62"/>
      <c r="G485" s="63"/>
      <c r="H485" s="6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62"/>
      <c r="G486" s="63"/>
      <c r="H486" s="6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62"/>
      <c r="G487" s="63"/>
      <c r="H487" s="6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62"/>
      <c r="G488" s="63"/>
      <c r="H488" s="6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62"/>
      <c r="G489" s="63"/>
      <c r="H489" s="6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62"/>
      <c r="G490" s="63"/>
      <c r="H490" s="6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62"/>
      <c r="G491" s="63"/>
      <c r="H491" s="6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62"/>
      <c r="G492" s="63"/>
      <c r="H492" s="6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62"/>
      <c r="G493" s="63"/>
      <c r="H493" s="6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62"/>
      <c r="G494" s="63"/>
      <c r="H494" s="6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62"/>
      <c r="G495" s="63"/>
      <c r="H495" s="6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62"/>
      <c r="G496" s="63"/>
      <c r="H496" s="6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62"/>
      <c r="G497" s="63"/>
      <c r="H497" s="6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62"/>
      <c r="G498" s="63"/>
      <c r="H498" s="6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62"/>
      <c r="G499" s="63"/>
      <c r="H499" s="6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62"/>
      <c r="G500" s="63"/>
      <c r="H500" s="6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62"/>
      <c r="G501" s="63"/>
      <c r="H501" s="6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62"/>
      <c r="G502" s="63"/>
      <c r="H502" s="6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62"/>
      <c r="G503" s="63"/>
      <c r="H503" s="6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62"/>
      <c r="G504" s="63"/>
      <c r="H504" s="6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62"/>
      <c r="G505" s="63"/>
      <c r="H505" s="6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62"/>
      <c r="G506" s="63"/>
      <c r="H506" s="6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62"/>
      <c r="G507" s="63"/>
      <c r="H507" s="6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62"/>
      <c r="G508" s="63"/>
      <c r="H508" s="6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62"/>
      <c r="G509" s="63"/>
      <c r="H509" s="6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62"/>
      <c r="G510" s="63"/>
      <c r="H510" s="6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62"/>
      <c r="G511" s="63"/>
      <c r="H511" s="6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62"/>
      <c r="G512" s="63"/>
      <c r="H512" s="6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62"/>
      <c r="G513" s="63"/>
      <c r="H513" s="6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62"/>
      <c r="G514" s="63"/>
      <c r="H514" s="6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62"/>
      <c r="G515" s="63"/>
      <c r="H515" s="6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62"/>
      <c r="G516" s="63"/>
      <c r="H516" s="6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62"/>
      <c r="G517" s="63"/>
      <c r="H517" s="6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62"/>
      <c r="G518" s="63"/>
      <c r="H518" s="6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62"/>
      <c r="G519" s="63"/>
      <c r="H519" s="6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62"/>
      <c r="G520" s="63"/>
      <c r="H520" s="6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62"/>
      <c r="G521" s="63"/>
      <c r="H521" s="6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62"/>
      <c r="G522" s="63"/>
      <c r="H522" s="6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62"/>
      <c r="G523" s="63"/>
      <c r="H523" s="6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62"/>
      <c r="G524" s="63"/>
      <c r="H524" s="6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62"/>
      <c r="G525" s="63"/>
      <c r="H525" s="6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62"/>
      <c r="G526" s="63"/>
      <c r="H526" s="6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62"/>
      <c r="G527" s="63"/>
      <c r="H527" s="6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62"/>
      <c r="G528" s="63"/>
      <c r="H528" s="6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62"/>
      <c r="G529" s="63"/>
      <c r="H529" s="6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62"/>
      <c r="G530" s="63"/>
      <c r="H530" s="6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62"/>
      <c r="G531" s="63"/>
      <c r="H531" s="6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62"/>
      <c r="G532" s="63"/>
      <c r="H532" s="6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62"/>
      <c r="G533" s="63"/>
      <c r="H533" s="6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62"/>
      <c r="G534" s="63"/>
      <c r="H534" s="6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62"/>
      <c r="G535" s="63"/>
      <c r="H535" s="6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62"/>
      <c r="G536" s="63"/>
      <c r="H536" s="6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62"/>
      <c r="G537" s="63"/>
      <c r="H537" s="6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62"/>
      <c r="G538" s="63"/>
      <c r="H538" s="6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62"/>
      <c r="G539" s="63"/>
      <c r="H539" s="6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62"/>
      <c r="G540" s="63"/>
      <c r="H540" s="6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62"/>
      <c r="G541" s="63"/>
      <c r="H541" s="6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62"/>
      <c r="G542" s="63"/>
      <c r="H542" s="6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62"/>
      <c r="G543" s="63"/>
      <c r="H543" s="6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62"/>
      <c r="G544" s="63"/>
      <c r="H544" s="6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62"/>
      <c r="G545" s="63"/>
      <c r="H545" s="6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62"/>
      <c r="G546" s="63"/>
      <c r="H546" s="6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62"/>
      <c r="G547" s="63"/>
      <c r="H547" s="6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62"/>
      <c r="G548" s="63"/>
      <c r="H548" s="6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62"/>
      <c r="G549" s="63"/>
      <c r="H549" s="6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62"/>
      <c r="G550" s="63"/>
      <c r="H550" s="6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62"/>
      <c r="G551" s="63"/>
      <c r="H551" s="6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62"/>
      <c r="G552" s="63"/>
      <c r="H552" s="6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62"/>
      <c r="G553" s="63"/>
      <c r="H553" s="6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62"/>
      <c r="G554" s="63"/>
      <c r="H554" s="6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62"/>
      <c r="G555" s="63"/>
      <c r="H555" s="6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62"/>
      <c r="G556" s="63"/>
      <c r="H556" s="6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62"/>
      <c r="G557" s="63"/>
      <c r="H557" s="6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62"/>
      <c r="G558" s="63"/>
      <c r="H558" s="6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62"/>
      <c r="G559" s="63"/>
      <c r="H559" s="6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62"/>
      <c r="G560" s="63"/>
      <c r="H560" s="6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62"/>
      <c r="G561" s="63"/>
      <c r="H561" s="6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62"/>
      <c r="G562" s="63"/>
      <c r="H562" s="6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62"/>
      <c r="G563" s="63"/>
      <c r="H563" s="6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62"/>
      <c r="G564" s="63"/>
      <c r="H564" s="6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62"/>
      <c r="G565" s="63"/>
      <c r="H565" s="6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62"/>
      <c r="G566" s="63"/>
      <c r="H566" s="6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62"/>
      <c r="G567" s="63"/>
      <c r="H567" s="6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62"/>
      <c r="G568" s="63"/>
      <c r="H568" s="6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62"/>
      <c r="G569" s="63"/>
      <c r="H569" s="6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62"/>
      <c r="G570" s="63"/>
      <c r="H570" s="6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62"/>
      <c r="G571" s="63"/>
      <c r="H571" s="6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62"/>
      <c r="G572" s="63"/>
      <c r="H572" s="6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62"/>
      <c r="G573" s="63"/>
      <c r="H573" s="6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62"/>
      <c r="G574" s="63"/>
      <c r="H574" s="6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62"/>
      <c r="G575" s="63"/>
      <c r="H575" s="6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62"/>
      <c r="G576" s="63"/>
      <c r="H576" s="6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62"/>
      <c r="G577" s="63"/>
      <c r="H577" s="6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62"/>
      <c r="G578" s="63"/>
      <c r="H578" s="6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62"/>
      <c r="G579" s="63"/>
      <c r="H579" s="6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62"/>
      <c r="G580" s="63"/>
      <c r="H580" s="6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62"/>
      <c r="G581" s="63"/>
      <c r="H581" s="6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62"/>
      <c r="G582" s="63"/>
      <c r="H582" s="6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62"/>
      <c r="G583" s="63"/>
      <c r="H583" s="6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62"/>
      <c r="G584" s="63"/>
      <c r="H584" s="6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62"/>
      <c r="G585" s="63"/>
      <c r="H585" s="6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62"/>
      <c r="G586" s="63"/>
      <c r="H586" s="6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62"/>
      <c r="G587" s="63"/>
      <c r="H587" s="6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62"/>
      <c r="G588" s="63"/>
      <c r="H588" s="6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62"/>
      <c r="G589" s="63"/>
      <c r="H589" s="6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62"/>
      <c r="G590" s="63"/>
      <c r="H590" s="6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62"/>
      <c r="G591" s="63"/>
      <c r="H591" s="6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62"/>
      <c r="G592" s="63"/>
      <c r="H592" s="6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62"/>
      <c r="G593" s="63"/>
      <c r="H593" s="6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62"/>
      <c r="G594" s="63"/>
      <c r="H594" s="6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62"/>
      <c r="G595" s="63"/>
      <c r="H595" s="6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62"/>
      <c r="G596" s="63"/>
      <c r="H596" s="6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62"/>
      <c r="G597" s="63"/>
      <c r="H597" s="6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62"/>
      <c r="G598" s="63"/>
      <c r="H598" s="6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62"/>
      <c r="G599" s="63"/>
      <c r="H599" s="6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62"/>
      <c r="G600" s="63"/>
      <c r="H600" s="6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62"/>
      <c r="G601" s="63"/>
      <c r="H601" s="6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62"/>
      <c r="G602" s="63"/>
      <c r="H602" s="6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62"/>
      <c r="G603" s="63"/>
      <c r="H603" s="6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62"/>
      <c r="G604" s="63"/>
      <c r="H604" s="6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62"/>
      <c r="G605" s="63"/>
      <c r="H605" s="6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62"/>
      <c r="G606" s="63"/>
      <c r="H606" s="6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62"/>
      <c r="G607" s="63"/>
      <c r="H607" s="6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62"/>
      <c r="G608" s="63"/>
      <c r="H608" s="6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62"/>
      <c r="G609" s="63"/>
      <c r="H609" s="6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62"/>
      <c r="G610" s="63"/>
      <c r="H610" s="6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62"/>
      <c r="G611" s="63"/>
      <c r="H611" s="6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62"/>
      <c r="G612" s="63"/>
      <c r="H612" s="6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62"/>
      <c r="G613" s="63"/>
      <c r="H613" s="6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62"/>
      <c r="G614" s="63"/>
      <c r="H614" s="6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62"/>
      <c r="G615" s="63"/>
      <c r="H615" s="6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62"/>
      <c r="G616" s="63"/>
      <c r="H616" s="6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62"/>
      <c r="G617" s="63"/>
      <c r="H617" s="6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62"/>
      <c r="G618" s="63"/>
      <c r="H618" s="6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62"/>
      <c r="G619" s="63"/>
      <c r="H619" s="6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62"/>
      <c r="G620" s="63"/>
      <c r="H620" s="6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62"/>
      <c r="G621" s="63"/>
      <c r="H621" s="6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62"/>
      <c r="G622" s="63"/>
      <c r="H622" s="6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62"/>
      <c r="G623" s="63"/>
      <c r="H623" s="6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62"/>
      <c r="G624" s="63"/>
      <c r="H624" s="6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62"/>
      <c r="G625" s="63"/>
      <c r="H625" s="6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62"/>
      <c r="G626" s="63"/>
      <c r="H626" s="6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62"/>
      <c r="G627" s="63"/>
      <c r="H627" s="6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62"/>
      <c r="G628" s="63"/>
      <c r="H628" s="6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62"/>
      <c r="G629" s="63"/>
      <c r="H629" s="6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62"/>
      <c r="G630" s="63"/>
      <c r="H630" s="6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62"/>
      <c r="G631" s="63"/>
      <c r="H631" s="6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62"/>
      <c r="G632" s="63"/>
      <c r="H632" s="6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62"/>
      <c r="G633" s="63"/>
      <c r="H633" s="6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62"/>
      <c r="G634" s="63"/>
      <c r="H634" s="6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62"/>
      <c r="G635" s="63"/>
      <c r="H635" s="6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62"/>
      <c r="G636" s="63"/>
      <c r="H636" s="6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62"/>
      <c r="G637" s="63"/>
      <c r="H637" s="6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62"/>
      <c r="G638" s="63"/>
      <c r="H638" s="6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62"/>
      <c r="G639" s="63"/>
      <c r="H639" s="6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62"/>
      <c r="G640" s="63"/>
      <c r="H640" s="6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62"/>
      <c r="G641" s="63"/>
      <c r="H641" s="6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62"/>
      <c r="G642" s="63"/>
      <c r="H642" s="6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62"/>
      <c r="G643" s="63"/>
      <c r="H643" s="6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62"/>
      <c r="G644" s="63"/>
      <c r="H644" s="6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62"/>
      <c r="G645" s="63"/>
      <c r="H645" s="6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62"/>
      <c r="G646" s="63"/>
      <c r="H646" s="6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62"/>
      <c r="G647" s="63"/>
      <c r="H647" s="6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62"/>
      <c r="G648" s="63"/>
      <c r="H648" s="6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62"/>
      <c r="G649" s="63"/>
      <c r="H649" s="6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62"/>
      <c r="G650" s="63"/>
      <c r="H650" s="6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62"/>
      <c r="G651" s="63"/>
      <c r="H651" s="6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62"/>
      <c r="G652" s="63"/>
      <c r="H652" s="6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62"/>
      <c r="G653" s="63"/>
      <c r="H653" s="6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62"/>
      <c r="G654" s="63"/>
      <c r="H654" s="6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62"/>
      <c r="G655" s="63"/>
      <c r="H655" s="6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62"/>
      <c r="G656" s="63"/>
      <c r="H656" s="6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62"/>
      <c r="G657" s="63"/>
      <c r="H657" s="6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62"/>
      <c r="G658" s="63"/>
      <c r="H658" s="6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62"/>
      <c r="G659" s="63"/>
      <c r="H659" s="6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62"/>
      <c r="G660" s="63"/>
      <c r="H660" s="6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62"/>
      <c r="G661" s="63"/>
      <c r="H661" s="6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62"/>
      <c r="G662" s="63"/>
      <c r="H662" s="6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62"/>
      <c r="G663" s="63"/>
      <c r="H663" s="6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62"/>
      <c r="G664" s="63"/>
      <c r="H664" s="6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62"/>
      <c r="G665" s="63"/>
      <c r="H665" s="6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62"/>
      <c r="G666" s="63"/>
      <c r="H666" s="6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62"/>
      <c r="G667" s="63"/>
      <c r="H667" s="6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62"/>
      <c r="G668" s="63"/>
      <c r="H668" s="6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62"/>
      <c r="G669" s="63"/>
      <c r="H669" s="6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62"/>
      <c r="G670" s="63"/>
      <c r="H670" s="6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62"/>
      <c r="G671" s="63"/>
      <c r="H671" s="6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62"/>
      <c r="G672" s="63"/>
      <c r="H672" s="6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62"/>
      <c r="G673" s="63"/>
      <c r="H673" s="6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62"/>
      <c r="G674" s="63"/>
      <c r="H674" s="6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62"/>
      <c r="G675" s="63"/>
      <c r="H675" s="6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62"/>
      <c r="G676" s="63"/>
      <c r="H676" s="6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62"/>
      <c r="G677" s="63"/>
      <c r="H677" s="6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62"/>
      <c r="G678" s="63"/>
      <c r="H678" s="6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62"/>
      <c r="G679" s="63"/>
      <c r="H679" s="6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62"/>
      <c r="G680" s="63"/>
      <c r="H680" s="6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62"/>
      <c r="G681" s="63"/>
      <c r="H681" s="6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62"/>
      <c r="G682" s="63"/>
      <c r="H682" s="6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62"/>
      <c r="G683" s="63"/>
      <c r="H683" s="6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62"/>
      <c r="G684" s="63"/>
      <c r="H684" s="6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62"/>
      <c r="G685" s="63"/>
      <c r="H685" s="6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62"/>
      <c r="G686" s="63"/>
      <c r="H686" s="6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62"/>
      <c r="G687" s="63"/>
      <c r="H687" s="6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62"/>
      <c r="G688" s="63"/>
      <c r="H688" s="6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62"/>
      <c r="G689" s="63"/>
      <c r="H689" s="6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62"/>
      <c r="G690" s="63"/>
      <c r="H690" s="6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62"/>
      <c r="G691" s="63"/>
      <c r="H691" s="6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62"/>
      <c r="G692" s="63"/>
      <c r="H692" s="6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62"/>
      <c r="G693" s="63"/>
      <c r="H693" s="6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62"/>
      <c r="G694" s="63"/>
      <c r="H694" s="6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62"/>
      <c r="G695" s="63"/>
      <c r="H695" s="6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62"/>
      <c r="G696" s="63"/>
      <c r="H696" s="6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62"/>
      <c r="G697" s="63"/>
      <c r="H697" s="6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62"/>
      <c r="G698" s="63"/>
      <c r="H698" s="6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62"/>
      <c r="G699" s="63"/>
      <c r="H699" s="6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62"/>
      <c r="G700" s="63"/>
      <c r="H700" s="6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62"/>
      <c r="G701" s="63"/>
      <c r="H701" s="6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62"/>
      <c r="G702" s="63"/>
      <c r="H702" s="6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62"/>
      <c r="G703" s="63"/>
      <c r="H703" s="6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62"/>
      <c r="G704" s="63"/>
      <c r="H704" s="6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62"/>
      <c r="G705" s="63"/>
      <c r="H705" s="6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62"/>
      <c r="G706" s="63"/>
      <c r="H706" s="6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62"/>
      <c r="G707" s="63"/>
      <c r="H707" s="6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62"/>
      <c r="G708" s="63"/>
      <c r="H708" s="6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62"/>
      <c r="G709" s="63"/>
      <c r="H709" s="6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62"/>
      <c r="G710" s="63"/>
      <c r="H710" s="6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62"/>
      <c r="G711" s="63"/>
      <c r="H711" s="6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62"/>
      <c r="G712" s="63"/>
      <c r="H712" s="6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62"/>
      <c r="G713" s="63"/>
      <c r="H713" s="6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62"/>
      <c r="G714" s="63"/>
      <c r="H714" s="6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62"/>
      <c r="G715" s="63"/>
      <c r="H715" s="6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62"/>
      <c r="G716" s="63"/>
      <c r="H716" s="6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62"/>
      <c r="G717" s="63"/>
      <c r="H717" s="6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62"/>
      <c r="G718" s="63"/>
      <c r="H718" s="6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62"/>
      <c r="G719" s="63"/>
      <c r="H719" s="6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62"/>
      <c r="G720" s="63"/>
      <c r="H720" s="6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62"/>
      <c r="G721" s="63"/>
      <c r="H721" s="6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62"/>
      <c r="G722" s="63"/>
      <c r="H722" s="6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62"/>
      <c r="G723" s="63"/>
      <c r="H723" s="6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62"/>
      <c r="G724" s="63"/>
      <c r="H724" s="6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62"/>
      <c r="G725" s="63"/>
      <c r="H725" s="6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62"/>
      <c r="G726" s="63"/>
      <c r="H726" s="6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62"/>
      <c r="G727" s="63"/>
      <c r="H727" s="6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62"/>
      <c r="G728" s="63"/>
      <c r="H728" s="6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62"/>
      <c r="G729" s="63"/>
      <c r="H729" s="6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62"/>
      <c r="G730" s="63"/>
      <c r="H730" s="6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62"/>
      <c r="G731" s="63"/>
      <c r="H731" s="6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62"/>
      <c r="G732" s="63"/>
      <c r="H732" s="6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62"/>
      <c r="G733" s="63"/>
      <c r="H733" s="6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62"/>
      <c r="G734" s="63"/>
      <c r="H734" s="6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62"/>
      <c r="G735" s="63"/>
      <c r="H735" s="6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62"/>
      <c r="G736" s="63"/>
      <c r="H736" s="6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62"/>
      <c r="G737" s="63"/>
      <c r="H737" s="6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62"/>
      <c r="G738" s="63"/>
      <c r="H738" s="6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62"/>
      <c r="G739" s="63"/>
      <c r="H739" s="6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62"/>
      <c r="G740" s="63"/>
      <c r="H740" s="6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62"/>
      <c r="G741" s="63"/>
      <c r="H741" s="6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62"/>
      <c r="G742" s="63"/>
      <c r="H742" s="6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62"/>
      <c r="G743" s="63"/>
      <c r="H743" s="6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62"/>
      <c r="G744" s="63"/>
      <c r="H744" s="6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62"/>
      <c r="G745" s="63"/>
      <c r="H745" s="6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62"/>
      <c r="G746" s="63"/>
      <c r="H746" s="6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62"/>
      <c r="G747" s="63"/>
      <c r="H747" s="6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62"/>
      <c r="G748" s="63"/>
      <c r="H748" s="6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62"/>
      <c r="G749" s="63"/>
      <c r="H749" s="6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62"/>
      <c r="G750" s="63"/>
      <c r="H750" s="6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62"/>
      <c r="G751" s="63"/>
      <c r="H751" s="6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62"/>
      <c r="G752" s="63"/>
      <c r="H752" s="6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62"/>
      <c r="G753" s="63"/>
      <c r="H753" s="6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62"/>
      <c r="G754" s="63"/>
      <c r="H754" s="6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62"/>
      <c r="G755" s="63"/>
      <c r="H755" s="6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62"/>
      <c r="G756" s="63"/>
      <c r="H756" s="6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62"/>
      <c r="G757" s="63"/>
      <c r="H757" s="6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62"/>
      <c r="G758" s="63"/>
      <c r="H758" s="6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62"/>
      <c r="G759" s="63"/>
      <c r="H759" s="6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62"/>
      <c r="G760" s="63"/>
      <c r="H760" s="6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62"/>
      <c r="G761" s="63"/>
      <c r="H761" s="6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62"/>
      <c r="G762" s="63"/>
      <c r="H762" s="6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62"/>
      <c r="G763" s="63"/>
      <c r="H763" s="6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62"/>
      <c r="G764" s="63"/>
      <c r="H764" s="6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62"/>
      <c r="G765" s="63"/>
      <c r="H765" s="6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62"/>
      <c r="G766" s="63"/>
      <c r="H766" s="6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62"/>
      <c r="G767" s="63"/>
      <c r="H767" s="6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62"/>
      <c r="G768" s="63"/>
      <c r="H768" s="6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62"/>
      <c r="G769" s="63"/>
      <c r="H769" s="6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62"/>
      <c r="G770" s="63"/>
      <c r="H770" s="6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62"/>
      <c r="G771" s="63"/>
      <c r="H771" s="6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62"/>
      <c r="G772" s="63"/>
      <c r="H772" s="6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62"/>
      <c r="G773" s="63"/>
      <c r="H773" s="6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62"/>
      <c r="G774" s="63"/>
      <c r="H774" s="6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62"/>
      <c r="G775" s="63"/>
      <c r="H775" s="6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62"/>
      <c r="G776" s="63"/>
      <c r="H776" s="6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62"/>
      <c r="G777" s="63"/>
      <c r="H777" s="6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62"/>
      <c r="G778" s="63"/>
      <c r="H778" s="6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62"/>
      <c r="G779" s="63"/>
      <c r="H779" s="6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62"/>
      <c r="G780" s="63"/>
      <c r="H780" s="6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62"/>
      <c r="G781" s="63"/>
      <c r="H781" s="6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62"/>
      <c r="G782" s="63"/>
      <c r="H782" s="6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62"/>
      <c r="G783" s="63"/>
      <c r="H783" s="6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62"/>
      <c r="G784" s="63"/>
      <c r="H784" s="6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62"/>
      <c r="G785" s="63"/>
      <c r="H785" s="6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62"/>
      <c r="G786" s="63"/>
      <c r="H786" s="6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62"/>
      <c r="G787" s="63"/>
      <c r="H787" s="6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62"/>
      <c r="G788" s="63"/>
      <c r="H788" s="6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62"/>
      <c r="G789" s="63"/>
      <c r="H789" s="6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62"/>
      <c r="G790" s="63"/>
      <c r="H790" s="6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62"/>
      <c r="G791" s="63"/>
      <c r="H791" s="6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62"/>
      <c r="G792" s="63"/>
      <c r="H792" s="6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62"/>
      <c r="G793" s="63"/>
      <c r="H793" s="6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62"/>
      <c r="G794" s="63"/>
      <c r="H794" s="6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62"/>
      <c r="G795" s="63"/>
      <c r="H795" s="6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62"/>
      <c r="G796" s="63"/>
      <c r="H796" s="6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62"/>
      <c r="G797" s="63"/>
      <c r="H797" s="6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62"/>
      <c r="G798" s="63"/>
      <c r="H798" s="6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62"/>
      <c r="G799" s="63"/>
      <c r="H799" s="6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62"/>
      <c r="G800" s="63"/>
      <c r="H800" s="6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62"/>
      <c r="G801" s="63"/>
      <c r="H801" s="6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62"/>
      <c r="G802" s="63"/>
      <c r="H802" s="6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62"/>
      <c r="G803" s="63"/>
      <c r="H803" s="6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62"/>
      <c r="G804" s="63"/>
      <c r="H804" s="6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62"/>
      <c r="G805" s="63"/>
      <c r="H805" s="6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62"/>
      <c r="G806" s="63"/>
      <c r="H806" s="6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62"/>
      <c r="G807" s="63"/>
      <c r="H807" s="6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62"/>
      <c r="G808" s="63"/>
      <c r="H808" s="6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62"/>
      <c r="G809" s="63"/>
      <c r="H809" s="6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62"/>
      <c r="G810" s="63"/>
      <c r="H810" s="6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62"/>
      <c r="G811" s="63"/>
      <c r="H811" s="6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62"/>
      <c r="G812" s="63"/>
      <c r="H812" s="6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62"/>
      <c r="G813" s="63"/>
      <c r="H813" s="6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62"/>
      <c r="G814" s="63"/>
      <c r="H814" s="6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62"/>
      <c r="G815" s="63"/>
      <c r="H815" s="6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62"/>
      <c r="G816" s="63"/>
      <c r="H816" s="6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62"/>
      <c r="G817" s="63"/>
      <c r="H817" s="6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62"/>
      <c r="G818" s="63"/>
      <c r="H818" s="6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62"/>
      <c r="G819" s="63"/>
      <c r="H819" s="6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62"/>
      <c r="G820" s="63"/>
      <c r="H820" s="6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62"/>
      <c r="G821" s="63"/>
      <c r="H821" s="6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62"/>
      <c r="G822" s="63"/>
      <c r="H822" s="6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62"/>
      <c r="G823" s="63"/>
      <c r="H823" s="6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62"/>
      <c r="G824" s="63"/>
      <c r="H824" s="6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62"/>
      <c r="G825" s="63"/>
      <c r="H825" s="6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62"/>
      <c r="G826" s="63"/>
      <c r="H826" s="6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62"/>
      <c r="G827" s="63"/>
      <c r="H827" s="6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62"/>
      <c r="G828" s="63"/>
      <c r="H828" s="6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62"/>
      <c r="G829" s="63"/>
      <c r="H829" s="6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62"/>
      <c r="G830" s="63"/>
      <c r="H830" s="6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62"/>
      <c r="G831" s="63"/>
      <c r="H831" s="6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62"/>
      <c r="G832" s="63"/>
      <c r="H832" s="6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62"/>
      <c r="G833" s="63"/>
      <c r="H833" s="6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62"/>
      <c r="G834" s="63"/>
      <c r="H834" s="6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62"/>
      <c r="G835" s="63"/>
      <c r="H835" s="6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62"/>
      <c r="G836" s="63"/>
      <c r="H836" s="6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62"/>
      <c r="G837" s="63"/>
      <c r="H837" s="6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62"/>
      <c r="G838" s="63"/>
      <c r="H838" s="6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62"/>
      <c r="G839" s="63"/>
      <c r="H839" s="6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62"/>
      <c r="G840" s="63"/>
      <c r="H840" s="6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62"/>
      <c r="G841" s="63"/>
      <c r="H841" s="6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62"/>
      <c r="G842" s="63"/>
      <c r="H842" s="6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62"/>
      <c r="G843" s="63"/>
      <c r="H843" s="6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62"/>
      <c r="G844" s="63"/>
      <c r="H844" s="6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62"/>
      <c r="G845" s="63"/>
      <c r="H845" s="6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62"/>
      <c r="G846" s="63"/>
      <c r="H846" s="6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62"/>
      <c r="G847" s="63"/>
      <c r="H847" s="6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62"/>
      <c r="G848" s="63"/>
      <c r="H848" s="6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62"/>
      <c r="G849" s="63"/>
      <c r="H849" s="6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62"/>
      <c r="G850" s="63"/>
      <c r="H850" s="6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62"/>
      <c r="G851" s="63"/>
      <c r="H851" s="6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62"/>
      <c r="G852" s="63"/>
      <c r="H852" s="6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62"/>
      <c r="G853" s="63"/>
      <c r="H853" s="6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62"/>
      <c r="G854" s="63"/>
      <c r="H854" s="6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62"/>
      <c r="G855" s="63"/>
      <c r="H855" s="6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62"/>
      <c r="G856" s="63"/>
      <c r="H856" s="6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62"/>
      <c r="G857" s="63"/>
      <c r="H857" s="6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62"/>
      <c r="G858" s="63"/>
      <c r="H858" s="6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62"/>
      <c r="G859" s="63"/>
      <c r="H859" s="6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62"/>
      <c r="G860" s="63"/>
      <c r="H860" s="6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62"/>
      <c r="G861" s="63"/>
      <c r="H861" s="6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62"/>
      <c r="G862" s="63"/>
      <c r="H862" s="6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62"/>
      <c r="G863" s="63"/>
      <c r="H863" s="6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62"/>
      <c r="G864" s="63"/>
      <c r="H864" s="6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62"/>
      <c r="G865" s="63"/>
      <c r="H865" s="6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62"/>
      <c r="G866" s="63"/>
      <c r="H866" s="6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62"/>
      <c r="G867" s="63"/>
      <c r="H867" s="6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62"/>
      <c r="G868" s="63"/>
      <c r="H868" s="6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62"/>
      <c r="G869" s="63"/>
      <c r="H869" s="6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62"/>
      <c r="G870" s="63"/>
      <c r="H870" s="6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62"/>
      <c r="G871" s="63"/>
      <c r="H871" s="6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62"/>
      <c r="G872" s="63"/>
      <c r="H872" s="6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62"/>
      <c r="G873" s="63"/>
      <c r="H873" s="6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62"/>
      <c r="G874" s="63"/>
      <c r="H874" s="6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62"/>
      <c r="G875" s="63"/>
      <c r="H875" s="6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62"/>
      <c r="G876" s="63"/>
      <c r="H876" s="6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62"/>
      <c r="G877" s="63"/>
      <c r="H877" s="6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62"/>
      <c r="G878" s="63"/>
      <c r="H878" s="6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62"/>
      <c r="G879" s="63"/>
      <c r="H879" s="6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62"/>
      <c r="G880" s="63"/>
      <c r="H880" s="6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62"/>
      <c r="G881" s="63"/>
      <c r="H881" s="6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62"/>
      <c r="G882" s="63"/>
      <c r="H882" s="6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62"/>
      <c r="G883" s="63"/>
      <c r="H883" s="6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62"/>
      <c r="G884" s="63"/>
      <c r="H884" s="6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62"/>
      <c r="G885" s="63"/>
      <c r="H885" s="6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62"/>
      <c r="G886" s="63"/>
      <c r="H886" s="6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62"/>
      <c r="G887" s="63"/>
      <c r="H887" s="6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62"/>
      <c r="G888" s="63"/>
      <c r="H888" s="6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62"/>
      <c r="G889" s="63"/>
      <c r="H889" s="6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62"/>
      <c r="G890" s="63"/>
      <c r="H890" s="6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62"/>
      <c r="G891" s="63"/>
      <c r="H891" s="6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62"/>
      <c r="G892" s="63"/>
      <c r="H892" s="6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62"/>
      <c r="G893" s="63"/>
      <c r="H893" s="6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62"/>
      <c r="G894" s="63"/>
      <c r="H894" s="6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62"/>
      <c r="G895" s="63"/>
      <c r="H895" s="6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62"/>
      <c r="G896" s="63"/>
      <c r="H896" s="6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62"/>
      <c r="G897" s="63"/>
      <c r="H897" s="6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62"/>
      <c r="G898" s="63"/>
      <c r="H898" s="6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62"/>
      <c r="G899" s="63"/>
      <c r="H899" s="6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62"/>
      <c r="G900" s="63"/>
      <c r="H900" s="6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62"/>
      <c r="G901" s="63"/>
      <c r="H901" s="6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62"/>
      <c r="G902" s="63"/>
      <c r="H902" s="6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62"/>
      <c r="G903" s="63"/>
      <c r="H903" s="6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62"/>
      <c r="G904" s="63"/>
      <c r="H904" s="6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62"/>
      <c r="G905" s="63"/>
      <c r="H905" s="6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62"/>
      <c r="G906" s="63"/>
      <c r="H906" s="6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62"/>
      <c r="G907" s="63"/>
      <c r="H907" s="6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62"/>
      <c r="G908" s="63"/>
      <c r="H908" s="6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62"/>
      <c r="G909" s="63"/>
      <c r="H909" s="6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62"/>
      <c r="G910" s="63"/>
      <c r="H910" s="6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62"/>
      <c r="G911" s="63"/>
      <c r="H911" s="6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62"/>
      <c r="G912" s="63"/>
      <c r="H912" s="6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62"/>
      <c r="G913" s="63"/>
      <c r="H913" s="6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62"/>
      <c r="G914" s="63"/>
      <c r="H914" s="6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62"/>
      <c r="G915" s="63"/>
      <c r="H915" s="6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62"/>
      <c r="G916" s="63"/>
      <c r="H916" s="6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62"/>
      <c r="G917" s="63"/>
      <c r="H917" s="6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62"/>
      <c r="G918" s="63"/>
      <c r="H918" s="6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62"/>
      <c r="G919" s="63"/>
      <c r="H919" s="6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62"/>
      <c r="G920" s="63"/>
      <c r="H920" s="6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62"/>
      <c r="G921" s="63"/>
      <c r="H921" s="6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62"/>
      <c r="G922" s="63"/>
      <c r="H922" s="6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62"/>
      <c r="G923" s="63"/>
      <c r="H923" s="6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62"/>
      <c r="G924" s="63"/>
      <c r="H924" s="6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62"/>
      <c r="G925" s="63"/>
      <c r="H925" s="6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62"/>
      <c r="G926" s="63"/>
      <c r="H926" s="6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62"/>
      <c r="G927" s="63"/>
      <c r="H927" s="6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62"/>
      <c r="G928" s="63"/>
      <c r="H928" s="6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62"/>
      <c r="G929" s="63"/>
      <c r="H929" s="6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62"/>
      <c r="G930" s="63"/>
      <c r="H930" s="6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62"/>
      <c r="G931" s="63"/>
      <c r="H931" s="6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62"/>
      <c r="G932" s="63"/>
      <c r="H932" s="6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62"/>
      <c r="G933" s="63"/>
      <c r="H933" s="6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62"/>
      <c r="G934" s="63"/>
      <c r="H934" s="6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62"/>
      <c r="G935" s="63"/>
      <c r="H935" s="6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62"/>
      <c r="G936" s="63"/>
      <c r="H936" s="6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62"/>
      <c r="G937" s="63"/>
      <c r="H937" s="6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62"/>
      <c r="G938" s="63"/>
      <c r="H938" s="6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62"/>
      <c r="G939" s="63"/>
      <c r="H939" s="6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62"/>
      <c r="G940" s="63"/>
      <c r="H940" s="6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62"/>
      <c r="G941" s="63"/>
      <c r="H941" s="6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62"/>
      <c r="G942" s="63"/>
      <c r="H942" s="6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62"/>
      <c r="G943" s="63"/>
      <c r="H943" s="6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62"/>
      <c r="G944" s="63"/>
      <c r="H944" s="6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62"/>
      <c r="G945" s="63"/>
      <c r="H945" s="6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62"/>
      <c r="G946" s="63"/>
      <c r="H946" s="6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62"/>
      <c r="G947" s="63"/>
      <c r="H947" s="6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62"/>
      <c r="G948" s="63"/>
      <c r="H948" s="6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62"/>
      <c r="G949" s="63"/>
      <c r="H949" s="6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62"/>
      <c r="G950" s="63"/>
      <c r="H950" s="6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62"/>
      <c r="G951" s="63"/>
      <c r="H951" s="6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62"/>
      <c r="G952" s="63"/>
      <c r="H952" s="6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62"/>
      <c r="G953" s="63"/>
      <c r="H953" s="6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62"/>
      <c r="G954" s="63"/>
      <c r="H954" s="6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62"/>
      <c r="G955" s="63"/>
      <c r="H955" s="6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62"/>
      <c r="G956" s="63"/>
      <c r="H956" s="6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62"/>
      <c r="G957" s="63"/>
      <c r="H957" s="6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62"/>
      <c r="G958" s="63"/>
      <c r="H958" s="6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62"/>
      <c r="G959" s="63"/>
      <c r="H959" s="6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62"/>
      <c r="G960" s="63"/>
      <c r="H960" s="6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62"/>
      <c r="G961" s="63"/>
      <c r="H961" s="6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62"/>
      <c r="G962" s="63"/>
      <c r="H962" s="6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62"/>
      <c r="G963" s="63"/>
      <c r="H963" s="6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62"/>
      <c r="G964" s="63"/>
      <c r="H964" s="6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62"/>
      <c r="G965" s="63"/>
      <c r="H965" s="6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62"/>
      <c r="G966" s="63"/>
      <c r="H966" s="6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62"/>
      <c r="G967" s="63"/>
      <c r="H967" s="6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62"/>
      <c r="G968" s="63"/>
      <c r="H968" s="6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62"/>
      <c r="G969" s="63"/>
      <c r="H969" s="6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62"/>
      <c r="G970" s="63"/>
      <c r="H970" s="6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62"/>
      <c r="G971" s="63"/>
      <c r="H971" s="6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62"/>
      <c r="G972" s="63"/>
      <c r="H972" s="6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62"/>
      <c r="G973" s="63"/>
      <c r="H973" s="6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62"/>
      <c r="G974" s="63"/>
      <c r="H974" s="6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62"/>
      <c r="G975" s="63"/>
      <c r="H975" s="6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62"/>
      <c r="G976" s="63"/>
      <c r="H976" s="6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62"/>
      <c r="G977" s="63"/>
      <c r="H977" s="6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62"/>
      <c r="G978" s="63"/>
      <c r="H978" s="6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62"/>
      <c r="G979" s="63"/>
      <c r="H979" s="6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</sheetData>
  <mergeCells count="8">
    <mergeCell ref="A13:H13"/>
    <mergeCell ref="A14:D15"/>
    <mergeCell ref="A1:H6"/>
    <mergeCell ref="A7:H7"/>
    <mergeCell ref="A8:H8"/>
    <mergeCell ref="A9:H9"/>
    <mergeCell ref="A10:H10"/>
    <mergeCell ref="A11:H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9" fitToHeight="0" orientation="portrait" r:id="rId1"/>
  <headerFooter>
    <oddFooter>&amp;RPágina 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34</vt:i4>
      </vt:variant>
      <vt:variant>
        <vt:lpstr>Intervalos Nomeados</vt:lpstr>
      </vt:variant>
      <vt:variant>
        <vt:i4>34</vt:i4>
      </vt:variant>
    </vt:vector>
  </HeadingPairs>
  <TitlesOfParts>
    <vt:vector size="68" baseType="lpstr">
      <vt:lpstr>Resumo</vt:lpstr>
      <vt:lpstr>Detalhado</vt:lpstr>
      <vt:lpstr>Orc Sintetico - 7500BTU</vt:lpstr>
      <vt:lpstr>Orc Sintetico - 9000BTU</vt:lpstr>
      <vt:lpstr>Orc Sintetico - 12000BTU</vt:lpstr>
      <vt:lpstr>Orc Sintetico - 18000BTU</vt:lpstr>
      <vt:lpstr>Orc Sintetico - 22000BTU</vt:lpstr>
      <vt:lpstr>Orc Sintetico - 24000BTU</vt:lpstr>
      <vt:lpstr>Orc Sintetico - 30000BTU</vt:lpstr>
      <vt:lpstr>Orc Sintetico - 36000BTU</vt:lpstr>
      <vt:lpstr>Orc Sintetico - 48000BTU</vt:lpstr>
      <vt:lpstr>Orc Sintetico - 60000BTU</vt:lpstr>
      <vt:lpstr>Orc Sintetico - Tubul. 1 4</vt:lpstr>
      <vt:lpstr>Orc Sintetico - Tubul. 3 8</vt:lpstr>
      <vt:lpstr>Orc Sintetico - Tubul. 1 2</vt:lpstr>
      <vt:lpstr>Orc Sintetico - Tubul. 5 8</vt:lpstr>
      <vt:lpstr>Orc Sintetico - Elet. 3 4</vt:lpstr>
      <vt:lpstr>Orc Sintetico - Elet. 1</vt:lpstr>
      <vt:lpstr>Orc Sintetico - Elet. 1 1 2</vt:lpstr>
      <vt:lpstr>Orc Sintetico - Quadro</vt:lpstr>
      <vt:lpstr>Orc Sintetico - Disj. 6.32</vt:lpstr>
      <vt:lpstr>Orc Sintetico - Disj. 40.50</vt:lpstr>
      <vt:lpstr>Orc Sintetico - Disj. 10.50</vt:lpstr>
      <vt:lpstr>Orc Sintetico - Circ. 2 5</vt:lpstr>
      <vt:lpstr>Orc Sintetico - Circ. 4</vt:lpstr>
      <vt:lpstr>Orc Sintetico - Circ. 6</vt:lpstr>
      <vt:lpstr>Orc Sintetico - Circ. 10</vt:lpstr>
      <vt:lpstr>Orc Sintetico - hidr. 25</vt:lpstr>
      <vt:lpstr>Orc Sintetico - hidr. 32</vt:lpstr>
      <vt:lpstr>Orc Sintetico - hidr. 40</vt:lpstr>
      <vt:lpstr>Orc Sintetico - Desinstalação</vt:lpstr>
      <vt:lpstr>Orc Sintetico - Carga Gás R22</vt:lpstr>
      <vt:lpstr>Orc Sintetico - Carga Gás R410</vt:lpstr>
      <vt:lpstr>Orc Sintetico - Carga Gás R32</vt:lpstr>
      <vt:lpstr>Detalhado!Area_de_impressao</vt:lpstr>
      <vt:lpstr>'Orc Sintetico - 12000BTU'!Area_de_impressao</vt:lpstr>
      <vt:lpstr>'Orc Sintetico - 18000BTU'!Area_de_impressao</vt:lpstr>
      <vt:lpstr>'Orc Sintetico - 22000BTU'!Area_de_impressao</vt:lpstr>
      <vt:lpstr>'Orc Sintetico - 24000BTU'!Area_de_impressao</vt:lpstr>
      <vt:lpstr>'Orc Sintetico - 30000BTU'!Area_de_impressao</vt:lpstr>
      <vt:lpstr>'Orc Sintetico - 36000BTU'!Area_de_impressao</vt:lpstr>
      <vt:lpstr>'Orc Sintetico - 48000BTU'!Area_de_impressao</vt:lpstr>
      <vt:lpstr>'Orc Sintetico - 60000BTU'!Area_de_impressao</vt:lpstr>
      <vt:lpstr>'Orc Sintetico - 7500BTU'!Area_de_impressao</vt:lpstr>
      <vt:lpstr>'Orc Sintetico - 9000BTU'!Area_de_impressao</vt:lpstr>
      <vt:lpstr>'Orc Sintetico - Carga Gás R22'!Area_de_impressao</vt:lpstr>
      <vt:lpstr>'Orc Sintetico - Carga Gás R32'!Area_de_impressao</vt:lpstr>
      <vt:lpstr>'Orc Sintetico - Carga Gás R410'!Area_de_impressao</vt:lpstr>
      <vt:lpstr>'Orc Sintetico - Circ. 10'!Area_de_impressao</vt:lpstr>
      <vt:lpstr>'Orc Sintetico - Circ. 2 5'!Area_de_impressao</vt:lpstr>
      <vt:lpstr>'Orc Sintetico - Circ. 4'!Area_de_impressao</vt:lpstr>
      <vt:lpstr>'Orc Sintetico - Circ. 6'!Area_de_impressao</vt:lpstr>
      <vt:lpstr>'Orc Sintetico - Desinstalação'!Area_de_impressao</vt:lpstr>
      <vt:lpstr>'Orc Sintetico - Disj. 10.50'!Area_de_impressao</vt:lpstr>
      <vt:lpstr>'Orc Sintetico - Disj. 40.50'!Area_de_impressao</vt:lpstr>
      <vt:lpstr>'Orc Sintetico - Disj. 6.32'!Area_de_impressao</vt:lpstr>
      <vt:lpstr>'Orc Sintetico - Elet. 1'!Area_de_impressao</vt:lpstr>
      <vt:lpstr>'Orc Sintetico - Elet. 1 1 2'!Area_de_impressao</vt:lpstr>
      <vt:lpstr>'Orc Sintetico - Elet. 3 4'!Area_de_impressao</vt:lpstr>
      <vt:lpstr>'Orc Sintetico - hidr. 25'!Area_de_impressao</vt:lpstr>
      <vt:lpstr>'Orc Sintetico - hidr. 32'!Area_de_impressao</vt:lpstr>
      <vt:lpstr>'Orc Sintetico - hidr. 40'!Area_de_impressao</vt:lpstr>
      <vt:lpstr>'Orc Sintetico - Quadro'!Area_de_impressao</vt:lpstr>
      <vt:lpstr>'Orc Sintetico - Tubul. 1 2'!Area_de_impressao</vt:lpstr>
      <vt:lpstr>'Orc Sintetico - Tubul. 1 4'!Area_de_impressao</vt:lpstr>
      <vt:lpstr>'Orc Sintetico - Tubul. 3 8'!Area_de_impressao</vt:lpstr>
      <vt:lpstr>'Orc Sintetico - Tubul. 5 8'!Area_de_impressao</vt:lpstr>
      <vt:lpstr>Resumo!Area_de_impressao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CMA/SOMA</dc:creator>
  <cp:lastModifiedBy>Carlos Ramos</cp:lastModifiedBy>
  <cp:lastPrinted>2025-01-30T13:09:22Z</cp:lastPrinted>
  <dcterms:created xsi:type="dcterms:W3CDTF">2013-07-30T13:26:30Z</dcterms:created>
  <dcterms:modified xsi:type="dcterms:W3CDTF">2025-08-25T13:53:18Z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