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ellen\Desktop\PE 90.039 -2025 Inst. Elétrica\"/>
    </mc:Choice>
  </mc:AlternateContent>
  <bookViews>
    <workbookView xWindow="0" yWindow="0" windowWidth="28800" windowHeight="12315" tabRatio="849" firstSheet="1" activeTab="1"/>
  </bookViews>
  <sheets>
    <sheet name="Anexo IVA2 Custos DEMO Item 2" sheetId="33" r:id="rId1"/>
    <sheet name="Anexo BDI Serviços" sheetId="28" r:id="rId2"/>
  </sheets>
  <definedNames>
    <definedName name="_xlnm.Print_Area" localSheetId="0">'Anexo IVA2 Custos DEMO Item 2'!$A$1:$G$13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33" l="1"/>
  <c r="C13" i="33"/>
  <c r="D21" i="28" l="1"/>
  <c r="D23" i="28" s="1"/>
  <c r="D16" i="28"/>
  <c r="D12" i="28"/>
  <c r="D17" i="28" l="1"/>
  <c r="D24" i="28" s="1"/>
  <c r="E10" i="33" l="1"/>
  <c r="F10" i="33" s="1"/>
  <c r="E11" i="33"/>
  <c r="F11" i="33" s="1"/>
  <c r="G11" i="33" s="1"/>
  <c r="G10" i="33" l="1"/>
  <c r="E12" i="33"/>
  <c r="F12" i="33" s="1"/>
  <c r="G12" i="33" s="1"/>
  <c r="F13" i="33" l="1"/>
  <c r="G13" i="33" l="1"/>
</calcChain>
</file>

<file path=xl/sharedStrings.xml><?xml version="1.0" encoding="utf-8"?>
<sst xmlns="http://schemas.openxmlformats.org/spreadsheetml/2006/main" count="63" uniqueCount="59">
  <si>
    <t>PRÓ-REITORIA DE ADMINISTRAÇÃO</t>
  </si>
  <si>
    <t>COORDENAÇÃO DE CONTRATOS</t>
  </si>
  <si>
    <t>POSTOS</t>
  </si>
  <si>
    <t>ITEM</t>
  </si>
  <si>
    <t>TOTAL</t>
  </si>
  <si>
    <t>DISCRIMINAÇÃO DO POSTO</t>
  </si>
  <si>
    <t>FUNCIONÁRIOS</t>
  </si>
  <si>
    <t>VALOR MENSAL POR POSTO</t>
  </si>
  <si>
    <t>TOTAL MENSAL</t>
  </si>
  <si>
    <t>TOTAL ANUAL</t>
  </si>
  <si>
    <t>Encarregado geral  44h</t>
  </si>
  <si>
    <t>DESCRIÇÃO</t>
  </si>
  <si>
    <t>Contratação de empresa para prestação de serviços continuados de Manutenção preventiva e corretiva de equipamentos de refrigeração Central, com fornecimento de materiais de reposição e atendimento na Universidade Federal Fluminense</t>
  </si>
  <si>
    <t>Auxiliar de Refrigeração 44h</t>
  </si>
  <si>
    <t>Mecânico de Ar Central 44 h</t>
  </si>
  <si>
    <t>TAXA</t>
  </si>
  <si>
    <t>Administração Central (AC)</t>
  </si>
  <si>
    <t>Seguro + Garantia (S + G)</t>
  </si>
  <si>
    <t>Risco ®</t>
  </si>
  <si>
    <t>Outros (especificar) (O)</t>
  </si>
  <si>
    <t>Subtotal [(AC + S + G + R + O)]</t>
  </si>
  <si>
    <t>Despesas Financeiras (DF)</t>
  </si>
  <si>
    <t>Lucro (L)</t>
  </si>
  <si>
    <t>Subtotal [(1+DF)x(1+L)x(1+O)]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</si>
  <si>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</si>
  <si>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</si>
  <si>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t>COFINS</t>
  </si>
  <si>
    <t>PIS</t>
  </si>
  <si>
    <t>ISS</t>
  </si>
  <si>
    <r>
      <t>Subtotal de Impostos</t>
    </r>
    <r>
      <rPr>
        <sz val="10"/>
        <rFont val="Verdana"/>
        <family val="2"/>
      </rPr>
      <t xml:space="preserve"> (COFINS+PIS+ISS)</t>
    </r>
  </si>
  <si>
    <t>Contribuição Previdenciária sobre receita bruta (CPRB)</t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</si>
  <si>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</si>
  <si>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t>VALOR DO BDI = [(1+TBD) / (1-TT)]-1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</si>
  <si>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</si>
  <si>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</si>
  <si>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</si>
  <si>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</si>
  <si>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</si>
  <si>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</si>
  <si>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sendo:</t>
  </si>
  <si>
    <t>(1 -TT)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</si>
  <si>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</si>
  <si>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</si>
  <si>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</si>
  <si>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</si>
  <si>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</si>
  <si>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</si>
  <si>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</si>
  <si>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</si>
  <si>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</si>
  <si>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</si>
  <si>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Base do BDI, conforme Acórdão 2.622/2013, média das alíquotas por tipo de obra "construção de edifícios"</t>
  </si>
  <si>
    <t>Custo total da contratação ITEM 2 - CAMPOS DOS GOYTACAZES</t>
  </si>
  <si>
    <t>ITEM 2- CAMPOS DOS GOYTACAZES/RJ</t>
  </si>
  <si>
    <r>
      <t>Anexo IV A2 - PLANILHA DE COMPOSIÇÃO DE CUSTOS E FORMAÇÃO DE PREÇOS</t>
    </r>
    <r>
      <rPr>
        <sz val="9"/>
        <color rgb="FFFF0000"/>
        <rFont val="Verdana"/>
        <family val="2"/>
      </rPr>
      <t xml:space="preserve"> (Anexo VII da I.N. da SLTI/MPOG n.º 5 de 26/Maio/2017			</t>
    </r>
  </si>
  <si>
    <t>Anexo III - PLANILHA DE COMPOSIÇÃO DE BDI Serviços</t>
  </si>
  <si>
    <t>Contratação de empresa para prestação de serviços continuados em instalações elétricas prediais</t>
  </si>
  <si>
    <t>Local e data: 27/02/2025</t>
  </si>
  <si>
    <t xml:space="preserve">Responsável Técnico pelo Orçamento: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</si>
</sst>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&quot;R$&quot;\ #,##0.00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FF0000"/>
      <name val="Verdana"/>
      <family val="2"/>
    </font>
    <font>
      <b/>
      <sz val="9"/>
      <name val="Verdana"/>
      <family val="2"/>
    </font>
    <font>
      <b/>
      <sz val="11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Calibri"/>
      <family val="2"/>
    </font>
    <font>
      <sz val="9"/>
      <name val="Verdana"/>
      <family val="2"/>
    </font>
    <font>
      <sz val="9"/>
      <color rgb="FFFF0000"/>
      <name val="Verdana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sz val="11"/>
      <color theme="1"/>
      <name val="Calibri"/>
      <family val="2"/>
      <scheme val="minor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</borders>
  <cellStyleXfs count="13">
    <xf numFmtId="0" fontId="0" fillId="0" borderId="0"/>
    <xf numFmtId="0" fontId="7" fillId="0" borderId="0"/>
    <xf numFmtId="44" fontId="11" fillId="0" borderId="0" applyFont="0" applyFill="0" applyBorder="0" applyAlignment="0" applyProtection="0"/>
    <xf numFmtId="0" fontId="9" fillId="0" borderId="0"/>
    <xf numFmtId="0" fontId="8" fillId="0" borderId="0"/>
    <xf numFmtId="0" fontId="2" fillId="0" borderId="0"/>
    <xf numFmtId="0" fontId="14" fillId="0" borderId="0"/>
    <xf numFmtId="0" fontId="15" fillId="0" borderId="0"/>
    <xf numFmtId="0" fontId="1" fillId="0" borderId="0"/>
    <xf numFmtId="9" fontId="18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0" fontId="12" fillId="0" borderId="0"/>
  </cellStyleXfs>
  <cellXfs count="78">
    <xf numFmtId="0" fontId="0" fillId="0" borderId="0" xfId="0"/>
    <xf numFmtId="0" fontId="3" fillId="0" borderId="0" xfId="0" applyFont="1" applyAlignment="1">
      <alignment horizontal="center"/>
    </xf>
    <xf numFmtId="0" fontId="5" fillId="0" borderId="0" xfId="0" applyFont="1" applyAlignment="1">
      <alignment vertical="distributed" wrapText="1" shrinkToFit="1" readingOrder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/>
    <xf numFmtId="0" fontId="0" fillId="0" borderId="0" xfId="0" applyAlignment="1">
      <alignment vertical="center"/>
    </xf>
    <xf numFmtId="0" fontId="16" fillId="0" borderId="3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3" fontId="16" fillId="0" borderId="9" xfId="0" applyNumberFormat="1" applyFont="1" applyBorder="1" applyAlignment="1">
      <alignment horizontal="center" vertical="center" wrapText="1"/>
    </xf>
    <xf numFmtId="44" fontId="13" fillId="4" borderId="9" xfId="0" applyNumberFormat="1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44" fontId="13" fillId="4" borderId="10" xfId="0" applyNumberFormat="1" applyFont="1" applyFill="1" applyBorder="1" applyAlignment="1">
      <alignment horizontal="center" vertical="center" wrapText="1"/>
    </xf>
    <xf numFmtId="3" fontId="13" fillId="3" borderId="6" xfId="0" applyNumberFormat="1" applyFont="1" applyFill="1" applyBorder="1" applyAlignment="1">
      <alignment horizontal="center" vertical="center"/>
    </xf>
    <xf numFmtId="164" fontId="13" fillId="3" borderId="6" xfId="0" applyNumberFormat="1" applyFont="1" applyFill="1" applyBorder="1" applyAlignment="1">
      <alignment horizontal="center" vertical="center" wrapText="1"/>
    </xf>
    <xf numFmtId="44" fontId="13" fillId="3" borderId="6" xfId="0" applyNumberFormat="1" applyFont="1" applyFill="1" applyBorder="1" applyAlignment="1">
      <alignment horizontal="center" vertical="center" wrapText="1"/>
    </xf>
    <xf numFmtId="44" fontId="13" fillId="3" borderId="7" xfId="0" applyNumberFormat="1" applyFont="1" applyFill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left" vertical="center"/>
    </xf>
    <xf numFmtId="10" fontId="16" fillId="0" borderId="16" xfId="9" applyNumberFormat="1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10" fontId="17" fillId="0" borderId="16" xfId="10" applyNumberFormat="1" applyFont="1" applyBorder="1" applyAlignment="1">
      <alignment horizontal="center" vertical="center"/>
    </xf>
    <xf numFmtId="0" fontId="16" fillId="0" borderId="22" xfId="0" applyFont="1" applyBorder="1" applyAlignment="1">
      <alignment horizontal="left" vertical="center"/>
    </xf>
    <xf numFmtId="0" fontId="17" fillId="0" borderId="17" xfId="0" applyFont="1" applyBorder="1" applyAlignment="1">
      <alignment vertical="center"/>
    </xf>
    <xf numFmtId="10" fontId="17" fillId="0" borderId="25" xfId="0" applyNumberFormat="1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10" fontId="17" fillId="0" borderId="30" xfId="9" applyNumberFormat="1" applyFont="1" applyBorder="1" applyAlignment="1">
      <alignment horizontal="center" vertical="center"/>
    </xf>
    <xf numFmtId="0" fontId="16" fillId="0" borderId="0" xfId="1" applyFont="1"/>
    <xf numFmtId="0" fontId="16" fillId="0" borderId="0" xfId="0" applyFont="1"/>
    <xf numFmtId="0" fontId="7" fillId="0" borderId="0" xfId="1" applyAlignment="1">
      <alignment horizontal="left"/>
    </xf>
    <xf numFmtId="0" fontId="9" fillId="0" borderId="0" xfId="0" applyFont="1"/>
    <xf numFmtId="0" fontId="7" fillId="0" borderId="0" xfId="1" applyAlignment="1">
      <alignment horizontal="left" vertical="center"/>
    </xf>
    <xf numFmtId="0" fontId="7" fillId="0" borderId="0" xfId="1"/>
    <xf numFmtId="0" fontId="7" fillId="0" borderId="0" xfId="1" applyAlignment="1">
      <alignment horizontal="center"/>
    </xf>
    <xf numFmtId="4" fontId="9" fillId="0" borderId="0" xfId="0" applyNumberFormat="1" applyFont="1" applyAlignment="1">
      <alignment horizontal="left" vertical="center" wrapText="1"/>
    </xf>
    <xf numFmtId="0" fontId="7" fillId="0" borderId="0" xfId="1" applyAlignment="1">
      <alignment horizontal="left" vertical="center" wrapText="1"/>
    </xf>
    <xf numFmtId="0" fontId="9" fillId="0" borderId="0" xfId="0" applyFont="1" applyAlignment="1">
      <alignment horizontal="left"/>
    </xf>
    <xf numFmtId="4" fontId="7" fillId="0" borderId="0" xfId="1" applyNumberForma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0" xfId="11"/>
    <xf numFmtId="0" fontId="4" fillId="0" borderId="0" xfId="0" applyFont="1" applyAlignment="1">
      <alignment vertical="distributed" wrapText="1" shrinkToFit="1" readingOrder="1"/>
    </xf>
    <xf numFmtId="0" fontId="6" fillId="2" borderId="1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3" fillId="2" borderId="5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distributed" wrapText="1" shrinkToFit="1" readingOrder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7" fillId="0" borderId="0" xfId="1" applyAlignment="1">
      <alignment horizontal="left" vertical="center" wrapText="1"/>
    </xf>
    <xf numFmtId="4" fontId="7" fillId="0" borderId="0" xfId="1" applyNumberFormat="1" applyAlignment="1">
      <alignment horizontal="left" vertical="center" wrapText="1"/>
    </xf>
    <xf numFmtId="0" fontId="17" fillId="0" borderId="28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top" wrapText="1"/>
    </xf>
    <xf numFmtId="0" fontId="20" fillId="0" borderId="15" xfId="0" applyFont="1" applyBorder="1" applyAlignment="1">
      <alignment horizontal="center" vertical="top" wrapText="1"/>
    </xf>
    <xf numFmtId="0" fontId="21" fillId="0" borderId="31" xfId="0" applyFont="1" applyBorder="1" applyAlignment="1">
      <alignment horizontal="center" vertical="distributed" wrapText="1"/>
    </xf>
    <xf numFmtId="0" fontId="21" fillId="0" borderId="0" xfId="0" applyFont="1" applyAlignment="1">
      <alignment horizontal="center" vertical="distributed" wrapText="1"/>
    </xf>
    <xf numFmtId="0" fontId="16" fillId="0" borderId="15" xfId="0" applyFont="1" applyBorder="1" applyAlignment="1">
      <alignment horizontal="left" vertical="center"/>
    </xf>
    <xf numFmtId="0" fontId="16" fillId="0" borderId="17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/>
    </xf>
    <xf numFmtId="0" fontId="16" fillId="0" borderId="17" xfId="0" applyFont="1" applyBorder="1" applyAlignment="1">
      <alignment horizontal="left" vertical="center"/>
    </xf>
    <xf numFmtId="0" fontId="16" fillId="0" borderId="18" xfId="0" applyFont="1" applyBorder="1" applyAlignment="1">
      <alignment horizontal="left" vertical="center"/>
    </xf>
  </cellXfs>
  <cellStyles count="13">
    <cellStyle name="Moeda 2" xfId="2"/>
    <cellStyle name="Normal" xfId="0" builtinId="0"/>
    <cellStyle name="Normal 2" xfId="1"/>
    <cellStyle name="Normal 2 2" xfId="6"/>
    <cellStyle name="Normal 3" xfId="3"/>
    <cellStyle name="Normal 4" xfId="4"/>
    <cellStyle name="Normal 5" xfId="5"/>
    <cellStyle name="Normal 6" xfId="7"/>
    <cellStyle name="Normal 7" xfId="8"/>
    <cellStyle name="Normal 8" xfId="12"/>
    <cellStyle name="Normal_Anexo VII-C TP -201 Composição do BDI" xfId="11"/>
    <cellStyle name="Porcentagem" xfId="9" builtinId="5"/>
    <cellStyle name="Porcentagem 2" xfId="10"/>
  </cellStyles>
  <dxfs count="0"/>
  <tableStyles count="0" defaultTableStyle="TableStyleMedium2" defaultPivotStyle="PivotStyleLight16"/>
  <colors>
    <mruColors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'MENU PLANILHA'!A1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100965</xdr:colOff>
      <xdr:row>0</xdr:row>
      <xdr:rowOff>0</xdr:rowOff>
    </xdr:from>
    <xdr:to>
      <xdr:col>6</xdr:col>
      <xdr:colOff>1009650</xdr:colOff>
      <xdr:row>2</xdr:row>
      <xdr:rowOff>180910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F6FCF13-6665-45FE-A469-15595795A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25440" y="0"/>
          <a:ext cx="908685" cy="6000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4187190</xdr:colOff>
      <xdr:row>0</xdr:row>
      <xdr:rowOff>0</xdr:rowOff>
    </xdr:from>
    <xdr:to>
      <xdr:col>3</xdr:col>
      <xdr:colOff>828675</xdr:colOff>
      <xdr:row>2</xdr:row>
      <xdr:rowOff>180910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D691FA55-0AF4-44EA-911F-CEF766CCB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73165" y="0"/>
          <a:ext cx="908685" cy="600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zoomScaleNormal="100" workbookViewId="0">
      <selection sqref="A1:G1"/>
    </sheetView>
  </sheetViews>
  <sheetFormatPr defaultColWidth="9" defaultRowHeight="15"/>
  <cols>
    <col min="1" max="1" width="5.28515625" bestFit="1" customWidth="1"/>
    <col min="2" max="2" width="20.42578125" customWidth="1"/>
    <col min="3" max="3" width="8" bestFit="1" customWidth="1"/>
    <col min="4" max="4" width="15.28515625" customWidth="1"/>
    <col min="5" max="5" width="16.28515625" customWidth="1"/>
    <col min="6" max="6" width="14.5703125" bestFit="1" customWidth="1"/>
    <col min="7" max="7" width="15.28515625" bestFit="1" customWidth="1"/>
    <col min="8" max="8" width="13.7109375" customWidth="1"/>
  </cols>
  <sheetData>
    <row r="1" spans="1:8" ht="14.45" customHeight="1">
      <c r="A1" s="52" t="s">
        <v>0</v>
      </c>
      <c r="B1" s="52"/>
      <c r="C1" s="52"/>
      <c r="D1" s="52"/>
      <c r="E1" s="52"/>
      <c r="F1" s="52"/>
      <c r="G1" s="52"/>
      <c r="H1" s="4"/>
    </row>
    <row r="2" spans="1:8" ht="18.75">
      <c r="A2" s="53" t="s">
        <v>1</v>
      </c>
      <c r="B2" s="53"/>
      <c r="C2" s="53"/>
      <c r="D2" s="53"/>
      <c r="E2" s="53"/>
      <c r="F2" s="53"/>
      <c r="G2" s="53"/>
      <c r="H2" s="5"/>
    </row>
    <row r="3" spans="1:8" ht="18.75">
      <c r="A3" s="1"/>
      <c r="B3" s="1"/>
      <c r="C3" s="1"/>
      <c r="D3" s="1"/>
      <c r="E3" s="1"/>
      <c r="F3" s="1"/>
      <c r="G3" s="1"/>
      <c r="H3" s="1"/>
    </row>
    <row r="4" spans="1:8" ht="27" customHeight="1">
      <c r="A4" s="51" t="s">
        <v>54</v>
      </c>
      <c r="B4" s="51"/>
      <c r="C4" s="51"/>
      <c r="D4" s="51"/>
      <c r="E4" s="51"/>
      <c r="F4" s="51"/>
      <c r="G4" s="51"/>
      <c r="H4" s="2"/>
    </row>
    <row r="5" spans="1:8" ht="32.25" customHeight="1">
      <c r="A5" s="51" t="s">
        <v>53</v>
      </c>
      <c r="B5" s="51"/>
      <c r="C5" s="51"/>
      <c r="D5" s="51"/>
      <c r="E5" s="51"/>
      <c r="F5" s="51"/>
      <c r="G5" s="51"/>
      <c r="H5" s="2"/>
    </row>
    <row r="6" spans="1:8" ht="35.450000000000003" customHeight="1">
      <c r="A6" s="54" t="s">
        <v>12</v>
      </c>
      <c r="B6" s="54"/>
      <c r="C6" s="54"/>
      <c r="D6" s="54"/>
      <c r="E6" s="54"/>
      <c r="F6" s="54"/>
      <c r="G6" s="54"/>
      <c r="H6" s="3"/>
    </row>
    <row r="7" spans="1:8" ht="15.75" thickBot="1"/>
    <row r="8" spans="1:8">
      <c r="A8" s="46" t="s">
        <v>52</v>
      </c>
      <c r="B8" s="47"/>
      <c r="C8" s="47"/>
      <c r="D8" s="47"/>
      <c r="E8" s="47"/>
      <c r="F8" s="47"/>
      <c r="G8" s="48"/>
    </row>
    <row r="9" spans="1:8" ht="30">
      <c r="A9" s="11" t="s">
        <v>3</v>
      </c>
      <c r="B9" s="12" t="s">
        <v>5</v>
      </c>
      <c r="C9" s="12" t="s">
        <v>2</v>
      </c>
      <c r="D9" s="12" t="s">
        <v>6</v>
      </c>
      <c r="E9" s="12" t="s">
        <v>7</v>
      </c>
      <c r="F9" s="12" t="s">
        <v>8</v>
      </c>
      <c r="G9" s="13" t="s">
        <v>9</v>
      </c>
    </row>
    <row r="10" spans="1:8" ht="25.5">
      <c r="A10" s="14">
        <v>1</v>
      </c>
      <c r="B10" s="7" t="s">
        <v>10</v>
      </c>
      <c r="C10" s="9">
        <v>1</v>
      </c>
      <c r="D10" s="9">
        <v>1</v>
      </c>
      <c r="E10" s="10" t="e">
        <f>#REF!</f>
        <v>#REF!</v>
      </c>
      <c r="F10" s="10" t="e">
        <f>E10*C10</f>
        <v>#REF!</v>
      </c>
      <c r="G10" s="15" t="e">
        <f>12*F10</f>
        <v>#REF!</v>
      </c>
    </row>
    <row r="11" spans="1:8" ht="25.5">
      <c r="A11" s="14">
        <v>2</v>
      </c>
      <c r="B11" s="7" t="s">
        <v>13</v>
      </c>
      <c r="C11" s="9">
        <v>2</v>
      </c>
      <c r="D11" s="9">
        <v>2</v>
      </c>
      <c r="E11" s="10" t="e">
        <f>#REF!</f>
        <v>#REF!</v>
      </c>
      <c r="F11" s="10" t="e">
        <f t="shared" ref="F11:F12" si="0">E11*C11</f>
        <v>#REF!</v>
      </c>
      <c r="G11" s="15" t="e">
        <f t="shared" ref="G11:G12" si="1">12*F11</f>
        <v>#REF!</v>
      </c>
    </row>
    <row r="12" spans="1:8" ht="26.25" thickBot="1">
      <c r="A12" s="14">
        <v>5</v>
      </c>
      <c r="B12" s="8" t="s">
        <v>14</v>
      </c>
      <c r="C12" s="9">
        <v>1</v>
      </c>
      <c r="D12" s="9">
        <v>1</v>
      </c>
      <c r="E12" s="10" t="e">
        <f>#REF!</f>
        <v>#REF!</v>
      </c>
      <c r="F12" s="10" t="e">
        <f t="shared" si="0"/>
        <v>#REF!</v>
      </c>
      <c r="G12" s="15" t="e">
        <f t="shared" si="1"/>
        <v>#REF!</v>
      </c>
    </row>
    <row r="13" spans="1:8" ht="15.75" thickBot="1">
      <c r="A13" s="49" t="s">
        <v>4</v>
      </c>
      <c r="B13" s="50"/>
      <c r="C13" s="16">
        <f>SUM(C10:C12)</f>
        <v>4</v>
      </c>
      <c r="D13" s="16">
        <f>SUM(D10:D12)</f>
        <v>4</v>
      </c>
      <c r="E13" s="17"/>
      <c r="F13" s="18" t="e">
        <f>SUM(F10:F12)</f>
        <v>#REF!</v>
      </c>
      <c r="G13" s="19" t="e">
        <f>12*F13</f>
        <v>#REF!</v>
      </c>
    </row>
  </sheetData>
  <mergeCells count="7">
    <mergeCell ref="A8:G8"/>
    <mergeCell ref="A13:B13"/>
    <mergeCell ref="A5:G5"/>
    <mergeCell ref="A1:G1"/>
    <mergeCell ref="A2:G2"/>
    <mergeCell ref="A4:G4"/>
    <mergeCell ref="A6:G6"/>
  </mergeCells>
  <pageMargins left="0.511811024" right="0.511811024" top="0.78740157499999996" bottom="0.78740157499999996" header="0.31496062000000002" footer="0.31496062000000002"/>
  <pageSetup paperSize="9" scale="83" fitToHeight="0" orientation="portrait" r:id="rId1"/>
  <headerFooter>
    <oddHeader>&amp;L&amp;G&amp;CProcesso 23069.152417/2023-62
PE 49/2023&amp;R&amp;G</oddHeader>
    <oddFooter>&amp;L&amp;"-,Itálico"&amp;9&amp;A&amp;R&amp;"-,Itálico"&amp;9Página &amp;P de &amp;N</oddFooter>
  </headerFooter>
  <colBreaks count="1" manualBreakCount="1">
    <brk id="7" max="1048575" man="1"/>
  </col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zoomScaleNormal="100" workbookViewId="0">
      <selection activeCell="E16" sqref="E16"/>
    </sheetView>
  </sheetViews>
  <sheetFormatPr defaultColWidth="9" defaultRowHeight="15"/>
  <cols>
    <col min="1" max="1" width="10.85546875" customWidth="1"/>
    <col min="2" max="2" width="20.42578125" customWidth="1"/>
    <col min="3" max="3" width="64" customWidth="1"/>
    <col min="4" max="4" width="15.28515625" customWidth="1"/>
    <col min="5" max="5" width="16.28515625" customWidth="1"/>
    <col min="6" max="6" width="14.5703125" bestFit="1" customWidth="1"/>
    <col min="7" max="7" width="15.28515625" bestFit="1" customWidth="1"/>
    <col min="8" max="8" width="13.7109375" customWidth="1"/>
  </cols>
  <sheetData>
    <row r="1" spans="1:8" ht="14.45" customHeight="1">
      <c r="A1" s="52" t="s">
        <v>0</v>
      </c>
      <c r="B1" s="52"/>
      <c r="C1" s="52"/>
      <c r="D1" s="52"/>
      <c r="E1" s="4"/>
      <c r="F1" s="4"/>
      <c r="G1" s="4"/>
      <c r="H1" s="4"/>
    </row>
    <row r="2" spans="1:8" ht="18.75">
      <c r="A2" s="53" t="s">
        <v>1</v>
      </c>
      <c r="B2" s="53"/>
      <c r="C2" s="53"/>
      <c r="D2" s="53"/>
      <c r="E2" s="5"/>
      <c r="F2" s="5"/>
      <c r="G2" s="5"/>
      <c r="H2" s="5"/>
    </row>
    <row r="3" spans="1:8" ht="18.75">
      <c r="A3" s="1"/>
      <c r="B3" s="1"/>
      <c r="C3" s="1"/>
      <c r="D3" s="1"/>
      <c r="E3" s="1"/>
      <c r="F3" s="1"/>
      <c r="G3" s="1"/>
      <c r="H3" s="1"/>
    </row>
    <row r="4" spans="1:8" ht="32.25" customHeight="1">
      <c r="A4" s="51" t="s">
        <v>55</v>
      </c>
      <c r="B4" s="51"/>
      <c r="C4" s="51"/>
      <c r="D4" s="51"/>
      <c r="E4" s="45"/>
      <c r="F4" s="45"/>
      <c r="G4" s="45"/>
      <c r="H4" s="2"/>
    </row>
    <row r="5" spans="1:8" ht="35.450000000000003" customHeight="1">
      <c r="A5" s="54" t="s">
        <v>56</v>
      </c>
      <c r="B5" s="54"/>
      <c r="C5" s="54"/>
      <c r="D5" s="54"/>
      <c r="E5" s="3"/>
      <c r="F5" s="3"/>
      <c r="G5" s="3"/>
      <c r="H5" s="3"/>
    </row>
    <row r="6" spans="1:8" ht="15.75" thickBot="1"/>
    <row r="7" spans="1:8" ht="15.75" thickTop="1">
      <c r="A7" s="20" t="s">
        <v>3</v>
      </c>
      <c r="B7" s="75" t="s">
        <v>11</v>
      </c>
      <c r="C7" s="75"/>
      <c r="D7" s="21" t="s">
        <v>15</v>
      </c>
    </row>
    <row r="8" spans="1:8">
      <c r="A8" s="22">
        <v>1</v>
      </c>
      <c r="B8" s="63" t="s">
        <v>16</v>
      </c>
      <c r="C8" s="63"/>
      <c r="D8" s="24">
        <v>0.04</v>
      </c>
    </row>
    <row r="9" spans="1:8">
      <c r="A9" s="22">
        <v>2</v>
      </c>
      <c r="B9" s="76" t="s">
        <v>17</v>
      </c>
      <c r="C9" s="77"/>
      <c r="D9" s="24">
        <v>8.0000000000000002E-3</v>
      </c>
    </row>
    <row r="10" spans="1:8">
      <c r="A10" s="22">
        <v>3</v>
      </c>
      <c r="B10" s="63" t="s">
        <v>18</v>
      </c>
      <c r="C10" s="63"/>
      <c r="D10" s="24">
        <v>1.2699999999999999E-2</v>
      </c>
    </row>
    <row r="11" spans="1:8">
      <c r="A11" s="22">
        <v>4</v>
      </c>
      <c r="B11" s="63" t="s">
        <v>19</v>
      </c>
      <c r="C11" s="63"/>
      <c r="D11" s="24">
        <v>0</v>
      </c>
    </row>
    <row r="12" spans="1:8">
      <c r="A12" s="22">
        <v>5</v>
      </c>
      <c r="B12" s="64" t="s">
        <v>20</v>
      </c>
      <c r="C12" s="65"/>
      <c r="D12" s="24">
        <f>SUM(D8:D11)</f>
        <v>6.0700000000000004E-2</v>
      </c>
    </row>
    <row r="13" spans="1:8">
      <c r="A13" s="22">
        <v>6</v>
      </c>
      <c r="B13" s="63" t="s">
        <v>21</v>
      </c>
      <c r="C13" s="63"/>
      <c r="D13" s="24">
        <v>1.23E-2</v>
      </c>
    </row>
    <row r="14" spans="1:8">
      <c r="A14" s="22">
        <v>7</v>
      </c>
      <c r="B14" s="6" t="s">
        <v>22</v>
      </c>
      <c r="C14" s="6"/>
      <c r="D14" s="24">
        <v>7.3999999999999996E-2</v>
      </c>
    </row>
    <row r="15" spans="1:8">
      <c r="A15" s="22">
        <v>8</v>
      </c>
      <c r="B15" s="63" t="s">
        <v>19</v>
      </c>
      <c r="C15" s="63"/>
      <c r="D15" s="24">
        <v>0</v>
      </c>
    </row>
    <row r="16" spans="1:8">
      <c r="A16" s="25">
        <v>9</v>
      </c>
      <c r="B16" s="64" t="s">
        <v>23</v>
      </c>
      <c r="C16" s="65"/>
      <c r="D16" s="24">
        <f>(D13+1)*(1+D14)*(1+D15)-1</f>
        <v>8.7210200000000127E-2</v>
      </c>
    </row>
    <row r="17" spans="1:4">
      <c r="A17" s="66" t="s">
        <v>24</v>
      </c>
      <c r="B17" s="67"/>
      <c r="C17" s="68"/>
      <c r="D17" s="26">
        <f>((1+D$16)*(1+D$12))-1</f>
        <v>0.15320385914000001</v>
      </c>
    </row>
    <row r="18" spans="1:4">
      <c r="A18" s="69">
        <v>10</v>
      </c>
      <c r="B18" s="72" t="s">
        <v>25</v>
      </c>
      <c r="C18" s="23" t="s">
        <v>26</v>
      </c>
      <c r="D18" s="24">
        <v>0.03</v>
      </c>
    </row>
    <row r="19" spans="1:4">
      <c r="A19" s="70"/>
      <c r="B19" s="73"/>
      <c r="C19" s="23" t="s">
        <v>27</v>
      </c>
      <c r="D19" s="24">
        <v>6.4999999999999997E-3</v>
      </c>
    </row>
    <row r="20" spans="1:4">
      <c r="A20" s="70"/>
      <c r="B20" s="73"/>
      <c r="C20" s="27" t="s">
        <v>28</v>
      </c>
      <c r="D20" s="24">
        <v>0.05</v>
      </c>
    </row>
    <row r="21" spans="1:4">
      <c r="A21" s="70"/>
      <c r="B21" s="73"/>
      <c r="C21" s="28" t="s">
        <v>29</v>
      </c>
      <c r="D21" s="29">
        <f>SUM(D18:D20)</f>
        <v>8.6499999999999994E-2</v>
      </c>
    </row>
    <row r="22" spans="1:4">
      <c r="A22" s="70"/>
      <c r="B22" s="73"/>
      <c r="C22" s="30" t="s">
        <v>30</v>
      </c>
      <c r="D22" s="24"/>
    </row>
    <row r="23" spans="1:4">
      <c r="A23" s="71"/>
      <c r="B23" s="74"/>
      <c r="C23" s="28" t="s">
        <v>31</v>
      </c>
      <c r="D23" s="29">
        <f>D21+D22</f>
        <v>8.6499999999999994E-2</v>
      </c>
    </row>
    <row r="24" spans="1:4" ht="15.75" thickBot="1">
      <c r="A24" s="57" t="s">
        <v>32</v>
      </c>
      <c r="B24" s="58"/>
      <c r="C24" s="58"/>
      <c r="D24" s="31">
        <f>((D$17+1)/(1-D23))-1</f>
        <v>0.26240159730706081</v>
      </c>
    </row>
    <row r="25" spans="1:4" ht="15.75" thickTop="1">
      <c r="A25" s="59" t="s">
        <v>57</v>
      </c>
      <c r="B25" s="59"/>
      <c r="C25" s="59"/>
      <c r="D25" s="59"/>
    </row>
    <row r="26" spans="1:4">
      <c r="A26" s="60" t="s">
        <v>58</v>
      </c>
      <c r="B26" s="60"/>
      <c r="C26" s="60"/>
      <c r="D26" s="60" t="s">
        <v>33</v>
      </c>
    </row>
    <row r="27" spans="1:4">
      <c r="A27" s="60"/>
      <c r="B27" s="60"/>
      <c r="C27" s="60"/>
      <c r="D27" s="60"/>
    </row>
    <row r="28" spans="1:4">
      <c r="A28" s="60" t="s">
        <v>34</v>
      </c>
      <c r="B28" s="60"/>
      <c r="C28" s="60"/>
      <c r="D28" s="60"/>
    </row>
    <row r="29" spans="1:4">
      <c r="A29" s="60"/>
      <c r="B29" s="60"/>
      <c r="C29" s="60"/>
      <c r="D29" s="60"/>
    </row>
    <row r="30" spans="1:4">
      <c r="A30" s="61" t="s">
        <v>35</v>
      </c>
      <c r="B30" s="61"/>
      <c r="C30" s="61"/>
      <c r="D30" s="61"/>
    </row>
    <row r="31" spans="1:4">
      <c r="A31" s="62"/>
      <c r="B31" s="62"/>
      <c r="C31" s="62"/>
      <c r="D31" s="62"/>
    </row>
    <row r="32" spans="1:4" ht="4.5" customHeight="1">
      <c r="A32" s="62"/>
      <c r="B32" s="62"/>
      <c r="C32" s="62"/>
      <c r="D32" s="62"/>
    </row>
    <row r="33" spans="1:4">
      <c r="A33" s="32" t="s">
        <v>36</v>
      </c>
      <c r="B33" s="32"/>
      <c r="C33" s="32"/>
      <c r="D33" s="33"/>
    </row>
    <row r="34" spans="1:4">
      <c r="A34" s="34" t="s">
        <v>37</v>
      </c>
      <c r="B34" s="34"/>
      <c r="C34" s="34" t="s">
        <v>38</v>
      </c>
      <c r="D34" s="35"/>
    </row>
    <row r="35" spans="1:4">
      <c r="A35" s="36" t="s">
        <v>39</v>
      </c>
      <c r="B35" s="37"/>
      <c r="C35" s="38" t="s">
        <v>40</v>
      </c>
      <c r="D35" s="39"/>
    </row>
    <row r="36" spans="1:4">
      <c r="A36" s="55" t="s">
        <v>41</v>
      </c>
      <c r="B36" s="55"/>
      <c r="C36" s="40"/>
      <c r="D36" s="41"/>
    </row>
    <row r="37" spans="1:4">
      <c r="A37" s="37" t="s">
        <v>42</v>
      </c>
      <c r="B37" s="37"/>
      <c r="C37" s="37"/>
      <c r="D37" s="41"/>
    </row>
    <row r="38" spans="1:4">
      <c r="A38" s="56" t="s">
        <v>43</v>
      </c>
      <c r="B38" s="56"/>
      <c r="C38" s="56"/>
      <c r="D38" s="43"/>
    </row>
    <row r="39" spans="1:4">
      <c r="A39" s="34" t="s">
        <v>44</v>
      </c>
      <c r="B39" s="42"/>
      <c r="C39" s="42"/>
      <c r="D39" s="39"/>
    </row>
    <row r="40" spans="1:4">
      <c r="A40" s="34" t="s">
        <v>45</v>
      </c>
      <c r="B40" s="34"/>
      <c r="C40" s="34"/>
      <c r="D40" s="41"/>
    </row>
    <row r="41" spans="1:4">
      <c r="A41" s="33" t="s">
        <v>46</v>
      </c>
      <c r="B41" s="33"/>
      <c r="C41" s="33"/>
      <c r="D41" s="33"/>
    </row>
    <row r="42" spans="1:4">
      <c r="A42" s="35" t="s">
        <v>47</v>
      </c>
    </row>
    <row r="43" spans="1:4">
      <c r="A43" t="s">
        <v>48</v>
      </c>
    </row>
    <row r="44" spans="1:4">
      <c r="A44" t="s">
        <v>49</v>
      </c>
    </row>
    <row r="45" spans="1:4">
      <c r="A45" t="s">
        <v>50</v>
      </c>
    </row>
    <row r="46" spans="1:4">
      <c r="A46" s="44"/>
      <c r="B46" s="44"/>
      <c r="C46" s="44"/>
      <c r="D46" s="44"/>
    </row>
    <row r="47" spans="1:4">
      <c r="A47" s="44" t="s">
        <v>51</v>
      </c>
      <c r="B47" s="44"/>
      <c r="C47" s="44"/>
      <c r="D47" s="44"/>
    </row>
  </sheetData>
  <mergeCells count="24">
    <mergeCell ref="A18:A23"/>
    <mergeCell ref="B18:B23"/>
    <mergeCell ref="B7:C7"/>
    <mergeCell ref="B8:C8"/>
    <mergeCell ref="B9:C9"/>
    <mergeCell ref="B10:C10"/>
    <mergeCell ref="B11:C11"/>
    <mergeCell ref="B12:C12"/>
    <mergeCell ref="A36:B36"/>
    <mergeCell ref="A38:C38"/>
    <mergeCell ref="A5:D5"/>
    <mergeCell ref="A4:D4"/>
    <mergeCell ref="A1:D1"/>
    <mergeCell ref="A2:D2"/>
    <mergeCell ref="A24:C24"/>
    <mergeCell ref="A25:D25"/>
    <mergeCell ref="A26:C27"/>
    <mergeCell ref="D26:D27"/>
    <mergeCell ref="A28:D29"/>
    <mergeCell ref="A30:D32"/>
    <mergeCell ref="B13:C13"/>
    <mergeCell ref="B15:C15"/>
    <mergeCell ref="B16:C16"/>
    <mergeCell ref="A17:C17"/>
  </mergeCells>
  <pageMargins left="0.511811024" right="0.511811024" top="0.78740157499999996" bottom="0.78740157499999996" header="0.31496062000000002" footer="0.31496062000000002"/>
  <pageSetup paperSize="9" scale="83" fitToHeight="0" orientation="portrait" r:id="rId1"/>
  <headerFooter>
    <oddHeader>&amp;L&amp;G&amp;CProcesso 23069.151473/2025-41
PE 90.039/2025&amp;R&amp;G</oddHeader>
    <oddFooter>&amp;L&amp;"-,Itálico"&amp;9&amp;A&amp;R&amp;"-,Itálico"&amp;9Página &amp;P de &amp;N</oddFooter>
  </headerFooter>
  <colBreaks count="1" manualBreakCount="1">
    <brk id="7" max="1048575" man="1"/>
  </col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IVA2 Custos DEMO Item 2</vt:lpstr>
      <vt:lpstr>Anexo BDI Serviços</vt:lpstr>
      <vt:lpstr>'Anexo IVA2 Custos DEMO Item 2'!Area_de_impressao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 Ramos</dc:creator>
  <cp:lastModifiedBy>Hellen</cp:lastModifiedBy>
  <cp:lastPrinted>2025-03-06T13:37:42Z</cp:lastPrinted>
  <dcterms:created xsi:type="dcterms:W3CDTF">2021-10-25T18:50:00Z</dcterms:created>
  <dcterms:modified xsi:type="dcterms:W3CDTF">2025-04-30T18:04:28Z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32B60D6F67174E728979D980376C20C5</vt:lpwstr>
  </property>
  <property fmtid="{D5CDD505-2E9C-101B-9397-08002B2CF9AE}" pid="3" name="KSOProductBuildVer">
    <vt:lpwstr>1046-11.2.0.10351</vt:lpwstr>
  </property>
</Properties>
</file>