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730"/>
  <workbookPr defaultThemeVersion="124226"/>
  <mc:AlternateContent xmlns:mc="http://schemas.openxmlformats.org/markup-compatibility/2006">
    <mc:Choice Requires="x15">
      <x15ac:absPath xmlns:x15ac="http://schemas.microsoft.com/office/spreadsheetml/2010/11/ac" url="G:\.shortcut-targets-by-id\0B-ztIc2ABbZna2JzMm1OVUNMM2c\COORDENAÇÃO DE MATERIAL UFF\Licitações\2025\Pesquisas de preço\ETP\OK\Personalizados\Alterações\"/>
    </mc:Choice>
  </mc:AlternateContent>
  <xr:revisionPtr revIDLastSave="0" documentId="13_ncr:1_{C78E89FC-1EEE-457F-AD5E-38EC235343E0}" xr6:coauthVersionLast="47" xr6:coauthVersionMax="47" xr10:uidLastSave="{00000000-0000-0000-0000-000000000000}"/>
  <bookViews>
    <workbookView xWindow="28680" yWindow="-120" windowWidth="29040" windowHeight="15720" xr2:uid="{00000000-000D-0000-FFFF-FFFF00000000}"/>
  </bookViews>
  <sheets>
    <sheet name="Anexo III" sheetId="1" r:id="rId1"/>
    <sheet name="Intervalos" sheetId="2" r:id="rId2"/>
  </sheets>
  <definedNames>
    <definedName name="_xlnm._FilterDatabase" localSheetId="0" hidden="1">'Anexo III'!#REF!</definedName>
    <definedName name="_xlnm.Print_Area" localSheetId="0">'Anexo III'!$A$1:$K$42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7" i="1" l="1"/>
  <c r="H8" i="1"/>
  <c r="H9" i="1"/>
  <c r="H10" i="1"/>
  <c r="H11" i="1"/>
  <c r="H12" i="1"/>
  <c r="H13" i="1"/>
  <c r="H14" i="1"/>
  <c r="H15" i="1"/>
  <c r="H16" i="1"/>
  <c r="H17" i="1"/>
  <c r="H18" i="1"/>
  <c r="H19" i="1"/>
  <c r="H20" i="1"/>
  <c r="H21" i="1"/>
  <c r="H22" i="1"/>
  <c r="H23" i="1"/>
  <c r="H24" i="1"/>
  <c r="H25" i="1"/>
  <c r="H26" i="1"/>
  <c r="H27" i="1"/>
  <c r="H28" i="1"/>
  <c r="H29" i="1"/>
  <c r="H30" i="1"/>
  <c r="H31" i="1"/>
  <c r="H32" i="1"/>
  <c r="H33" i="1"/>
  <c r="H34" i="1"/>
  <c r="H35" i="1"/>
  <c r="H36" i="1"/>
  <c r="H37" i="1"/>
  <c r="H38" i="1"/>
  <c r="H39" i="1"/>
  <c r="H40" i="1"/>
  <c r="H41" i="1"/>
  <c r="H6" i="1"/>
  <c r="K7" i="1"/>
  <c r="K8" i="1"/>
  <c r="K9" i="1"/>
  <c r="K10" i="1"/>
  <c r="K11" i="1"/>
  <c r="K12" i="1"/>
  <c r="K13" i="1"/>
  <c r="K14" i="1"/>
  <c r="K15" i="1"/>
  <c r="K16" i="1"/>
  <c r="K17" i="1"/>
  <c r="K18" i="1"/>
  <c r="K19" i="1"/>
  <c r="K20" i="1"/>
  <c r="K21" i="1"/>
  <c r="K22" i="1"/>
  <c r="K23" i="1"/>
  <c r="K24" i="1"/>
  <c r="K25" i="1"/>
  <c r="K26" i="1"/>
  <c r="K27" i="1"/>
  <c r="K28" i="1"/>
  <c r="K29" i="1"/>
  <c r="K30" i="1"/>
  <c r="K31" i="1"/>
  <c r="K32" i="1"/>
  <c r="K33" i="1"/>
  <c r="K34" i="1"/>
  <c r="K35" i="1"/>
  <c r="K36" i="1"/>
  <c r="K37" i="1"/>
  <c r="K38" i="1"/>
  <c r="K39" i="1"/>
  <c r="K40" i="1"/>
  <c r="K41" i="1"/>
  <c r="K6" i="1" l="1"/>
  <c r="H42" i="1" l="1"/>
</calcChain>
</file>

<file path=xl/sharedStrings.xml><?xml version="1.0" encoding="utf-8"?>
<sst xmlns="http://schemas.openxmlformats.org/spreadsheetml/2006/main" count="205" uniqueCount="72">
  <si>
    <t>PRÓ-REITORIA DE ADMINISTRAÇÃO</t>
  </si>
  <si>
    <t>UNIDADE DE MEDIDA</t>
  </si>
  <si>
    <t>COORDENAÇÃO DE MATERIAIS</t>
  </si>
  <si>
    <t>DESCRIÇÃO/ ESPECIFICAÇÃO</t>
  </si>
  <si>
    <t>Aberto</t>
  </si>
  <si>
    <t>SUGESTÃO DE CATMAT</t>
  </si>
  <si>
    <t>VALOR TOTAL</t>
  </si>
  <si>
    <t>Diferença Mínima
 de Valores / 
Percentuais de 
Lances</t>
  </si>
  <si>
    <t>Valor Unitário
Estimado (Faixa)</t>
  </si>
  <si>
    <t>0,10%</t>
  </si>
  <si>
    <t>Interpretação</t>
  </si>
  <si>
    <t>R$ 0,01 - R$ 5,00 =&gt; R$ 0,01</t>
  </si>
  <si>
    <t>R$ 5,01 - R$ 10,00 =&gt; R$ 0,02</t>
  </si>
  <si>
    <t>R$ 10,01 - R$ 20,00 =&gt; R$ 0,03</t>
  </si>
  <si>
    <t>R$ 20,01 - R$ 50,00 =&gt; R$ 0,05</t>
  </si>
  <si>
    <t>R$ 50,01 - R$ 100,00 =&gt; R$ 0,10</t>
  </si>
  <si>
    <t>Acima de R$ 100,00 =&gt; 0,10%</t>
  </si>
  <si>
    <t>ITEM LICITAÇÃO</t>
  </si>
  <si>
    <t>VALOR UNITÁRIO</t>
  </si>
  <si>
    <t xml:space="preserve">QUANTIDADE </t>
  </si>
  <si>
    <t>MODO DE DISPUTA</t>
  </si>
  <si>
    <t>INTERVALO LANCES</t>
  </si>
  <si>
    <t>EXCLUSIVO ME/EPP</t>
  </si>
  <si>
    <t>ANEXO III - PLANILHA ESTIMATIVA DE DESCRIÇÃO E PREÇOS</t>
  </si>
  <si>
    <t>Canetas personalizadas – caneta plástica, com clip plástico, acionada por um clique, apoio emborrachado e com área personalizada com gravação em silk-screen colorida.  Pedido mínimo: 50 (cinquenta)</t>
  </si>
  <si>
    <t>Pasta plástica zip zap: tamanho 36x26cm, em pvc cristal transparente 0,20. Personalizada com impressão em silk screen (serigrafia) com tamanho máximo de 29cm x 18cm.  Pedido mínimo: 50 (cinquenta).</t>
  </si>
  <si>
    <t>Chaveiro redondo de acrílico com logo personalizado de 5cm. Pedido mínimo: 50 (cinquenta).</t>
  </si>
  <si>
    <t xml:space="preserve">Cordão para crachá personalizado. Material: poliéster. Largura: 20mm. Comprimento: 80cm. Cor: Variada. Personalizado em serigrafia dupla face. Com prendedor tipo jacaré. Pedido mínimo: 50 (cinquenta). </t>
  </si>
  <si>
    <t xml:space="preserve">Botom personalizado redondo. Material: plástico. Cor: a definir. Diâmetro: 4,5cm. Tipo fixação: alfinete.  Pedido mínimo: 50 (cinquenta). </t>
  </si>
  <si>
    <t xml:space="preserve">Pin tipo broche de aproximadamente 3 cm, recorte com logo personalizada. Material: metal. Cor: prata. Acabamento: Resina Alto Relevo - cores a definir. Tipo de Fixação: Pino e Trava.  Pedido mínimo: 50 (cinquenta). </t>
  </si>
  <si>
    <t xml:space="preserve"> -</t>
  </si>
  <si>
    <t>Conjunto caneta e lapiseira personalizada, em metal luxo com gravação em cores, do símbolo e nome da contratada, acondicionadas em estojo de alumínio com gravação, em cores, na tampa do estojo do símbolo e nome da contratada. Arte fornecida pela contratante. Todo material por conta da contratada.  Pedido mínimo: 10 (dez).</t>
  </si>
  <si>
    <t>Placa de homenagem em formato L - placa em aço inox escovado com espessura mínima de 0,3mm. medidas: 15 cm x 10 cm. Texto gravado baixo relevo na cor preta, brasão da república gravado em baixo relevo nas cores oficiais, marca da UFF nas cores oficiais.  Pedido mínimo: 1 (um).</t>
  </si>
  <si>
    <t>Placa de homenagem em aço inox escovado 20 x 15cm. Estojo Auto-Expositor Aveludado. Conforme modelo do órgão.  Pedido mínimo: 1 (um)</t>
  </si>
  <si>
    <t>Medalha. Material: Metal. Cor: Dourada. Diâmetro: 7cm. Finalidade: Homenagem. Acabamento: esmaltada. Espessura: de 3 a 4 MM. Características Adicionais: Gravação alto relevo. Personalizada conforme modelo a definir. Tipo: circular. Componentes: com fita, estojo forrado em veludo.  Pedido mínimo: 10 (dez).</t>
  </si>
  <si>
    <t>Caneca  double wall glass mug - com alça. Características técncias. Descrição: Copo de vidro borossilicato parede dupla com capacidade para 160ml. Dimensões aproximadas:  Altura: 7,7 cm; Largura:  8,4 cm; Circunferência: 26,3 cm. Medidas aproximadas para gravação (CxL):  3 cm x 2 cm. Pedido mínimo: 30 (trinta)</t>
  </si>
  <si>
    <t>Pasta plástica personalizada, tamanho oficio com elástico, transparente. Pedido mínimo: 50 (cinquenta)</t>
  </si>
  <si>
    <t>Pasta em L personalizada em PVC ou plástico. Tamanho A4. Impressão personalizada em 1 cor. Pedido mínimo: 50 (cinquenta)</t>
  </si>
  <si>
    <t>Pasta executiva com zíper personalizada. Dimensões aproximadas: 33,3x 25,6 cm. Medidas aproximadas para gravação: 30x23,8 cm. Material: couro sintético. Fechamento com zíper. Com 2 compartimentos grandes para arquivar documentos, 1 compartimento interno com zíper, 7 divisórias pequenas para documentos, suporte com visor para cartão de identificação, suporte para caneta (não acompanha caneta) e bloco A4 com 20 folhas pautadas. Pedido mínimo: 20 (vinte)</t>
  </si>
  <si>
    <t>Power Bank personalizado. Descrição Técnica: Capacidade: 8.000 mAh. Medidas aproximadas: 90 x 77 x 22 mm. Gravação: laser. Pedido mínimo: 20 (vinte).</t>
  </si>
  <si>
    <t>Caderneta de anotações personalizada, com capa dura, com elástico, miolo sem pauta, 15X21cm. Pedido mínimo: 30 (trinta)</t>
  </si>
  <si>
    <t>Camiseta - cor a definir, 100% algodão, modelo tradicional, manga curta, fio 30.1, penteado, gramatura 160g/m². Impressão em policromia (silk screen/serigrafia) - frente: até 25x20 cm, verso: até 25x 12 cm. Tamanhos: P, M, G e GG. Pedido mínimo: 30 (trinta)</t>
  </si>
  <si>
    <t>Sacochila de algodão cru 180g/m², tamanho 35x43cm, personalizada com impressão em policromia (silk screen/serigrafia) até 25x20cm. Pedido mínimo: 30 (trinta)</t>
  </si>
  <si>
    <t>Ecobag personalizada - Sacola Material: Algodão Cru, Comprimento: 40cm, Largura: 36cm, Cor: 1/0, Material Alça: Algodão Trançado, Diâmetro Alça: 30mm, Características Adicionais: Personalizada com impressão em policromia (silk screen/serigrafia) até 25x20cm, Comprimento Da Alça: 60cm, Gramatura: 247g/m2. Pedido mínimo: 30 (trinta).</t>
  </si>
  <si>
    <t>Camisa social personalizada. Cor a definir, 100% algodão, modelo tradicional com botões, manga longa. Personalização bordada com logo, nome ou similar. Tamanhos a definir. Pedido mínimo: 20 (vinte)</t>
  </si>
  <si>
    <t>Unidade</t>
  </si>
  <si>
    <t>SIM</t>
  </si>
  <si>
    <t>NÃO</t>
  </si>
  <si>
    <t>INFORMAÇÕES ADICIONAIS</t>
  </si>
  <si>
    <t>Banner – formato 90 x 185 cm, lona front blackout branca 440g/m², policromia (4x0 cores), por processo digital (uso externo). Fornecimento com as opções contendo bastão, ponteira e corda ou 4 ilhós metálicos, conforme demanda do solicitante. Pedido mínimo: 1 (um).</t>
  </si>
  <si>
    <t>Banner – formato 90 x 120cm, lona front blackout branca 440g/m², policromia (4x0 cores), por processo digital (uso externo). Fornecimento com as opções contendo bastão, ponteira e corda ou 4 ilhós metálicos, conforme demanda do solicitante. Pedido mínimo: 1 (um).</t>
  </si>
  <si>
    <r>
      <t>Colete personalizado. Material em poliéster, com elástico reforçado nas laterais. Uso adulto, tamanho único. Personalização em silkscreen ou sublimação.</t>
    </r>
    <r>
      <rPr>
        <sz val="8"/>
        <color rgb="FFFF0000"/>
        <rFont val="Calibri"/>
        <family val="2"/>
        <scheme val="minor"/>
      </rPr>
      <t xml:space="preserve"> Cor a definir.</t>
    </r>
    <r>
      <rPr>
        <sz val="8"/>
        <rFont val="Calibri"/>
        <family val="2"/>
        <scheme val="minor"/>
      </rPr>
      <t xml:space="preserve"> Pedido mínimo: 30 (trinta)</t>
    </r>
  </si>
  <si>
    <r>
      <t xml:space="preserve">Caneca, Material cerâmica, Capacidade: 300 mL, Diâmetro: 8 cm, Altura: 9 cm, Cor a ser definida, Uso: Copa e cozinha, Características adicionais: Com alça e impressão personalizada silkscreen com brasão do órgão, nome da instituição e slogan em cores 4X0. </t>
    </r>
    <r>
      <rPr>
        <sz val="8"/>
        <color rgb="FFFF0000"/>
        <rFont val="Calibri"/>
        <family val="2"/>
        <scheme val="minor"/>
      </rPr>
      <t>Medida aproximada da impressão:  (CxL): 8,3 cm x 6 cm.</t>
    </r>
    <r>
      <rPr>
        <sz val="8"/>
        <rFont val="Calibri"/>
        <family val="2"/>
        <scheme val="minor"/>
      </rPr>
      <t xml:space="preserve"> Pedido mínimo: 30 (trinta)</t>
    </r>
  </si>
  <si>
    <r>
      <t xml:space="preserve">Bolsa térmica em nylon tipo lancheira personalizada. Medidas aproximadas: Altura: 20cm, Largura: 23cm, Profundidade: 12cm. </t>
    </r>
    <r>
      <rPr>
        <sz val="8"/>
        <color rgb="FFFF0000"/>
        <rFont val="Calibri"/>
        <family val="2"/>
        <scheme val="minor"/>
      </rPr>
      <t>Capacidade: 7 litros.</t>
    </r>
    <r>
      <rPr>
        <sz val="8"/>
        <rFont val="Calibri"/>
        <family val="2"/>
        <scheme val="minor"/>
      </rPr>
      <t xml:space="preserve"> Fechamento com zíper e dois compartimentos (abertura principal e bolso). Parte interna em espuma pack (isolante térmico) e forro em pvc. </t>
    </r>
    <r>
      <rPr>
        <sz val="8"/>
        <color rgb="FFFF0000"/>
        <rFont val="Calibri"/>
        <family val="2"/>
        <scheme val="minor"/>
      </rPr>
      <t xml:space="preserve">Com alça para transporte. Zona de personalização em serigrafia: Frente da bolsa térmica. Cor a definir. </t>
    </r>
    <r>
      <rPr>
        <sz val="8"/>
        <rFont val="Calibri"/>
        <family val="2"/>
        <scheme val="minor"/>
      </rPr>
      <t>Pedido mínimo: 20 (vinte)</t>
    </r>
  </si>
  <si>
    <r>
      <t xml:space="preserve">Bolsa de ombro em nylon com 2 compartimentos e bolso interno. Alça transversal com opção de regulagem. Dimensões aproximadas: altura: 29cm, largura: 16,5cm, profundidade: 8 cm. Impressão personalizada em policromia (silk screen/serigrafia). </t>
    </r>
    <r>
      <rPr>
        <sz val="8"/>
        <color rgb="FFFF0000"/>
        <rFont val="Calibri"/>
        <family val="2"/>
        <scheme val="minor"/>
      </rPr>
      <t xml:space="preserve">Área para Gravação Personalizada: 16 cm x 9 cm aproximadamente. Parte frontal. Cor a definir. </t>
    </r>
    <r>
      <rPr>
        <sz val="8"/>
        <rFont val="Calibri"/>
        <family val="2"/>
        <scheme val="minor"/>
      </rPr>
      <t>Pedido mínimo: 20 (vinte)</t>
    </r>
  </si>
  <si>
    <r>
      <t xml:space="preserve">Boné personalizado em tecido microfibra, com tela e impressão personalizada em silk screen. Aba curva e fechamento em velcro. Tamanho único. Cor a definir. </t>
    </r>
    <r>
      <rPr>
        <sz val="8"/>
        <color rgb="FFFF0000"/>
        <rFont val="Calibri"/>
        <family val="2"/>
        <scheme val="minor"/>
      </rPr>
      <t xml:space="preserve">Área para Gravação Personalizada: 10 cm x 19 cm aproximadamente. Parte frontal. </t>
    </r>
    <r>
      <rPr>
        <sz val="8"/>
        <rFont val="Calibri"/>
        <family val="2"/>
        <scheme val="minor"/>
      </rPr>
      <t>Pedido mínimo: 50 (cinquenta)</t>
    </r>
  </si>
  <si>
    <r>
      <t xml:space="preserve">Copo ecológico 300 ml. Copo reutilizável, feito de em fibra de bambu ou de coco, acabamento com borda lisa. Poderá ser aceito material em outras fibras ecológicas similares ou com mescla de fibras e polipropileno. </t>
    </r>
    <r>
      <rPr>
        <sz val="8"/>
        <color rgb="FFFF0000"/>
        <rFont val="Calibri"/>
        <family val="2"/>
        <scheme val="minor"/>
      </rPr>
      <t xml:space="preserve">Sem tampa. Impressão de estampa personalizada em tampografia. Personalização frente. Cor a definir. </t>
    </r>
    <r>
      <rPr>
        <sz val="8"/>
        <rFont val="Calibri"/>
        <family val="2"/>
        <scheme val="minor"/>
      </rPr>
      <t>Pedido mínimo: 30 (trinta)</t>
    </r>
  </si>
  <si>
    <r>
      <t xml:space="preserve">Copo ecológico de viagem em polipropileno + agente U20 com tampa. Capacidade de 200ml. Impressão de estampa personalizada em tampografia. Poderá ser aceito material em fibra de bambu ou de coco como alternativa. </t>
    </r>
    <r>
      <rPr>
        <sz val="8"/>
        <color rgb="FFFF0000"/>
        <rFont val="Calibri"/>
        <family val="2"/>
        <scheme val="minor"/>
      </rPr>
      <t xml:space="preserve">Personalização frente. Cor a definir. </t>
    </r>
    <r>
      <rPr>
        <sz val="8"/>
        <rFont val="Calibri"/>
        <family val="2"/>
        <scheme val="minor"/>
      </rPr>
      <t>Pedido mínimo: 30 (trinta)</t>
    </r>
  </si>
  <si>
    <r>
      <t xml:space="preserve">Copo Térmico Parede Dupla e Tampa Rosqueável Personalizado. Copo térmico de inox 500ml com parede dupla, parte inferior com borracha antideslizante e tampa rosqueável com abertura de bocal. Dimensões aproximadas: 8,9 cm x 17,2 cm x 28,2 cm. Capacidade 500 ml. </t>
    </r>
    <r>
      <rPr>
        <sz val="8"/>
        <color rgb="FFFF0000"/>
        <rFont val="Calibri"/>
        <family val="2"/>
        <scheme val="minor"/>
      </rPr>
      <t>Medidas aproximadas para gravação (CxL):  12,5 cm x 6,3 cm. Cor a definir.</t>
    </r>
    <r>
      <rPr>
        <sz val="8"/>
        <rFont val="Calibri"/>
        <family val="2"/>
        <scheme val="minor"/>
      </rPr>
      <t xml:space="preserve"> Pedido mínimo: 30 (trinta)</t>
    </r>
  </si>
  <si>
    <r>
      <t xml:space="preserve">Kit executivo ecológico </t>
    </r>
    <r>
      <rPr>
        <sz val="8"/>
        <color rgb="FFFF0000"/>
        <rFont val="Calibri"/>
        <family val="2"/>
        <scheme val="minor"/>
      </rPr>
      <t>21cm x 15cm</t>
    </r>
    <r>
      <rPr>
        <sz val="8"/>
        <rFont val="Calibri"/>
        <family val="2"/>
        <scheme val="minor"/>
      </rPr>
      <t xml:space="preserve"> personalizado contendo: 1 bloco de anotações tamanho A5 pautado com no mínimo 40 folhas; 1 caneta azul e 1 lápis com acabamento ecológico (papel kraft ou bambu); 1 régua de madeira de 15cm; 1 borracha; 1 apontador de lápis; 1 bloco auto-adesivo com no mínimo 25 folhas; marcadores plásticos autoadesivos com 5 cores variadas, sendono mínimo 25 folhas em cada; envelope interno para cartão ou papéis. O kit deve vir acondicionado em capa em papel kraft, com tamanho aproximado do A5 (fechado) com personalização impressa na sua parte dianteira. </t>
    </r>
    <r>
      <rPr>
        <sz val="8"/>
        <color rgb="FFFF0000"/>
        <rFont val="Calibri"/>
        <family val="2"/>
        <scheme val="minor"/>
      </rPr>
      <t>Medidas aproximadas para gravação (CxL):  19 cm x 13 cm.</t>
    </r>
    <r>
      <rPr>
        <sz val="8"/>
        <rFont val="Calibri"/>
        <family val="2"/>
        <scheme val="minor"/>
      </rPr>
      <t xml:space="preserve"> Pedido mínimo: 20 (vinte).</t>
    </r>
  </si>
  <si>
    <r>
      <t xml:space="preserve">Mochila Reciclada rPET de 9 Litros. </t>
    </r>
    <r>
      <rPr>
        <sz val="8"/>
        <color rgb="FFFF0000"/>
        <rFont val="Calibri"/>
        <family val="2"/>
        <scheme val="minor"/>
      </rPr>
      <t xml:space="preserve">Dimensões aproximadas: Altura : 38 cm. Largura : 18 cm. Profundidade : 14 cm. </t>
    </r>
    <r>
      <rPr>
        <sz val="8"/>
        <rFont val="Calibri"/>
        <family val="2"/>
        <scheme val="minor"/>
      </rPr>
      <t xml:space="preserve">Cor: Preto com personalização em silk. Tamanho: 9 Litros. Material: Reciclado rPET. Com 2 compartimentos com fechamento em zíper. </t>
    </r>
    <r>
      <rPr>
        <sz val="8"/>
        <color rgb="FFFF0000"/>
        <rFont val="Calibri"/>
        <family val="2"/>
        <scheme val="minor"/>
      </rPr>
      <t xml:space="preserve">Personalizado silk 1 cor. </t>
    </r>
    <r>
      <rPr>
        <sz val="8"/>
        <rFont val="Calibri"/>
        <family val="2"/>
        <scheme val="minor"/>
      </rPr>
      <t>Pedido mínimo: 20 (vinte)</t>
    </r>
  </si>
  <si>
    <r>
      <t xml:space="preserve">Necessaire em nylon com impressão personalizada em silk screen, serigrafia ou tampografia. Tamanho aproximado 11x18cm. </t>
    </r>
    <r>
      <rPr>
        <sz val="8"/>
        <color rgb="FFFF0000"/>
        <rFont val="Calibri"/>
        <family val="2"/>
        <scheme val="minor"/>
      </rPr>
      <t xml:space="preserve">Com forro emborrachado. Fechamento: ziper. Cor a definir. Medidas personalização: 10 cm x 16,5 cm aproximadamente. </t>
    </r>
    <r>
      <rPr>
        <sz val="8"/>
        <rFont val="Calibri"/>
        <family val="2"/>
        <scheme val="minor"/>
      </rPr>
      <t>Pedido mínimo: 30 (trinta)</t>
    </r>
  </si>
  <si>
    <r>
      <t xml:space="preserve">Squeeze personalizado em inox </t>
    </r>
    <r>
      <rPr>
        <sz val="8"/>
        <color rgb="FFFF0000"/>
        <rFont val="Calibri"/>
        <family val="2"/>
        <scheme val="minor"/>
      </rPr>
      <t>com parede dupla isolada a vácuo</t>
    </r>
    <r>
      <rPr>
        <sz val="8"/>
        <rFont val="Calibri"/>
        <family val="2"/>
        <scheme val="minor"/>
      </rPr>
      <t xml:space="preserve">. </t>
    </r>
    <r>
      <rPr>
        <sz val="8"/>
        <color rgb="FFFF0000"/>
        <rFont val="Calibri"/>
        <family val="2"/>
        <scheme val="minor"/>
      </rPr>
      <t>Garrafa térmica com capacidade de conservação de bebidas quentes por até 12 horas e bebidas frias por até 24 horas. Tampa rosqueável com vedação à prova de vazamento.</t>
    </r>
    <r>
      <rPr>
        <sz val="8"/>
        <rFont val="Calibri"/>
        <family val="2"/>
        <scheme val="minor"/>
      </rPr>
      <t xml:space="preserve"> Capacidade: 500 ml. Tipo de Gravação: Silkscreen ou sublimação. </t>
    </r>
    <r>
      <rPr>
        <sz val="8"/>
        <color rgb="FFFF0000"/>
        <rFont val="Calibri"/>
        <family val="2"/>
        <scheme val="minor"/>
      </rPr>
      <t xml:space="preserve">Área máxima de impressão: (CxL):  10 cm x 2,5 cm. Cor a definir. </t>
    </r>
    <r>
      <rPr>
        <sz val="8"/>
        <rFont val="Calibri"/>
        <family val="2"/>
        <scheme val="minor"/>
      </rPr>
      <t>Pedido mínimo: 30 (trinta).</t>
    </r>
  </si>
  <si>
    <r>
      <t xml:space="preserve">Squeeze personalizado em plástico rígido transparente. Capacidade: 500ml. Tampa rosqueável em metal. Impressão de marca personalizada em tampografia </t>
    </r>
    <r>
      <rPr>
        <sz val="8"/>
        <color rgb="FFFF0000"/>
        <rFont val="Calibri"/>
        <family val="2"/>
        <scheme val="minor"/>
      </rPr>
      <t>no corpo do squeeze. Cor a definir.</t>
    </r>
    <r>
      <rPr>
        <sz val="8"/>
        <rFont val="Calibri"/>
        <family val="2"/>
        <scheme val="minor"/>
      </rPr>
      <t xml:space="preserve"> Pedido Mínimo: 30 (trinta).</t>
    </r>
  </si>
  <si>
    <t>CTF/APP: FTE - Categoria: Tingimento, estamparia e outros acabamentos em peças do vestuário e artigos diversos de tecidos; Código: 11-3</t>
  </si>
  <si>
    <t>CTF/APP: FTE - Categoria: Fabricação de artefatos de material plástico; Código: 12-2</t>
  </si>
  <si>
    <t>CTF/APP: FTE - Categoria: Indústria Metalúrgica; Código: 3</t>
  </si>
  <si>
    <r>
      <t xml:space="preserve">Camisa personalizada com proteção solar UV FPU50+, tamanho a definir, manga longa, gola redonda/careca. Cor a definir. Personalização em silk screen, serigrafia ou sublimação </t>
    </r>
    <r>
      <rPr>
        <sz val="8"/>
        <color rgb="FFFF0000"/>
        <rFont val="Calibri"/>
        <family val="2"/>
        <scheme val="minor"/>
      </rPr>
      <t>na frente. Personalização até aproximadamente 7x7cm</t>
    </r>
    <r>
      <rPr>
        <sz val="8"/>
        <rFont val="Calibri"/>
        <family val="2"/>
        <scheme val="minor"/>
      </rPr>
      <t>. Pedido mínimo: 20 (vinte)</t>
    </r>
  </si>
  <si>
    <t>CTF/APP: FTE - Categoria: Fabricação e elaboração de produtos minerais não metálicos tais como produção de material cerâmico, cimento, gesso, amianto, vidro e similares; Código: 2-2</t>
  </si>
  <si>
    <t>CTF/APP: FTE - Categoria: Fabricação de artefatos de papel, papelão, cartolina, cartão e fibra prensada; Código: 8-3</t>
  </si>
  <si>
    <t>CTF/APP: FTE - Categoria: Fabricação de artefatos de material plástico; Código: 12-2 (salvo se o couro sintético ofertado não tiver como base material plástico); e CTF/APP: FTE - Categoria: Indústria de Papel e Celulose; Código: 8</t>
  </si>
  <si>
    <r>
      <rPr>
        <sz val="8"/>
        <rFont val="Calibri"/>
        <family val="2"/>
        <scheme val="minor"/>
      </rPr>
      <t>Margem de preferência normal: 10%</t>
    </r>
    <r>
      <rPr>
        <sz val="8"/>
        <color rgb="FFFF0000"/>
        <rFont val="Calibri"/>
        <family val="2"/>
        <scheme val="minor"/>
      </rPr>
      <t xml:space="preserve">
CTF/APP: FTE - Categoria: Indústria de Material Elétrico, Eletrônico e Comunicações; Código: 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</si>
</sst>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_-[$R$-416]\ * #,##0.00_-;\-[$R$-416]\ * #,##0.00_-;_-[$R$-416]\ * &quot;-&quot;??_-;_-@_-"/>
  </numFmts>
  <fonts count="10" x14ac:knownFonts="1">
    <font>
      <sz val="11"/>
      <color theme="1"/>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sz val="8"/>
      <color theme="1"/>
      <name val="Calibri"/>
      <family val="2"/>
      <scheme val="minor"/>
    </font>
    <font>
      <b/>
      <sz val="8"/>
      <color theme="1"/>
      <name val="Calibri"/>
      <family val="2"/>
      <scheme val="minor"/>
    </font>
    <font>
      <b/>
      <sz val="8"/>
      <color rgb="FF000000"/>
      <name val="Calibri"/>
      <family val="2"/>
      <scheme val="minor"/>
    </font>
    <font>
      <sz val="8"/>
      <color rgb="FFFF0000"/>
      <name val="Calibri"/>
      <family val="2"/>
      <scheme val="minor"/>
    </font>
    <font>
      <b/>
      <sz val="11"/>
      <color theme="1"/>
      <name val="Calibri"/>
      <family val="2"/>
      <scheme val="minor"/>
    </font>
    <font>
      <sz val="8"/>
      <name val="Calibri"/>
      <family val="2"/>
      <scheme val="minor"/>
    </font>
  </fonts>
  <fills count="6">
    <fill>
      <patternFill patternType="none"/>
    </fill>
    <fill>
      <patternFill patternType="gray125"/>
    </fill>
    <fill>
      <patternFill patternType="solid">
        <fgColor rgb="FF8DB3E2"/>
        <bgColor indexed="64"/>
      </patternFill>
    </fill>
    <fill>
      <patternFill patternType="solid">
        <fgColor theme="4" tint="0.39997558519241921"/>
        <bgColor indexed="64"/>
      </patternFill>
    </fill>
    <fill>
      <patternFill patternType="solid">
        <fgColor theme="6" tint="0.39997558519241921"/>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4" fontId="3" fillId="0" borderId="0" applyFont="0" applyFill="0" applyBorder="0" applyAlignment="0" applyProtection="0"/>
  </cellStyleXfs>
  <cellXfs count="27">
    <xf numFmtId="0" fontId="0" fillId="0" borderId="0" xfId="0"/>
    <xf numFmtId="0" fontId="1" fillId="0" borderId="0" xfId="0" applyFont="1"/>
    <xf numFmtId="0" fontId="1" fillId="0" borderId="0" xfId="0" applyFont="1" applyAlignment="1">
      <alignment wrapText="1"/>
    </xf>
    <xf numFmtId="0" fontId="1" fillId="0" borderId="0" xfId="0" applyFont="1" applyAlignment="1">
      <alignment horizontal="center" vertical="center"/>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 fillId="0" borderId="0" xfId="0" applyFont="1" applyAlignment="1">
      <alignment horizontal="center" vertical="center" wrapText="1"/>
    </xf>
    <xf numFmtId="0" fontId="7" fillId="0" borderId="1" xfId="0" applyFont="1" applyBorder="1" applyAlignment="1">
      <alignment horizontal="center" vertical="center" wrapText="1"/>
    </xf>
    <xf numFmtId="44" fontId="6" fillId="2" borderId="1" xfId="1" applyFont="1" applyFill="1" applyBorder="1" applyAlignment="1">
      <alignment horizontal="center" vertical="center" wrapText="1"/>
    </xf>
    <xf numFmtId="44" fontId="0" fillId="0" borderId="1" xfId="1" applyFont="1" applyBorder="1" applyAlignment="1">
      <alignment horizontal="center" vertical="center"/>
    </xf>
    <xf numFmtId="44" fontId="3" fillId="0" borderId="1" xfId="1" applyFont="1" applyBorder="1" applyAlignment="1">
      <alignment horizontal="center" vertical="center"/>
    </xf>
    <xf numFmtId="0" fontId="8" fillId="3" borderId="1" xfId="0" applyFont="1" applyFill="1" applyBorder="1" applyAlignment="1">
      <alignment horizontal="center" vertical="center" wrapText="1"/>
    </xf>
    <xf numFmtId="0" fontId="8" fillId="4" borderId="1" xfId="0" applyFont="1" applyFill="1" applyBorder="1" applyAlignment="1">
      <alignment horizontal="center" vertical="center"/>
    </xf>
    <xf numFmtId="0" fontId="0" fillId="0" borderId="1" xfId="0" applyBorder="1" applyAlignment="1">
      <alignment horizontal="center" vertical="center"/>
    </xf>
    <xf numFmtId="44" fontId="0" fillId="0" borderId="1" xfId="1" applyFont="1" applyBorder="1" applyAlignment="1">
      <alignment horizontal="right" vertical="center"/>
    </xf>
    <xf numFmtId="0" fontId="4" fillId="0" borderId="0" xfId="0" applyFont="1"/>
    <xf numFmtId="0" fontId="7" fillId="0" borderId="0" xfId="0" applyFont="1"/>
    <xf numFmtId="0" fontId="9" fillId="5" borderId="1" xfId="0" applyFont="1" applyFill="1" applyBorder="1" applyAlignment="1">
      <alignment horizontal="center" vertical="center" wrapText="1"/>
    </xf>
    <xf numFmtId="0" fontId="9" fillId="5" borderId="1" xfId="0" applyFont="1" applyFill="1" applyBorder="1" applyAlignment="1">
      <alignment vertical="center" wrapText="1"/>
    </xf>
    <xf numFmtId="0" fontId="9" fillId="5" borderId="1" xfId="0" applyFont="1" applyFill="1" applyBorder="1" applyAlignment="1">
      <alignment wrapText="1"/>
    </xf>
    <xf numFmtId="44" fontId="9" fillId="5" borderId="1" xfId="1" applyFont="1" applyFill="1" applyBorder="1" applyAlignment="1">
      <alignment vertical="center" wrapText="1"/>
    </xf>
    <xf numFmtId="164" fontId="9" fillId="5" borderId="1" xfId="0" applyNumberFormat="1" applyFont="1" applyFill="1" applyBorder="1" applyAlignment="1">
      <alignment horizontal="center" vertical="center"/>
    </xf>
    <xf numFmtId="0" fontId="4" fillId="0" borderId="0" xfId="0" applyFont="1" applyAlignment="1">
      <alignment wrapText="1"/>
    </xf>
    <xf numFmtId="44" fontId="7" fillId="5" borderId="1" xfId="1" applyFont="1" applyFill="1" applyBorder="1" applyAlignment="1">
      <alignment vertical="center" wrapText="1"/>
    </xf>
    <xf numFmtId="0" fontId="2" fillId="0" borderId="0" xfId="0" applyFont="1" applyAlignment="1">
      <alignment horizontal="center" wrapText="1"/>
    </xf>
    <xf numFmtId="0" fontId="7" fillId="5" borderId="1" xfId="0" applyFont="1" applyFill="1" applyBorder="1" applyAlignment="1">
      <alignment wrapText="1"/>
    </xf>
    <xf numFmtId="0" fontId="7" fillId="5" borderId="1" xfId="0" applyFont="1" applyFill="1" applyBorder="1" applyAlignment="1">
      <alignment vertical="center" wrapText="1"/>
    </xf>
  </cellXfs>
  <cellStyles count="2">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42"/>
  <sheetViews>
    <sheetView tabSelected="1" zoomScale="110" zoomScaleNormal="110" zoomScaleSheetLayoutView="80" workbookViewId="0">
      <selection activeCell="B7" sqref="B7"/>
    </sheetView>
  </sheetViews>
  <sheetFormatPr defaultColWidth="9.140625" defaultRowHeight="12.75" x14ac:dyDescent="0.2"/>
  <cols>
    <col min="1" max="1" width="8.42578125" style="2" customWidth="1"/>
    <col min="2" max="2" width="60.28515625" style="2" customWidth="1"/>
    <col min="3" max="3" width="14.28515625" style="2" customWidth="1"/>
    <col min="4" max="4" width="9" style="2" customWidth="1"/>
    <col min="5" max="5" width="27.5703125" style="2" customWidth="1"/>
    <col min="6" max="6" width="9.140625" style="3" customWidth="1"/>
    <col min="7" max="7" width="9.28515625" style="3" customWidth="1"/>
    <col min="8" max="8" width="12.5703125" style="3" customWidth="1"/>
    <col min="9" max="9" width="8.140625" style="3" customWidth="1"/>
    <col min="10" max="10" width="7.140625" style="6" customWidth="1"/>
    <col min="11" max="11" width="8" style="3" customWidth="1"/>
    <col min="12" max="12" width="16.28515625" style="1" customWidth="1"/>
    <col min="13" max="13" width="9.140625" style="1"/>
    <col min="14" max="14" width="41" style="1" customWidth="1"/>
    <col min="15" max="15" width="20.28515625" style="1" customWidth="1"/>
    <col min="16" max="16384" width="9.140625" style="1"/>
  </cols>
  <sheetData>
    <row r="1" spans="1:11" ht="12.75" customHeight="1" x14ac:dyDescent="0.2">
      <c r="A1" s="24" t="s">
        <v>0</v>
      </c>
      <c r="B1" s="24"/>
      <c r="C1" s="24"/>
      <c r="D1" s="24"/>
      <c r="E1" s="24"/>
      <c r="F1" s="24"/>
      <c r="G1" s="24"/>
      <c r="H1" s="24"/>
      <c r="I1" s="24"/>
      <c r="J1" s="24"/>
      <c r="K1" s="24"/>
    </row>
    <row r="2" spans="1:11" ht="12.75" customHeight="1" x14ac:dyDescent="0.2">
      <c r="A2" s="24" t="s">
        <v>2</v>
      </c>
      <c r="B2" s="24"/>
      <c r="C2" s="24"/>
      <c r="D2" s="24"/>
      <c r="E2" s="24"/>
      <c r="F2" s="24"/>
      <c r="G2" s="24"/>
      <c r="H2" s="24"/>
      <c r="I2" s="24"/>
      <c r="J2" s="24"/>
      <c r="K2" s="24"/>
    </row>
    <row r="3" spans="1:11" ht="12.75" customHeight="1" x14ac:dyDescent="0.2">
      <c r="A3" s="24" t="s">
        <v>23</v>
      </c>
      <c r="B3" s="24"/>
      <c r="C3" s="24"/>
      <c r="D3" s="24"/>
      <c r="E3" s="24"/>
      <c r="F3" s="24"/>
      <c r="G3" s="24"/>
      <c r="H3" s="24"/>
      <c r="I3" s="24"/>
      <c r="J3" s="24"/>
      <c r="K3" s="24"/>
    </row>
    <row r="5" spans="1:11" ht="33.75" x14ac:dyDescent="0.2">
      <c r="A5" s="4" t="s">
        <v>17</v>
      </c>
      <c r="B5" s="5" t="s">
        <v>3</v>
      </c>
      <c r="C5" s="5" t="s">
        <v>1</v>
      </c>
      <c r="D5" s="5" t="s">
        <v>5</v>
      </c>
      <c r="E5" s="5" t="s">
        <v>48</v>
      </c>
      <c r="F5" s="5" t="s">
        <v>19</v>
      </c>
      <c r="G5" s="5" t="s">
        <v>18</v>
      </c>
      <c r="H5" s="5" t="s">
        <v>6</v>
      </c>
      <c r="I5" s="5" t="s">
        <v>22</v>
      </c>
      <c r="J5" s="5" t="s">
        <v>20</v>
      </c>
      <c r="K5" s="5" t="s">
        <v>21</v>
      </c>
    </row>
    <row r="6" spans="1:11" s="15" customFormat="1" ht="45" x14ac:dyDescent="0.2">
      <c r="A6" s="17">
        <v>1</v>
      </c>
      <c r="B6" s="18" t="s">
        <v>50</v>
      </c>
      <c r="C6" s="18" t="s">
        <v>45</v>
      </c>
      <c r="D6" s="19">
        <v>18724</v>
      </c>
      <c r="E6" s="25" t="s">
        <v>64</v>
      </c>
      <c r="F6" s="18">
        <v>484</v>
      </c>
      <c r="G6" s="20">
        <v>111.33</v>
      </c>
      <c r="H6" s="20">
        <f>F6*G6</f>
        <v>53883.72</v>
      </c>
      <c r="I6" s="20" t="s">
        <v>46</v>
      </c>
      <c r="J6" s="7" t="s">
        <v>4</v>
      </c>
      <c r="K6" s="21" t="str">
        <f>VLOOKUP(G6, Intervalos!$B$3:$C$8,2,TRUE)</f>
        <v>0,10%</v>
      </c>
    </row>
    <row r="7" spans="1:11" s="15" customFormat="1" ht="45" x14ac:dyDescent="0.2">
      <c r="A7" s="17">
        <v>2</v>
      </c>
      <c r="B7" s="18" t="s">
        <v>49</v>
      </c>
      <c r="C7" s="18" t="s">
        <v>45</v>
      </c>
      <c r="D7" s="19">
        <v>18724</v>
      </c>
      <c r="E7" s="25" t="s">
        <v>64</v>
      </c>
      <c r="F7" s="18">
        <v>272</v>
      </c>
      <c r="G7" s="20">
        <v>151.97999999999999</v>
      </c>
      <c r="H7" s="20">
        <f t="shared" ref="H7:H41" si="0">F7*G7</f>
        <v>41338.559999999998</v>
      </c>
      <c r="I7" s="20" t="s">
        <v>46</v>
      </c>
      <c r="J7" s="7" t="s">
        <v>4</v>
      </c>
      <c r="K7" s="21" t="str">
        <f>VLOOKUP(G7, Intervalos!$B$3:$C$8,2,TRUE)</f>
        <v>0,10%</v>
      </c>
    </row>
    <row r="8" spans="1:11" s="15" customFormat="1" ht="67.5" x14ac:dyDescent="0.2">
      <c r="A8" s="17">
        <v>3</v>
      </c>
      <c r="B8" s="18" t="s">
        <v>53</v>
      </c>
      <c r="C8" s="18" t="s">
        <v>45</v>
      </c>
      <c r="D8" s="19">
        <v>613008</v>
      </c>
      <c r="E8" s="25" t="s">
        <v>64</v>
      </c>
      <c r="F8" s="18">
        <v>100</v>
      </c>
      <c r="G8" s="23">
        <v>33.57</v>
      </c>
      <c r="H8" s="23">
        <f t="shared" si="0"/>
        <v>3357</v>
      </c>
      <c r="I8" s="20" t="s">
        <v>46</v>
      </c>
      <c r="J8" s="7" t="s">
        <v>4</v>
      </c>
      <c r="K8" s="21">
        <f>VLOOKUP(G8, Intervalos!$B$3:$C$8,2,TRUE)</f>
        <v>0.05</v>
      </c>
    </row>
    <row r="9" spans="1:11" s="15" customFormat="1" ht="56.25" x14ac:dyDescent="0.2">
      <c r="A9" s="17">
        <v>4</v>
      </c>
      <c r="B9" s="18" t="s">
        <v>54</v>
      </c>
      <c r="C9" s="18" t="s">
        <v>45</v>
      </c>
      <c r="D9" s="19">
        <v>460717</v>
      </c>
      <c r="E9" s="25" t="s">
        <v>64</v>
      </c>
      <c r="F9" s="18">
        <v>400</v>
      </c>
      <c r="G9" s="20">
        <v>59</v>
      </c>
      <c r="H9" s="20">
        <f t="shared" si="0"/>
        <v>23600</v>
      </c>
      <c r="I9" s="20" t="s">
        <v>46</v>
      </c>
      <c r="J9" s="7" t="s">
        <v>4</v>
      </c>
      <c r="K9" s="21">
        <f>VLOOKUP(G9, Intervalos!$B$3:$C$8,2,TRUE)</f>
        <v>0.1</v>
      </c>
    </row>
    <row r="10" spans="1:11" s="15" customFormat="1" ht="45" x14ac:dyDescent="0.2">
      <c r="A10" s="17">
        <v>5</v>
      </c>
      <c r="B10" s="18" t="s">
        <v>55</v>
      </c>
      <c r="C10" s="18" t="s">
        <v>45</v>
      </c>
      <c r="D10" s="19">
        <v>624319</v>
      </c>
      <c r="E10" s="25" t="s">
        <v>64</v>
      </c>
      <c r="F10" s="18">
        <v>800</v>
      </c>
      <c r="G10" s="20">
        <v>24.17</v>
      </c>
      <c r="H10" s="20">
        <f t="shared" si="0"/>
        <v>19336</v>
      </c>
      <c r="I10" s="20" t="s">
        <v>46</v>
      </c>
      <c r="J10" s="7" t="s">
        <v>4</v>
      </c>
      <c r="K10" s="21">
        <f>VLOOKUP(G10, Intervalos!$B$3:$C$8,2,TRUE)</f>
        <v>0.05</v>
      </c>
    </row>
    <row r="11" spans="1:11" s="15" customFormat="1" ht="33.75" x14ac:dyDescent="0.2">
      <c r="A11" s="17">
        <v>6</v>
      </c>
      <c r="B11" s="18" t="s">
        <v>28</v>
      </c>
      <c r="C11" s="18" t="s">
        <v>45</v>
      </c>
      <c r="D11" s="19">
        <v>465460</v>
      </c>
      <c r="E11" s="25" t="s">
        <v>65</v>
      </c>
      <c r="F11" s="18">
        <v>8400</v>
      </c>
      <c r="G11" s="20">
        <v>4.5999999999999996</v>
      </c>
      <c r="H11" s="20">
        <f t="shared" si="0"/>
        <v>38640</v>
      </c>
      <c r="I11" s="20" t="s">
        <v>46</v>
      </c>
      <c r="J11" s="7" t="s">
        <v>4</v>
      </c>
      <c r="K11" s="21">
        <f>VLOOKUP(G11, Intervalos!$B$3:$C$8,2,TRUE)</f>
        <v>0.01</v>
      </c>
    </row>
    <row r="12" spans="1:11" s="15" customFormat="1" ht="33.75" x14ac:dyDescent="0.2">
      <c r="A12" s="17">
        <v>7</v>
      </c>
      <c r="B12" s="18" t="s">
        <v>40</v>
      </c>
      <c r="C12" s="18" t="s">
        <v>45</v>
      </c>
      <c r="D12" s="19">
        <v>397537</v>
      </c>
      <c r="E12" s="25" t="s">
        <v>69</v>
      </c>
      <c r="F12" s="18">
        <v>100</v>
      </c>
      <c r="G12" s="20">
        <v>17.600000000000001</v>
      </c>
      <c r="H12" s="20">
        <f t="shared" si="0"/>
        <v>1760.0000000000002</v>
      </c>
      <c r="I12" s="20" t="s">
        <v>46</v>
      </c>
      <c r="J12" s="7" t="s">
        <v>4</v>
      </c>
      <c r="K12" s="21">
        <f>VLOOKUP(G12, Intervalos!$B$3:$C$8,2,TRUE)</f>
        <v>0.03</v>
      </c>
    </row>
    <row r="13" spans="1:11" s="15" customFormat="1" ht="45" x14ac:dyDescent="0.2">
      <c r="A13" s="17">
        <v>8</v>
      </c>
      <c r="B13" s="18" t="s">
        <v>44</v>
      </c>
      <c r="C13" s="18" t="s">
        <v>45</v>
      </c>
      <c r="D13" s="19">
        <v>382968</v>
      </c>
      <c r="E13" s="25" t="s">
        <v>64</v>
      </c>
      <c r="F13" s="18">
        <v>100</v>
      </c>
      <c r="G13" s="20">
        <v>79</v>
      </c>
      <c r="H13" s="20">
        <f t="shared" si="0"/>
        <v>7900</v>
      </c>
      <c r="I13" s="20" t="s">
        <v>46</v>
      </c>
      <c r="J13" s="7" t="s">
        <v>4</v>
      </c>
      <c r="K13" s="21">
        <f>VLOOKUP(G13, Intervalos!$B$3:$C$8,2,TRUE)</f>
        <v>0.1</v>
      </c>
    </row>
    <row r="14" spans="1:11" s="15" customFormat="1" ht="45" x14ac:dyDescent="0.2">
      <c r="A14" s="17">
        <v>9</v>
      </c>
      <c r="B14" s="18" t="s">
        <v>67</v>
      </c>
      <c r="C14" s="18" t="s">
        <v>45</v>
      </c>
      <c r="D14" s="19">
        <v>625688</v>
      </c>
      <c r="E14" s="25" t="s">
        <v>64</v>
      </c>
      <c r="F14" s="18">
        <v>100</v>
      </c>
      <c r="G14" s="20">
        <v>58</v>
      </c>
      <c r="H14" s="20">
        <f t="shared" si="0"/>
        <v>5800</v>
      </c>
      <c r="I14" s="20" t="s">
        <v>46</v>
      </c>
      <c r="J14" s="7" t="s">
        <v>4</v>
      </c>
      <c r="K14" s="21">
        <f>VLOOKUP(G14, Intervalos!$B$3:$C$8,2,TRUE)</f>
        <v>0.1</v>
      </c>
    </row>
    <row r="15" spans="1:11" s="15" customFormat="1" ht="45" x14ac:dyDescent="0.2">
      <c r="A15" s="17">
        <v>10</v>
      </c>
      <c r="B15" s="18" t="s">
        <v>41</v>
      </c>
      <c r="C15" s="18" t="s">
        <v>45</v>
      </c>
      <c r="D15" s="19">
        <v>10030</v>
      </c>
      <c r="E15" s="25" t="s">
        <v>64</v>
      </c>
      <c r="F15" s="18">
        <v>8500</v>
      </c>
      <c r="G15" s="20">
        <v>35.5</v>
      </c>
      <c r="H15" s="20">
        <f t="shared" si="0"/>
        <v>301750</v>
      </c>
      <c r="I15" s="20" t="s">
        <v>47</v>
      </c>
      <c r="J15" s="7" t="s">
        <v>4</v>
      </c>
      <c r="K15" s="21">
        <f>VLOOKUP(G15, Intervalos!$B$3:$C$8,2,TRUE)</f>
        <v>0.05</v>
      </c>
    </row>
    <row r="16" spans="1:11" s="15" customFormat="1" ht="56.25" x14ac:dyDescent="0.2">
      <c r="A16" s="17">
        <v>11</v>
      </c>
      <c r="B16" s="18" t="s">
        <v>35</v>
      </c>
      <c r="C16" s="18" t="s">
        <v>45</v>
      </c>
      <c r="D16" s="19">
        <v>227104</v>
      </c>
      <c r="E16" s="25" t="s">
        <v>68</v>
      </c>
      <c r="F16" s="18">
        <v>300</v>
      </c>
      <c r="G16" s="20">
        <v>34.32</v>
      </c>
      <c r="H16" s="20">
        <f t="shared" si="0"/>
        <v>10296</v>
      </c>
      <c r="I16" s="20" t="s">
        <v>46</v>
      </c>
      <c r="J16" s="7" t="s">
        <v>4</v>
      </c>
      <c r="K16" s="21">
        <f>VLOOKUP(G16, Intervalos!$B$3:$C$8,2,TRUE)</f>
        <v>0.05</v>
      </c>
    </row>
    <row r="17" spans="1:11" s="15" customFormat="1" ht="56.25" x14ac:dyDescent="0.2">
      <c r="A17" s="17">
        <v>12</v>
      </c>
      <c r="B17" s="18" t="s">
        <v>52</v>
      </c>
      <c r="C17" s="18" t="s">
        <v>45</v>
      </c>
      <c r="D17" s="19">
        <v>369530</v>
      </c>
      <c r="E17" s="25" t="s">
        <v>68</v>
      </c>
      <c r="F17" s="18">
        <v>18620</v>
      </c>
      <c r="G17" s="20">
        <v>23.03</v>
      </c>
      <c r="H17" s="20">
        <f t="shared" si="0"/>
        <v>428818.60000000003</v>
      </c>
      <c r="I17" s="20" t="s">
        <v>47</v>
      </c>
      <c r="J17" s="7" t="s">
        <v>4</v>
      </c>
      <c r="K17" s="21">
        <f>VLOOKUP(G17, Intervalos!$B$3:$C$8,2,TRUE)</f>
        <v>0.05</v>
      </c>
    </row>
    <row r="18" spans="1:11" s="15" customFormat="1" ht="33.75" x14ac:dyDescent="0.2">
      <c r="A18" s="17">
        <v>13</v>
      </c>
      <c r="B18" s="18" t="s">
        <v>24</v>
      </c>
      <c r="C18" s="18" t="s">
        <v>45</v>
      </c>
      <c r="D18" s="19">
        <v>399920</v>
      </c>
      <c r="E18" s="25" t="s">
        <v>65</v>
      </c>
      <c r="F18" s="18">
        <v>23860</v>
      </c>
      <c r="G18" s="20">
        <v>3.19</v>
      </c>
      <c r="H18" s="20">
        <f t="shared" si="0"/>
        <v>76113.399999999994</v>
      </c>
      <c r="I18" s="20" t="s">
        <v>46</v>
      </c>
      <c r="J18" s="7" t="s">
        <v>4</v>
      </c>
      <c r="K18" s="21">
        <f>VLOOKUP(G18, Intervalos!$B$3:$C$8,2,TRUE)</f>
        <v>0.01</v>
      </c>
    </row>
    <row r="19" spans="1:11" s="15" customFormat="1" ht="33.75" x14ac:dyDescent="0.2">
      <c r="A19" s="17">
        <v>14</v>
      </c>
      <c r="B19" s="18" t="s">
        <v>26</v>
      </c>
      <c r="C19" s="18" t="s">
        <v>45</v>
      </c>
      <c r="D19" s="19">
        <v>401686</v>
      </c>
      <c r="E19" s="25" t="s">
        <v>65</v>
      </c>
      <c r="F19" s="18">
        <v>6420</v>
      </c>
      <c r="G19" s="20">
        <v>4</v>
      </c>
      <c r="H19" s="20">
        <f t="shared" si="0"/>
        <v>25680</v>
      </c>
      <c r="I19" s="20" t="s">
        <v>46</v>
      </c>
      <c r="J19" s="7" t="s">
        <v>4</v>
      </c>
      <c r="K19" s="21">
        <f>VLOOKUP(G19, Intervalos!$B$3:$C$8,2,TRUE)</f>
        <v>0.01</v>
      </c>
    </row>
    <row r="20" spans="1:11" s="15" customFormat="1" ht="45" x14ac:dyDescent="0.2">
      <c r="A20" s="17">
        <v>15</v>
      </c>
      <c r="B20" s="18" t="s">
        <v>51</v>
      </c>
      <c r="C20" s="18" t="s">
        <v>45</v>
      </c>
      <c r="D20" s="19">
        <v>440292</v>
      </c>
      <c r="E20" s="25" t="s">
        <v>64</v>
      </c>
      <c r="F20" s="18">
        <v>300</v>
      </c>
      <c r="G20" s="20">
        <v>21.1</v>
      </c>
      <c r="H20" s="20">
        <f t="shared" si="0"/>
        <v>6330</v>
      </c>
      <c r="I20" s="20" t="s">
        <v>46</v>
      </c>
      <c r="J20" s="7" t="s">
        <v>4</v>
      </c>
      <c r="K20" s="21">
        <f>VLOOKUP(G20, Intervalos!$B$3:$C$8,2,TRUE)</f>
        <v>0.05</v>
      </c>
    </row>
    <row r="21" spans="1:11" s="15" customFormat="1" ht="45" x14ac:dyDescent="0.2">
      <c r="A21" s="17">
        <v>16</v>
      </c>
      <c r="B21" s="18" t="s">
        <v>31</v>
      </c>
      <c r="C21" s="18" t="s">
        <v>45</v>
      </c>
      <c r="D21" s="19">
        <v>444526</v>
      </c>
      <c r="E21" s="25" t="s">
        <v>66</v>
      </c>
      <c r="F21" s="18">
        <v>2310</v>
      </c>
      <c r="G21" s="20">
        <v>38.409999999999997</v>
      </c>
      <c r="H21" s="20">
        <f t="shared" si="0"/>
        <v>88727.099999999991</v>
      </c>
      <c r="I21" s="20" t="s">
        <v>47</v>
      </c>
      <c r="J21" s="7" t="s">
        <v>4</v>
      </c>
      <c r="K21" s="21">
        <f>VLOOKUP(G21, Intervalos!$B$3:$C$8,2,TRUE)</f>
        <v>0.05</v>
      </c>
    </row>
    <row r="22" spans="1:11" s="15" customFormat="1" ht="56.25" x14ac:dyDescent="0.2">
      <c r="A22" s="17">
        <v>17</v>
      </c>
      <c r="B22" s="18" t="s">
        <v>56</v>
      </c>
      <c r="C22" s="18" t="s">
        <v>45</v>
      </c>
      <c r="D22" s="19">
        <v>623690</v>
      </c>
      <c r="E22" s="19" t="s">
        <v>30</v>
      </c>
      <c r="F22" s="18">
        <v>10000</v>
      </c>
      <c r="G22" s="20">
        <v>8.68</v>
      </c>
      <c r="H22" s="20">
        <f t="shared" si="0"/>
        <v>86800</v>
      </c>
      <c r="I22" s="20" t="s">
        <v>47</v>
      </c>
      <c r="J22" s="7" t="s">
        <v>4</v>
      </c>
      <c r="K22" s="21">
        <f>VLOOKUP(G22, Intervalos!$B$3:$C$8,2,TRUE)</f>
        <v>0.02</v>
      </c>
    </row>
    <row r="23" spans="1:11" s="15" customFormat="1" ht="45" x14ac:dyDescent="0.2">
      <c r="A23" s="17">
        <v>18</v>
      </c>
      <c r="B23" s="18" t="s">
        <v>57</v>
      </c>
      <c r="C23" s="18" t="s">
        <v>45</v>
      </c>
      <c r="D23" s="19">
        <v>610174</v>
      </c>
      <c r="E23" s="25" t="s">
        <v>65</v>
      </c>
      <c r="F23" s="18">
        <v>200</v>
      </c>
      <c r="G23" s="20">
        <v>7.53</v>
      </c>
      <c r="H23" s="20">
        <f t="shared" si="0"/>
        <v>1506</v>
      </c>
      <c r="I23" s="20" t="s">
        <v>46</v>
      </c>
      <c r="J23" s="7" t="s">
        <v>4</v>
      </c>
      <c r="K23" s="21">
        <f>VLOOKUP(G23, Intervalos!$B$3:$C$8,2,TRUE)</f>
        <v>0.02</v>
      </c>
    </row>
    <row r="24" spans="1:11" s="16" customFormat="1" ht="56.25" x14ac:dyDescent="0.2">
      <c r="A24" s="17">
        <v>19</v>
      </c>
      <c r="B24" s="18" t="s">
        <v>58</v>
      </c>
      <c r="C24" s="18" t="s">
        <v>45</v>
      </c>
      <c r="D24" s="19">
        <v>624276</v>
      </c>
      <c r="E24" s="25" t="s">
        <v>66</v>
      </c>
      <c r="F24" s="18">
        <v>240</v>
      </c>
      <c r="G24" s="20">
        <v>65</v>
      </c>
      <c r="H24" s="20">
        <f t="shared" si="0"/>
        <v>15600</v>
      </c>
      <c r="I24" s="20" t="s">
        <v>46</v>
      </c>
      <c r="J24" s="7" t="s">
        <v>4</v>
      </c>
      <c r="K24" s="21">
        <f>VLOOKUP(G24, Intervalos!$B$3:$C$8,2,TRUE)</f>
        <v>0.1</v>
      </c>
    </row>
    <row r="25" spans="1:11" s="16" customFormat="1" ht="45" x14ac:dyDescent="0.2">
      <c r="A25" s="17">
        <v>20</v>
      </c>
      <c r="B25" s="18" t="s">
        <v>27</v>
      </c>
      <c r="C25" s="18" t="s">
        <v>45</v>
      </c>
      <c r="D25" s="19">
        <v>376557</v>
      </c>
      <c r="E25" s="25" t="s">
        <v>64</v>
      </c>
      <c r="F25" s="18">
        <v>13540</v>
      </c>
      <c r="G25" s="20">
        <v>7.59</v>
      </c>
      <c r="H25" s="20">
        <f t="shared" si="0"/>
        <v>102768.59999999999</v>
      </c>
      <c r="I25" s="20" t="s">
        <v>47</v>
      </c>
      <c r="J25" s="7" t="s">
        <v>4</v>
      </c>
      <c r="K25" s="21">
        <f>VLOOKUP(G25, Intervalos!$B$3:$C$8,2,TRUE)</f>
        <v>0.02</v>
      </c>
    </row>
    <row r="26" spans="1:11" s="15" customFormat="1" ht="56.25" x14ac:dyDescent="0.2">
      <c r="A26" s="17">
        <v>21</v>
      </c>
      <c r="B26" s="18" t="s">
        <v>43</v>
      </c>
      <c r="C26" s="18" t="s">
        <v>45</v>
      </c>
      <c r="D26" s="19">
        <v>480102</v>
      </c>
      <c r="E26" s="25" t="s">
        <v>64</v>
      </c>
      <c r="F26" s="18">
        <v>23680</v>
      </c>
      <c r="G26" s="20">
        <v>24.18</v>
      </c>
      <c r="H26" s="20">
        <f t="shared" si="0"/>
        <v>572582.40000000002</v>
      </c>
      <c r="I26" s="20" t="s">
        <v>47</v>
      </c>
      <c r="J26" s="7" t="s">
        <v>4</v>
      </c>
      <c r="K26" s="21">
        <f>VLOOKUP(G26, Intervalos!$B$3:$C$8,2,TRUE)</f>
        <v>0.05</v>
      </c>
    </row>
    <row r="27" spans="1:11" s="16" customFormat="1" ht="101.25" x14ac:dyDescent="0.2">
      <c r="A27" s="17">
        <v>22</v>
      </c>
      <c r="B27" s="18" t="s">
        <v>59</v>
      </c>
      <c r="C27" s="18" t="s">
        <v>45</v>
      </c>
      <c r="D27" s="19">
        <v>626138</v>
      </c>
      <c r="E27" s="25" t="s">
        <v>69</v>
      </c>
      <c r="F27" s="18">
        <v>200</v>
      </c>
      <c r="G27" s="23">
        <v>41.63</v>
      </c>
      <c r="H27" s="23">
        <f t="shared" si="0"/>
        <v>8326</v>
      </c>
      <c r="I27" s="20" t="s">
        <v>46</v>
      </c>
      <c r="J27" s="7" t="s">
        <v>4</v>
      </c>
      <c r="K27" s="21">
        <f>VLOOKUP(G27, Intervalos!$B$3:$C$8,2,TRUE)</f>
        <v>0.05</v>
      </c>
    </row>
    <row r="28" spans="1:11" s="15" customFormat="1" ht="45" x14ac:dyDescent="0.2">
      <c r="A28" s="17">
        <v>23</v>
      </c>
      <c r="B28" s="18" t="s">
        <v>34</v>
      </c>
      <c r="C28" s="18" t="s">
        <v>45</v>
      </c>
      <c r="D28" s="19">
        <v>624346</v>
      </c>
      <c r="E28" s="25" t="s">
        <v>66</v>
      </c>
      <c r="F28" s="18">
        <v>1120</v>
      </c>
      <c r="G28" s="20">
        <v>113</v>
      </c>
      <c r="H28" s="20">
        <f t="shared" si="0"/>
        <v>126560</v>
      </c>
      <c r="I28" s="20" t="s">
        <v>47</v>
      </c>
      <c r="J28" s="7" t="s">
        <v>4</v>
      </c>
      <c r="K28" s="21" t="str">
        <f>VLOOKUP(G28, Intervalos!$B$3:$C$8,2,TRUE)</f>
        <v>0,10%</v>
      </c>
    </row>
    <row r="29" spans="1:11" s="15" customFormat="1" ht="45" x14ac:dyDescent="0.2">
      <c r="A29" s="17">
        <v>24</v>
      </c>
      <c r="B29" s="18" t="s">
        <v>60</v>
      </c>
      <c r="C29" s="18" t="s">
        <v>45</v>
      </c>
      <c r="D29" s="19">
        <v>483527</v>
      </c>
      <c r="E29" s="25" t="s">
        <v>64</v>
      </c>
      <c r="F29" s="18">
        <v>100</v>
      </c>
      <c r="G29" s="20">
        <v>43</v>
      </c>
      <c r="H29" s="20">
        <f t="shared" si="0"/>
        <v>4300</v>
      </c>
      <c r="I29" s="20" t="s">
        <v>46</v>
      </c>
      <c r="J29" s="7" t="s">
        <v>4</v>
      </c>
      <c r="K29" s="21">
        <f>VLOOKUP(G29, Intervalos!$B$3:$C$8,2,TRUE)</f>
        <v>0.05</v>
      </c>
    </row>
    <row r="30" spans="1:11" s="15" customFormat="1" ht="45" x14ac:dyDescent="0.2">
      <c r="A30" s="17">
        <v>25</v>
      </c>
      <c r="B30" s="18" t="s">
        <v>61</v>
      </c>
      <c r="C30" s="18" t="s">
        <v>45</v>
      </c>
      <c r="D30" s="19">
        <v>621497</v>
      </c>
      <c r="E30" s="25" t="s">
        <v>64</v>
      </c>
      <c r="F30" s="18">
        <v>200</v>
      </c>
      <c r="G30" s="20">
        <v>24.61</v>
      </c>
      <c r="H30" s="20">
        <f t="shared" si="0"/>
        <v>4922</v>
      </c>
      <c r="I30" s="20" t="s">
        <v>46</v>
      </c>
      <c r="J30" s="7" t="s">
        <v>4</v>
      </c>
      <c r="K30" s="21">
        <f>VLOOKUP(G30, Intervalos!$B$3:$C$8,2,TRUE)</f>
        <v>0.05</v>
      </c>
    </row>
    <row r="31" spans="1:11" s="15" customFormat="1" ht="33.75" x14ac:dyDescent="0.2">
      <c r="A31" s="17">
        <v>26</v>
      </c>
      <c r="B31" s="18" t="s">
        <v>37</v>
      </c>
      <c r="C31" s="18" t="s">
        <v>45</v>
      </c>
      <c r="D31" s="19">
        <v>375501</v>
      </c>
      <c r="E31" s="25" t="s">
        <v>65</v>
      </c>
      <c r="F31" s="18">
        <v>6000</v>
      </c>
      <c r="G31" s="20">
        <v>4.41</v>
      </c>
      <c r="H31" s="20">
        <f t="shared" si="0"/>
        <v>26460</v>
      </c>
      <c r="I31" s="20" t="s">
        <v>46</v>
      </c>
      <c r="J31" s="7" t="s">
        <v>4</v>
      </c>
      <c r="K31" s="21">
        <f>VLOOKUP(G31, Intervalos!$B$3:$C$8,2,TRUE)</f>
        <v>0.01</v>
      </c>
    </row>
    <row r="32" spans="1:11" s="15" customFormat="1" ht="78.75" x14ac:dyDescent="0.2">
      <c r="A32" s="17">
        <v>27</v>
      </c>
      <c r="B32" s="18" t="s">
        <v>38</v>
      </c>
      <c r="C32" s="18" t="s">
        <v>45</v>
      </c>
      <c r="D32" s="19">
        <v>602628</v>
      </c>
      <c r="E32" s="25" t="s">
        <v>70</v>
      </c>
      <c r="F32" s="18">
        <v>120</v>
      </c>
      <c r="G32" s="20">
        <v>106.67</v>
      </c>
      <c r="H32" s="20">
        <f t="shared" si="0"/>
        <v>12800.4</v>
      </c>
      <c r="I32" s="20" t="s">
        <v>46</v>
      </c>
      <c r="J32" s="7" t="s">
        <v>4</v>
      </c>
      <c r="K32" s="21" t="str">
        <f>VLOOKUP(G32, Intervalos!$B$3:$C$8,2,TRUE)</f>
        <v>0,10%</v>
      </c>
    </row>
    <row r="33" spans="1:14" s="15" customFormat="1" ht="33.75" x14ac:dyDescent="0.2">
      <c r="A33" s="17">
        <v>28</v>
      </c>
      <c r="B33" s="18" t="s">
        <v>36</v>
      </c>
      <c r="C33" s="18" t="s">
        <v>45</v>
      </c>
      <c r="D33" s="19">
        <v>482236</v>
      </c>
      <c r="E33" s="25" t="s">
        <v>65</v>
      </c>
      <c r="F33" s="18">
        <v>1000</v>
      </c>
      <c r="G33" s="20">
        <v>4.76</v>
      </c>
      <c r="H33" s="20">
        <f t="shared" si="0"/>
        <v>4760</v>
      </c>
      <c r="I33" s="20" t="s">
        <v>46</v>
      </c>
      <c r="J33" s="7" t="s">
        <v>4</v>
      </c>
      <c r="K33" s="21">
        <f>VLOOKUP(G33, Intervalos!$B$3:$C$8,2,TRUE)</f>
        <v>0.01</v>
      </c>
    </row>
    <row r="34" spans="1:14" s="15" customFormat="1" ht="33.75" x14ac:dyDescent="0.2">
      <c r="A34" s="17">
        <v>29</v>
      </c>
      <c r="B34" s="18" t="s">
        <v>25</v>
      </c>
      <c r="C34" s="18" t="s">
        <v>45</v>
      </c>
      <c r="D34" s="19">
        <v>457351</v>
      </c>
      <c r="E34" s="25" t="s">
        <v>65</v>
      </c>
      <c r="F34" s="18">
        <v>9040</v>
      </c>
      <c r="G34" s="20">
        <v>6.88</v>
      </c>
      <c r="H34" s="20">
        <f t="shared" si="0"/>
        <v>62195.199999999997</v>
      </c>
      <c r="I34" s="20" t="s">
        <v>46</v>
      </c>
      <c r="J34" s="7" t="s">
        <v>4</v>
      </c>
      <c r="K34" s="21">
        <f>VLOOKUP(G34, Intervalos!$B$3:$C$8,2,TRUE)</f>
        <v>0.02</v>
      </c>
    </row>
    <row r="35" spans="1:14" s="16" customFormat="1" ht="33.75" x14ac:dyDescent="0.2">
      <c r="A35" s="17">
        <v>30</v>
      </c>
      <c r="B35" s="18" t="s">
        <v>29</v>
      </c>
      <c r="C35" s="18" t="s">
        <v>45</v>
      </c>
      <c r="D35" s="19">
        <v>614128</v>
      </c>
      <c r="E35" s="25" t="s">
        <v>66</v>
      </c>
      <c r="F35" s="18">
        <v>6300</v>
      </c>
      <c r="G35" s="20">
        <v>28.41</v>
      </c>
      <c r="H35" s="20">
        <f t="shared" si="0"/>
        <v>178983</v>
      </c>
      <c r="I35" s="20" t="s">
        <v>47</v>
      </c>
      <c r="J35" s="7" t="s">
        <v>4</v>
      </c>
      <c r="K35" s="21">
        <f>VLOOKUP(G35, Intervalos!$B$3:$C$8,2,TRUE)</f>
        <v>0.05</v>
      </c>
    </row>
    <row r="36" spans="1:14" s="15" customFormat="1" ht="22.5" x14ac:dyDescent="0.2">
      <c r="A36" s="17">
        <v>31</v>
      </c>
      <c r="B36" s="18" t="s">
        <v>33</v>
      </c>
      <c r="C36" s="18" t="s">
        <v>45</v>
      </c>
      <c r="D36" s="19">
        <v>618630</v>
      </c>
      <c r="E36" s="25" t="s">
        <v>66</v>
      </c>
      <c r="F36" s="18">
        <v>996</v>
      </c>
      <c r="G36" s="20">
        <v>166.67</v>
      </c>
      <c r="H36" s="20">
        <f t="shared" si="0"/>
        <v>166003.31999999998</v>
      </c>
      <c r="I36" s="20" t="s">
        <v>47</v>
      </c>
      <c r="J36" s="7" t="s">
        <v>4</v>
      </c>
      <c r="K36" s="21" t="str">
        <f>VLOOKUP(G36, Intervalos!$B$3:$C$8,2,TRUE)</f>
        <v>0,10%</v>
      </c>
      <c r="N36" s="22"/>
    </row>
    <row r="37" spans="1:14" s="15" customFormat="1" ht="45" x14ac:dyDescent="0.2">
      <c r="A37" s="17">
        <v>32</v>
      </c>
      <c r="B37" s="18" t="s">
        <v>32</v>
      </c>
      <c r="C37" s="18" t="s">
        <v>45</v>
      </c>
      <c r="D37" s="19">
        <v>304576</v>
      </c>
      <c r="E37" s="25" t="s">
        <v>66</v>
      </c>
      <c r="F37" s="18">
        <v>926</v>
      </c>
      <c r="G37" s="20">
        <v>130.66999999999999</v>
      </c>
      <c r="H37" s="20">
        <f t="shared" si="0"/>
        <v>121000.41999999998</v>
      </c>
      <c r="I37" s="20" t="s">
        <v>47</v>
      </c>
      <c r="J37" s="7" t="s">
        <v>4</v>
      </c>
      <c r="K37" s="21" t="str">
        <f>VLOOKUP(G37, Intervalos!$B$3:$C$8,2,TRUE)</f>
        <v>0,10%</v>
      </c>
      <c r="L37" s="22"/>
      <c r="N37" s="22"/>
    </row>
    <row r="38" spans="1:14" s="15" customFormat="1" ht="45" x14ac:dyDescent="0.2">
      <c r="A38" s="17">
        <v>33</v>
      </c>
      <c r="B38" s="18" t="s">
        <v>39</v>
      </c>
      <c r="C38" s="18" t="s">
        <v>45</v>
      </c>
      <c r="D38" s="19">
        <v>483239</v>
      </c>
      <c r="E38" s="26" t="s">
        <v>71</v>
      </c>
      <c r="F38" s="18">
        <v>100</v>
      </c>
      <c r="G38" s="20">
        <v>116.39</v>
      </c>
      <c r="H38" s="20">
        <f t="shared" si="0"/>
        <v>11639</v>
      </c>
      <c r="I38" s="20" t="s">
        <v>46</v>
      </c>
      <c r="J38" s="7" t="s">
        <v>4</v>
      </c>
      <c r="K38" s="21" t="str">
        <f>VLOOKUP(G38, Intervalos!$B$3:$C$8,2,TRUE)</f>
        <v>0,10%</v>
      </c>
    </row>
    <row r="39" spans="1:14" s="15" customFormat="1" ht="45" x14ac:dyDescent="0.2">
      <c r="A39" s="17">
        <v>34</v>
      </c>
      <c r="B39" s="18" t="s">
        <v>42</v>
      </c>
      <c r="C39" s="18" t="s">
        <v>45</v>
      </c>
      <c r="D39" s="19">
        <v>22330</v>
      </c>
      <c r="E39" s="25" t="s">
        <v>64</v>
      </c>
      <c r="F39" s="18">
        <v>2000</v>
      </c>
      <c r="G39" s="20">
        <v>19.64</v>
      </c>
      <c r="H39" s="20">
        <f t="shared" si="0"/>
        <v>39280</v>
      </c>
      <c r="I39" s="20" t="s">
        <v>46</v>
      </c>
      <c r="J39" s="7" t="s">
        <v>4</v>
      </c>
      <c r="K39" s="21">
        <f>VLOOKUP(G39, Intervalos!$B$3:$C$8,2,TRUE)</f>
        <v>0.03</v>
      </c>
    </row>
    <row r="40" spans="1:14" s="15" customFormat="1" ht="56.25" x14ac:dyDescent="0.2">
      <c r="A40" s="17">
        <v>35</v>
      </c>
      <c r="B40" s="18" t="s">
        <v>62</v>
      </c>
      <c r="C40" s="18" t="s">
        <v>45</v>
      </c>
      <c r="D40" s="19">
        <v>440292</v>
      </c>
      <c r="E40" s="25" t="s">
        <v>66</v>
      </c>
      <c r="F40" s="18">
        <v>7920</v>
      </c>
      <c r="G40" s="23">
        <v>43.15</v>
      </c>
      <c r="H40" s="23">
        <f t="shared" si="0"/>
        <v>341748</v>
      </c>
      <c r="I40" s="20" t="s">
        <v>47</v>
      </c>
      <c r="J40" s="7" t="s">
        <v>4</v>
      </c>
      <c r="K40" s="21">
        <f>VLOOKUP(G40, Intervalos!$B$3:$C$8,2,TRUE)</f>
        <v>0.05</v>
      </c>
    </row>
    <row r="41" spans="1:14" s="15" customFormat="1" ht="33.75" x14ac:dyDescent="0.2">
      <c r="A41" s="17">
        <v>36</v>
      </c>
      <c r="B41" s="18" t="s">
        <v>63</v>
      </c>
      <c r="C41" s="18" t="s">
        <v>45</v>
      </c>
      <c r="D41" s="19">
        <v>418196</v>
      </c>
      <c r="E41" s="25" t="s">
        <v>65</v>
      </c>
      <c r="F41" s="18">
        <v>1200</v>
      </c>
      <c r="G41" s="20">
        <v>17.41</v>
      </c>
      <c r="H41" s="20">
        <f t="shared" si="0"/>
        <v>20892</v>
      </c>
      <c r="I41" s="20" t="s">
        <v>46</v>
      </c>
      <c r="J41" s="7" t="s">
        <v>4</v>
      </c>
      <c r="K41" s="21">
        <f>VLOOKUP(G41, Intervalos!$B$3:$C$8,2,TRUE)</f>
        <v>0.03</v>
      </c>
    </row>
    <row r="42" spans="1:14" ht="22.5" x14ac:dyDescent="0.2">
      <c r="G42" s="5" t="s">
        <v>6</v>
      </c>
      <c r="H42" s="8">
        <f>SUM(H6:H41)</f>
        <v>3042456.72</v>
      </c>
    </row>
  </sheetData>
  <mergeCells count="3">
    <mergeCell ref="A1:K1"/>
    <mergeCell ref="A2:K2"/>
    <mergeCell ref="A3:K3"/>
  </mergeCells>
  <pageMargins left="0.23622047244094491" right="0.23622047244094491" top="0.74803149606299213" bottom="0.74803149606299213" header="0.31496062992125984" footer="0.31496062992125984"/>
  <pageSetup paperSize="9" scale="82" fitToHeight="0" orientation="landscape" r:id="rId1"/>
  <headerFooter>
    <oddHeader>&amp;L&amp;G&amp;CPREGÃO ELETRÔNICO XX/2025 
&amp;R&amp;G</oddHeader>
    <oddFooter>&amp;L&amp;"-,Itálico"&amp;9ANEXO III - PLANILHA ESTIMATIVA DE QUANTIDADE E PREÇO&amp;R&amp;9&amp;P/&amp;N</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A44FF-836B-4AD3-983B-AAB120C3AFFF}">
  <dimension ref="A1:F9"/>
  <sheetViews>
    <sheetView workbookViewId="0">
      <selection activeCell="C3" sqref="C3"/>
    </sheetView>
  </sheetViews>
  <sheetFormatPr defaultColWidth="0" defaultRowHeight="15" zeroHeight="1" x14ac:dyDescent="0.25"/>
  <cols>
    <col min="1" max="1" width="2.42578125" customWidth="1"/>
    <col min="2" max="2" width="12.85546875" customWidth="1"/>
    <col min="3" max="3" width="17.7109375" customWidth="1"/>
    <col min="4" max="4" width="3.140625" customWidth="1"/>
    <col min="5" max="5" width="27" customWidth="1"/>
    <col min="6" max="6" width="4" customWidth="1"/>
    <col min="7" max="16384" width="9.140625" hidden="1"/>
  </cols>
  <sheetData>
    <row r="1" spans="2:5" ht="10.5" customHeight="1" x14ac:dyDescent="0.25"/>
    <row r="2" spans="2:5" ht="63" customHeight="1" x14ac:dyDescent="0.25">
      <c r="B2" s="11" t="s">
        <v>8</v>
      </c>
      <c r="C2" s="11" t="s">
        <v>7</v>
      </c>
      <c r="E2" s="12" t="s">
        <v>10</v>
      </c>
    </row>
    <row r="3" spans="2:5" x14ac:dyDescent="0.25">
      <c r="B3" s="10">
        <v>0.01</v>
      </c>
      <c r="C3" s="9">
        <v>0.01</v>
      </c>
      <c r="E3" s="13" t="s">
        <v>11</v>
      </c>
    </row>
    <row r="4" spans="2:5" x14ac:dyDescent="0.25">
      <c r="B4" s="9">
        <v>5</v>
      </c>
      <c r="C4" s="9">
        <v>0.02</v>
      </c>
      <c r="E4" s="13" t="s">
        <v>12</v>
      </c>
    </row>
    <row r="5" spans="2:5" x14ac:dyDescent="0.25">
      <c r="B5" s="9">
        <v>10</v>
      </c>
      <c r="C5" s="9">
        <v>0.03</v>
      </c>
      <c r="E5" s="13" t="s">
        <v>13</v>
      </c>
    </row>
    <row r="6" spans="2:5" x14ac:dyDescent="0.25">
      <c r="B6" s="9">
        <v>20</v>
      </c>
      <c r="C6" s="9">
        <v>0.05</v>
      </c>
      <c r="E6" s="13" t="s">
        <v>14</v>
      </c>
    </row>
    <row r="7" spans="2:5" x14ac:dyDescent="0.25">
      <c r="B7" s="9">
        <v>50</v>
      </c>
      <c r="C7" s="9">
        <v>0.1</v>
      </c>
      <c r="E7" s="13" t="s">
        <v>15</v>
      </c>
    </row>
    <row r="8" spans="2:5" x14ac:dyDescent="0.25">
      <c r="B8" s="9">
        <v>100</v>
      </c>
      <c r="C8" s="14" t="s">
        <v>9</v>
      </c>
      <c r="E8" s="13" t="s">
        <v>16</v>
      </c>
    </row>
    <row r="9" spans="2: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vt:i4>
      </vt:variant>
      <vt:variant>
        <vt:lpstr>Intervalos Nomeados</vt:lpstr>
      </vt:variant>
      <vt:variant>
        <vt:i4>1</vt:i4>
      </vt:variant>
    </vt:vector>
  </HeadingPairs>
  <TitlesOfParts>
    <vt:vector size="3" baseType="lpstr">
      <vt:lpstr>Anexo III</vt:lpstr>
      <vt:lpstr>Intervalos</vt:lpstr>
      <vt:lpstr>'Anexo III'!Area_de_impressao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CMAT/AD</cp:lastModifiedBy>
  <cp:lastPrinted>2025-05-29T23:04:14Z</cp:lastPrinted>
  <dcterms:created xsi:type="dcterms:W3CDTF">2019-07-30T23:05:19Z</dcterms:created>
  <dcterms:modified xsi:type="dcterms:W3CDTF">2025-05-29T23:04:58Z</dcterms:modified>
</cp:coreProperties>
</file>