
<file path=[Content_Types].xml><?xml version="1.0" encoding="utf-8"?>
<Types xmlns="http://schemas.openxmlformats.org/package/2006/content-types">
  <Default Extension="xml" ContentType="application/xml"/>
  <Default Extension="vml" ContentType="application/vnd.openxmlformats-officedocument.vmlDrawing"/>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metadata.xml" ContentType="application/vnd.openxmlformats-officedocument.spreadsheetml.sheetMetadata+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500" firstSheet="6" activeTab="9"/>
  </bookViews>
  <sheets>
    <sheet name="MENU PLANILHA" sheetId="1" r:id="rId1"/>
    <sheet name="Anexo II-A Dist. Postos" sheetId="2" r:id="rId2"/>
    <sheet name="Anexo II-B Endereço" sheetId="3" r:id="rId3"/>
    <sheet name="Anexo II-C Salários" sheetId="4" r:id="rId4"/>
    <sheet name="Anexo III-A Equip." sheetId="5" r:id="rId5"/>
    <sheet name="Anexo III-B Uniformes" sheetId="6" r:id="rId6"/>
    <sheet name="Anexo III-C Materiais" sheetId="10" r:id="rId7"/>
    <sheet name="An IV A Custo G1" sheetId="7" r:id="rId8"/>
    <sheet name="An IV B Custo G2" sheetId="8" r:id="rId9"/>
    <sheet name="Anexo IV C - Custo MDO" sheetId="16" r:id="rId10"/>
    <sheet name="Anexo IV D - Vetores" sheetId="12" r:id="rId11"/>
    <sheet name="Anexo IV E - Res. Água" sheetId="13" r:id="rId12"/>
    <sheet name="Anexo IV F - Man Ar Condicionad" sheetId="14" r:id="rId13"/>
    <sheet name="Anexo IV G - Ins Ar Cond." sheetId="15" r:id="rId14"/>
    <sheet name="Anexo IV H - Custo Total" sheetId="9" r:id="rId15"/>
  </sheets>
  <definedNames>
    <definedName name="_xlnm.Print_Area" localSheetId="8">'An IV B Custo G2'!$A$1:$I$158</definedName>
    <definedName name="_xlnm.Print_Area" localSheetId="9">'Anexo IV C - Custo MDO'!$A$1:$H$22</definedName>
    <definedName name="_xlnm.Print_Area" localSheetId="10">'Anexo IV D - Vetores'!$A$1:$G$14</definedName>
    <definedName name="_xlnm.Print_Area" localSheetId="11">'Anexo IV E - Res. Água'!$A$1:$H$27</definedName>
    <definedName name="_xlnm.Print_Area" localSheetId="12">'Anexo IV F - Man Ar Condicionad'!$A$1:$F$34</definedName>
    <definedName name="_xlnm.Print_Area" localSheetId="13">'Anexo IV G - Ins Ar Cond.'!$A$1:$F$38</definedName>
    <definedName name="_xlnm.Print_Area" localSheetId="14">'Anexo IV H - Custo Total'!$A$1:$D$41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Joao Paulo Moraes</author>
  </authors>
  <commentList>
    <comment ref="E15" authorId="0">
      <text>
        <r>
          <rPr>
            <sz val="9"/>
            <rFont val="Segoe UI"/>
            <charset val="134"/>
          </rPr>
          <t xml:space="preserve">
Esta célula não está automática. Atenção a ela
</t>
        </r>
      </text>
    </comment>
  </commentList>
</comments>
</file>

<file path=xl/comments2.xml><?xml version="1.0" encoding="utf-8"?>
<comments xmlns="http://schemas.openxmlformats.org/spreadsheetml/2006/main">
  <authors>
    <author>Joao Paulo Moraes</author>
  </authors>
  <commentList>
    <comment ref="E11" authorId="0">
      <text>
        <r>
          <rPr>
            <sz val="9"/>
            <rFont val="Segoe UI"/>
            <charset val="134"/>
          </rPr>
          <t xml:space="preserve">
Item passível de lance pela licitante</t>
        </r>
      </text>
    </comment>
    <comment ref="G13" authorId="0">
      <text>
        <r>
          <rPr>
            <b/>
            <sz val="9"/>
            <rFont val="Segoe UI"/>
            <charset val="134"/>
          </rPr>
          <t>Serviço cobrado por execução</t>
        </r>
      </text>
    </comment>
  </commentList>
</comments>
</file>

<file path=xl/comments3.xml><?xml version="1.0" encoding="utf-8"?>
<comments xmlns="http://schemas.openxmlformats.org/spreadsheetml/2006/main">
  <authors>
    <author>Joao Paulo Moraes</author>
  </authors>
  <commentList>
    <comment ref="F12" authorId="0">
      <text>
        <r>
          <rPr>
            <b/>
            <sz val="9"/>
            <rFont val="Segoe UI"/>
            <charset val="134"/>
          </rPr>
          <t>Item passível de lance pela licitante</t>
        </r>
        <r>
          <rPr>
            <sz val="9"/>
            <rFont val="Segoe UI"/>
            <charset val="134"/>
          </rPr>
          <t xml:space="preserve">
</t>
        </r>
      </text>
    </comment>
  </commentList>
</comments>
</file>

<file path=xl/comments4.xml><?xml version="1.0" encoding="utf-8"?>
<comments xmlns="http://schemas.openxmlformats.org/spreadsheetml/2006/main">
  <authors>
    <author>Joao Paulo Moraes</author>
  </authors>
  <commentList>
    <comment ref="E11" authorId="0">
      <text>
        <r>
          <rPr>
            <b/>
            <sz val="9"/>
            <rFont val="Segoe UI"/>
            <charset val="134"/>
          </rPr>
          <t>Item passível de lance pela licitante</t>
        </r>
        <r>
          <rPr>
            <sz val="9"/>
            <rFont val="Segoe UI"/>
            <charset val="134"/>
          </rPr>
          <t xml:space="preserve">
</t>
        </r>
      </text>
    </comment>
  </commentList>
</comments>
</file>

<file path=xl/comments5.xml><?xml version="1.0" encoding="utf-8"?>
<comments xmlns="http://schemas.openxmlformats.org/spreadsheetml/2006/main">
  <authors>
    <author>Joao Paulo Moraes</author>
  </authors>
  <commentList>
    <comment ref="E11" authorId="0">
      <text>
        <r>
          <rPr>
            <b/>
            <sz val="9"/>
            <rFont val="Segoe UI"/>
            <charset val="134"/>
          </rPr>
          <t>Item passível de lance pela licitante</t>
        </r>
        <r>
          <rPr>
            <sz val="9"/>
            <rFont val="Segoe UI"/>
            <charset val="134"/>
          </rPr>
          <t xml:space="preserve">
</t>
        </r>
      </text>
    </comment>
  </commentList>
</comments>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<sst xmlns="http://schemas.openxmlformats.org/spreadsheetml/2006/main" count="1383" uniqueCount="462">
  <si>
    <t>PRÓ-REITORIA DE ADMINISTRAÇÃO</t>
  </si>
  <si>
    <t>COORDENAÇÃO DE CONTRATOS</t>
  </si>
  <si>
    <t>ITEM 2 - Contratação de empresa para prestação de serviços continuados de Apoio Operacional, com regime de dedicação exclusiva de mão de obra, com fornecimento de materiais de reposição e atendimento da Fazenda Escola de Cachoeira de Macacu, da Universidade Federal Fluminense</t>
  </si>
  <si>
    <t>dos Equipamentos (preenchimento licitante)</t>
  </si>
  <si>
    <t>Anexo II - A - DISTRIBUIÇÃO DOS POSTOS POR LOCALIDADE</t>
  </si>
  <si>
    <t>Custo total da mão de obra (permanente)</t>
  </si>
  <si>
    <t>ORDEM</t>
  </si>
  <si>
    <t>DISCRIMINAÇÃO DO POSTO</t>
  </si>
  <si>
    <t>CBO</t>
  </si>
  <si>
    <t>QUANT POSTOS</t>
  </si>
  <si>
    <t>FUNCIONÁRIOS</t>
  </si>
  <si>
    <t>UNIDADE</t>
  </si>
  <si>
    <t>MUNICÍPIO</t>
  </si>
  <si>
    <t>Auxiliar de Agropecuária - 12 x 36 horas Diurno</t>
  </si>
  <si>
    <t>6210-05</t>
  </si>
  <si>
    <t>FAZENDA-ESCOLA</t>
  </si>
  <si>
    <t>Cachoeira de Macacu</t>
  </si>
  <si>
    <t>Auxiliar de agropecuária - 44 horas semanais</t>
  </si>
  <si>
    <t>Auxiliar de Serviços Gerais 44 horas</t>
  </si>
  <si>
    <t>5143-20</t>
  </si>
  <si>
    <t>Pedreiro - 44 horas semanais</t>
  </si>
  <si>
    <t>7152-10</t>
  </si>
  <si>
    <t>Tratorista - 12 x 36 horas Diurno</t>
  </si>
  <si>
    <t>6410-15</t>
  </si>
  <si>
    <t>Cozinheiro - 44 horas semanais</t>
  </si>
  <si>
    <t>5132-05</t>
  </si>
  <si>
    <t>Eletricista - 44 horas semanais</t>
  </si>
  <si>
    <t>7321-05</t>
  </si>
  <si>
    <t>Bombeiro Hidráulico 44 horas semanais</t>
  </si>
  <si>
    <t>7241-10</t>
  </si>
  <si>
    <t>Ajudante (Servente)</t>
  </si>
  <si>
    <t>7170-20</t>
  </si>
  <si>
    <t>Tratorista 44 horas semanais</t>
  </si>
  <si>
    <t>Encarregado</t>
  </si>
  <si>
    <t>9922-05</t>
  </si>
  <si>
    <t>TOTAL</t>
  </si>
  <si>
    <t>Anexo II - B - ENDEREÇO DAS UNIDADES</t>
  </si>
  <si>
    <t>Item</t>
  </si>
  <si>
    <t>Descrição</t>
  </si>
  <si>
    <t>Endereço</t>
  </si>
  <si>
    <t>Fazenda Escola da Faculdade de Veterinária</t>
  </si>
  <si>
    <t>Rod. RJ 122, Km 32 - Funchal - Cachoeira de Macacu - RJ</t>
  </si>
  <si>
    <t>Anexo II - C - Composição dos salários</t>
  </si>
  <si>
    <t>Descrição/Especificação</t>
  </si>
  <si>
    <t>Quantidade de Postos</t>
  </si>
  <si>
    <t>CCT ASSEIO RJ 1171/2024</t>
  </si>
  <si>
    <t>vagas.com</t>
  </si>
  <si>
    <t>salario.com.br</t>
  </si>
  <si>
    <t>indeed.com</t>
  </si>
  <si>
    <t>Média dos salários (Proad)</t>
  </si>
  <si>
    <t>Encarregado 44 horas semanais</t>
  </si>
  <si>
    <r>
      <rPr>
        <b/>
        <sz val="16"/>
        <color theme="1"/>
        <rFont val="Verdana"/>
        <charset val="134"/>
      </rPr>
      <t>Anexo III - A - PLANILHA DE COMPOSIÇÃO DE CUSTOS E FORMAÇÃO DE PREÇOS</t>
    </r>
    <r>
      <rPr>
        <sz val="16"/>
        <color theme="1"/>
        <rFont val="Verdana"/>
        <charset val="134"/>
      </rPr>
      <t xml:space="preserve"> (Anexo VII da I.N. da SLTI/MPOG n.º 5 de 26/Maio/2017			</t>
    </r>
  </si>
  <si>
    <t>Disponibilização de Equipamentos para os postos de Auxiliar de Agropecuária</t>
  </si>
  <si>
    <t>Qnt</t>
  </si>
  <si>
    <t>Valor unitário</t>
  </si>
  <si>
    <t>Valor Total</t>
  </si>
  <si>
    <t>Depreciação</t>
  </si>
  <si>
    <t>Observação</t>
  </si>
  <si>
    <t>ROÇADEIRA MANUAL, TIPO MOTOR GASOLINA, POTÊNCIA MOTOR 1,7 KW, TIPO CORTADOR FIO NÁILON E/OU LÂMINA AÇO, ROTAÇÃO 12.300 RPM, PESO APROXIMADO 7,30 KG, CARACTERÍSTICAS ADICIONAIS LATERAL, APLICAÇÃO CORTE GRAMA, CAPIM, PASTO, ARBUSTO, CAPOEIRAS E P E, TIPO COSTAL</t>
  </si>
  <si>
    <t>60 meses</t>
  </si>
  <si>
    <t>MotoPoda Stihl HT 75 ou similar</t>
  </si>
  <si>
    <t>CARRINHO DE MÃO CAÇAMBA QUADRADA METÁLICA REFORÇADA, 65 LITROS, com um ótimo acabamento, direcionado para uso geral, principalmente para construção civil, caçamba quadrada metálica reforçada de 0,9mm (chapa 20), com capacidade para 65 litros, braço metálico tubular de 1,5mm, pneu com câmara.</t>
  </si>
  <si>
    <t>Total dos equipamentos sem depreciação</t>
  </si>
  <si>
    <t>Depreciação dos equipamentos - 60 meses</t>
  </si>
  <si>
    <t>Total dos equipamentos por mês</t>
  </si>
  <si>
    <t>Custo por posto  = Soma da depreciação por 24  Auxiliar Agropecuário</t>
  </si>
  <si>
    <t>Depreciação com base na INSTRUÇÃO NORMATIVA RFB Nº 1700, DE 14 DE MARÇO DE 2017 da Secretaria da Receita Federal do Brasil</t>
  </si>
  <si>
    <t>Disponibilização de Equipamentos para o posto de Cozinheira</t>
  </si>
  <si>
    <t>Relógio de ponto eletrônico com Reconhecimento Facial e Biométrico (muitos profissionais não possuem digital reconhecida em virtude do seu labor)</t>
  </si>
  <si>
    <t>Cachoeira Macacu</t>
  </si>
  <si>
    <t>Custo por posto  = Soma da depreciação por 2 posto</t>
  </si>
  <si>
    <t>Disponibilização de Equipamentos para o posto de Eletricista</t>
  </si>
  <si>
    <t>Escada Articulada de Alumínio 16 degraus, altura acima de 4 metros, capacidade até 150 kilos</t>
  </si>
  <si>
    <t>Custo por posto  = Soma da depreciação por 1 posto</t>
  </si>
  <si>
    <r>
      <rPr>
        <b/>
        <sz val="9"/>
        <color theme="1"/>
        <rFont val="Verdana"/>
        <charset val="134"/>
      </rPr>
      <t>Anexo III - B - PLANILHA DE COMPOSIÇÃO DE CUSTOS E FORMAÇÃO DE PREÇOS</t>
    </r>
    <r>
      <rPr>
        <sz val="9"/>
        <color theme="1"/>
        <rFont val="Verdana"/>
        <charset val="134"/>
      </rPr>
      <t xml:space="preserve"> </t>
    </r>
  </si>
  <si>
    <t>COMPOSIÇÃO DE CUSTO DE UNIFORME PARA O CARGO DE COZINHEIRO</t>
  </si>
  <si>
    <t>ITEM</t>
  </si>
  <si>
    <t>DISCRIMINAÇÃO UNIFORME</t>
  </si>
  <si>
    <t>UNID.</t>
  </si>
  <si>
    <t>QT. INICIAL</t>
  </si>
  <si>
    <t>QT. SEMESTRE</t>
  </si>
  <si>
    <t>QUANT. ANUAL POR FUNCIONÁRIO</t>
  </si>
  <si>
    <t>VALOR UNITÁRIO</t>
  </si>
  <si>
    <t>VALOR TOTAL</t>
  </si>
  <si>
    <t>Calça de brim com cordão e elástico na cor branca</t>
  </si>
  <si>
    <t>peça</t>
  </si>
  <si>
    <t>Camisa de brim sem botões e sem bolsos na cor branca</t>
  </si>
  <si>
    <t>Avental térmico comprido com amarras na cintura e pescoço</t>
  </si>
  <si>
    <t>und</t>
  </si>
  <si>
    <t>CALCADO DE SEGURANCA - MODELO: SAPATO, FECHADO NO DORSO E NO CALCANHAR; TAMANHO: SOB MEDIDA; CABEDAL: EVA; BIQUEIRA: SEM BIQUEIRA; SOLA: BORRACHA SINTETICA ANTIDERRAPANTE; CADARCO: SEM CADARCO; COR: BRANCA; ENTRESSOLA: SINTETICA; FORRO: SINTETICO; ALMA: SINTETICA; PALMILHA: EVA, FORRADA EM TECIDO, LAVAVEL, ANTIBACTERIANA; GRAVACAO: COM GRAVACAO; CERTIFICADO APROVACAO- CA: SIM;</t>
  </si>
  <si>
    <t>Meia Vestuário,, Material: Algodão, Poliamida E Elastano, Tipo: Social, Cor: Variada, Tamanho: Sob Medida</t>
  </si>
  <si>
    <t xml:space="preserve">Luva térmica para proteção de altas temperaturas em cozinha industrial (confeccionada com reforço em couro na palma e polegar, forro interno com fibras naturais e espuma na palma e dorso) </t>
  </si>
  <si>
    <t>Máscara Aplicação: Em Cirurgias, Cor: Branca, Tipo: Antialérgico, Características Adicionais: Gramatura 30 G/M², Tripla Camada De Filtragem, Tipo Uso: Descartável/Único, Tipo Fixação: Elástico, Formato: Retangular,</t>
  </si>
  <si>
    <t>Crachá com cordão e fototransparente.</t>
  </si>
  <si>
    <t>Óculos proteção, material armação: pvc flexível e macio, tipo proteção: total e articular, tipo lente: redonda, cor lente: incolor, material lente: policarbonato</t>
  </si>
  <si>
    <t>Touca Material: Tnt , Aplicação: Cozinha Industrial , Cor: Branca , Tipo: Descartável , Características Adicionais: Tamanho Único Com Elástico.</t>
  </si>
  <si>
    <t>Pcte 100 unid</t>
  </si>
  <si>
    <t>Valor anual por funcionário</t>
  </si>
  <si>
    <t>Valor mensal por funcionário</t>
  </si>
  <si>
    <t>COMPOSIÇÃO DE CUSTO DE UNIFORME E EPIS PARA O CARGO DE TRABALHADOR RURAL, TRATORISTA, SERVENTE</t>
  </si>
  <si>
    <t>QUANT.INICIAL</t>
  </si>
  <si>
    <t xml:space="preserve">QUANT. ANUAL </t>
  </si>
  <si>
    <t>Calça comprida com elástico e cordão, de tecido em brim profissional e resistente 100% algodão, na cor azul escuro (base 518 da Santista).</t>
  </si>
  <si>
    <t>Camisa de manga comprida com proteção UV, classificação FPU 50.</t>
  </si>
  <si>
    <t>unid.</t>
  </si>
  <si>
    <t>Camisa azul-claro, com gola em V e manga curta. Malha mercerizada, 100% algodão com emblema da empresa fixado no bolso</t>
  </si>
  <si>
    <t>par</t>
  </si>
  <si>
    <t xml:space="preserve">Botina de segurança com elástico coberto, cabedal confeccionado em couro curtido ao cromo, com forração em sintético, palmilha de montagem em sintético fixada pelo processo strobel, solado de PU, Bi densidade, bicolor (chumbo / preto) injetado diretamente ao cabedal. Marca Marluvas ou similar. </t>
  </si>
  <si>
    <t>Luva de raspa cano curto reforçada, com tira de reforçao externo em raspa entre os dedos polegar e indicador, com reforço interno na palma e face palmar dos dedos, punho de 7 cm, marca Hércules ou similar.</t>
  </si>
  <si>
    <t>Óculos de segurança com visor, apoio nasal e proteção lateral injetados em uma mesma peça. Visor e hastes em policarbonato incolor; Visor com tratamento anti embaçante. Modelo Virtura marca 3M ou similar.</t>
  </si>
  <si>
    <t>Protetor auditivo tipo concha, abafador 3M CA: 29176. 20 dB</t>
  </si>
  <si>
    <t>Perneira de segurança confeccionada em duas camadas de material sintético, três talas em pvc frontais fixadas por solda eletrônica, fechamento nas bordas através de viés com costuras e solda eletrônica</t>
  </si>
  <si>
    <t>Avental de raspa  largura: 70 cm. altura 90 cm</t>
  </si>
  <si>
    <t>Bota Segurança Material: Pvc - Cloreto De Polivinila , Tipo Cano: Médio , Material Sola: Antiderrapante , Cor: Branca , Características Adicionais: Forrada Em Náilon</t>
  </si>
  <si>
    <t>Capa de chuva plástica, com faixas fluorescentes, material pvc, uso profissional.</t>
  </si>
  <si>
    <t>COMPOSIÇÃO DE CUSTO DE UNIFORME E EPIS PARA O CARGO DE PEDREIRO, ELETRICISTA, BOMBEIRO</t>
  </si>
  <si>
    <t>Camiseta, material 100% algodão, tipo manga curta, gola redonda, identificada com logomarca da empresa  os dizeres A SERVIÇO DA UFF</t>
  </si>
  <si>
    <t>Jaleco profissional em brim leve, manga curta, fechamento com botões, com um bolso frontal, gola esporte e com logomarca da empresa.</t>
  </si>
  <si>
    <t>Botina de segurança com elástico coberto, cabedal confeccionado em couro curtido ao cromo, com forração em sintético, solado de PU, Bi densidade, injetado diretamente ao cabedal. Marca Marluvas ou similar. (PAR)</t>
  </si>
  <si>
    <t>Capacete de segurança classe B, com jugular (UN)</t>
  </si>
  <si>
    <t>Luva de algodão tricotada pigmentada (PAR)</t>
  </si>
  <si>
    <t>Perneiras em raspa de couro, fechamento por fivela (par)</t>
  </si>
  <si>
    <t>Protetor auricular tipo concha com haste atrás da nuca</t>
  </si>
  <si>
    <t>Cinto de Segurança com talabarte - Fabricado em fita de poliéster
# Ajustes através de fivelas duplas de aço: Duas localizadas nas pernas
# Uma meia argola em aço forjado bicromatizado: Dorsal para retenção de queda 
# Proteção Subpélvica
# Talabarte em Y com absorvedor de energia
# Fabricado em fita de poliéster
# Conectores: 2 trava dupla abertura 55mm em aço forjado bicromatizado CG630 e 1 trava dupla abertura 15mm em aço forjado bicromatizado
# Comprimento com absorvedor fechado: 1,33m</t>
  </si>
  <si>
    <t>Avental de raspa (UN)</t>
  </si>
  <si>
    <t>QUANT.</t>
  </si>
  <si>
    <t>CONJUNTO DE UNIFORME</t>
  </si>
  <si>
    <t>CUSTO CADERNO LOGÍSTICA</t>
  </si>
  <si>
    <t>Servente de Limpeza de Área Comum</t>
  </si>
  <si>
    <t>1.1</t>
  </si>
  <si>
    <t xml:space="preserve">Calça comprida com elástico e cordão, de tecido em brim profissional e resistente, para proteção das pernas contra umidade proveniente de operações com uso de água. </t>
  </si>
  <si>
    <t>Cada conjunto é composto por 1 Calça, 2 Camisas, 3 meias, 1 Botina, 1 Luva de Segurança e 10 Máscaras faciais</t>
  </si>
  <si>
    <t>1.2</t>
  </si>
  <si>
    <t xml:space="preserve">Camisa de mangas curtas, de mesma cor da calça, de tecido/polo de 1ª qualidade 100% algodão, com o devido emblema/logotipo da empresa que seja visível; </t>
  </si>
  <si>
    <t>1.3</t>
  </si>
  <si>
    <t>Meia em algodão, tipo soquete.</t>
  </si>
  <si>
    <t>1.4</t>
  </si>
  <si>
    <t>Botina cano curto, de borracha, preta, com elástico, palmilha Antimicróbiana, com biqueira de PVC, com solado PU (Poliuretano) monodensidade, resistente à abrasão, com ergonomia confortável (par), para proteção contra impactos de quedas de objetos sobre os artelhos e umidade. Obrigatório conter Certificado de Aprovação (CA).</t>
  </si>
  <si>
    <t>1.5</t>
  </si>
  <si>
    <t>Luva de segurança, em composto de látex natural, com forro de algodão, Palma antiderrapante com alta resistência, para limpeza de banheiros, com resistência química e mecânica, tamanho 30 cm. Obrigatório possuir Certificado de Aprovação (C.A).</t>
  </si>
  <si>
    <t>1.6</t>
  </si>
  <si>
    <t>Mascara facial, descartável, tipo semi facial concha, dobrável, PFF1, feito em malha filtrante, com dois elásticos de ajuste para a cabeça. Possui clipe metálico na ponte nasal, sem valvula de exalação.Tamanho único, para proteção das vias respiratórias contra poeiras, névoas e respingo de líquidos de sanitários. Obrigatório possuir Certificado de Aprovação (C.A).</t>
  </si>
  <si>
    <t>Obs: Quantidade estimada por ano, sendo 3 (três) conjuntos na admissão e mais 1 (um) conjunto a cada 6 (seis) meses, conforme Cláusula 31ª da CCT 2021/2022.</t>
  </si>
  <si>
    <t>O Caderno de Logísticas do Ministério do Planejamento Orçamento e Gestão, define a porcentagem de custos de Uniformes, com base no posto a ser contratado, mantendo o percentual de 1,45% de Servente, 1,27% Servente de Fachada, 1,23% para os Encarregados, e 1,15% para os Encarregados de Fachada utilizando  Base de Cálculo Módulos 1, 2, 3 e 4 da Planilha de Composição de Custos.</t>
  </si>
  <si>
    <t>O Caderno de Logística pode ser acessado pelo link &lt;https://www.comprasgovernamentais.gov.br/images/conteudo/ArquivosCGNOR/Cadernostecnicos/Cadernos2019/CT_LIM_RJ_2019.pdf&gt;</t>
  </si>
  <si>
    <t>COMPOSIÇÃO DE CUSTO DE UNIFORME E EPIS PARA O CARGO DE ENCARREGADO</t>
  </si>
  <si>
    <t>Calça comprida jeans.</t>
  </si>
  <si>
    <r>
      <rPr>
        <b/>
        <sz val="9"/>
        <color theme="1"/>
        <rFont val="Verdana"/>
        <charset val="134"/>
      </rPr>
      <t>Anexo III - C - PLANILHA DE COMPOSIÇÃO DE CUSTOS E FORMAÇÃO DE PREÇOS</t>
    </r>
    <r>
      <rPr>
        <sz val="9"/>
        <color theme="1"/>
        <rFont val="Verdana"/>
        <charset val="134"/>
      </rPr>
      <t xml:space="preserve"> </t>
    </r>
  </si>
  <si>
    <t>COMPOSIÇÃO DE CUSTO DE MATERIAIS PARA O POSTO DE AUX. AGROP. 44 horas</t>
  </si>
  <si>
    <t>Tesoura de cortar grama</t>
  </si>
  <si>
    <t>Sacho com cabo</t>
  </si>
  <si>
    <t>Picareta no. 4 com cabo de madeira 90 cmcom</t>
  </si>
  <si>
    <t>Vassoura de piaçava com cabo</t>
  </si>
  <si>
    <t>vassoura de grama metalica, regulável, 14 dentes</t>
  </si>
  <si>
    <t>Nylon Roçadeira (Rolos = 100 metros).</t>
  </si>
  <si>
    <t>Rolo</t>
  </si>
  <si>
    <t>CAVADEIRA ARTICULADA COM CABO DE MADEIRA 180CM</t>
  </si>
  <si>
    <t>CAVADEIRA SIMPLES, CABO DE FERRO</t>
  </si>
  <si>
    <t>FACÃO PARA MATO 18" LÂMINA DE AÇO CARBONO</t>
  </si>
  <si>
    <t>FOICE ROÇADEIRA, COM CABO DE MADEIRA 150 CM</t>
  </si>
  <si>
    <t>PÁ QUADRADA METÁLICA COM CABO DE MADEIRA</t>
  </si>
  <si>
    <t>Enxada Material: Aço Carbono , Largura: 18 CM, Material Cabo: Madeira</t>
  </si>
  <si>
    <t>ancinho metálico curvo 14 dentes com cabo de madeira</t>
  </si>
  <si>
    <t>ancinho-cultivador 3 dentes</t>
  </si>
  <si>
    <t>INSUMOS DIVERSOS (SUGESTÃO MENSAL)</t>
  </si>
  <si>
    <t>ESTIMATIVA DE CUSTO DE MATERIAL DE LIMPEZA</t>
  </si>
  <si>
    <t>Postos de Auxiliar de Serviços Gerais</t>
  </si>
  <si>
    <t>MATERIAL DE CONSUMO</t>
  </si>
  <si>
    <t>QUANTIDADE</t>
  </si>
  <si>
    <t>CUSTO CONFORME CADERNO DE LOGÍSTICA</t>
  </si>
  <si>
    <t>Álcool 70 % desinfetante de superfícies - litro</t>
  </si>
  <si>
    <t>litro</t>
  </si>
  <si>
    <t>Custo aplicado aos postos de Serventes e Serventes de Laboratório, sendo 12% sobre os Módulos 1, 2, 3 e Sub-Módulo 5.1. Após o resultado foi retirado 9,25% de Cofins, evitando bitributação.</t>
  </si>
  <si>
    <t>ÁLCOOL ETÍLICO Gel antisséptico Tipo hidratado, concentração 70º GL, aplicação limpeza a seco e desinfecção das mãos e braços. Com registro no órgão competente.</t>
  </si>
  <si>
    <t>Cera líquida incolor polimérica resistente a alto tráfego - litro</t>
  </si>
  <si>
    <t>Creolina - latas de 1 litro</t>
  </si>
  <si>
    <t>lata</t>
  </si>
  <si>
    <t>Desengraxante liquido para limpeza pesada - litro</t>
  </si>
  <si>
    <t>Desinfetante saneante líquido, com ação germicida e bactericida para lavagem de superfícies - litro</t>
  </si>
  <si>
    <t>Detergente líquido MULTIUSO - litros</t>
  </si>
  <si>
    <t>Detergente líquido neutro, com ação germicida e bactericida para lavagem de superfície - litro</t>
  </si>
  <si>
    <t>Fibras de limpeza - branca - unidade</t>
  </si>
  <si>
    <t>Fibras de limpeza - verde - unidade</t>
  </si>
  <si>
    <t>Flanela na cor branca, para limpeza de mobiliário das áreas administrativas</t>
  </si>
  <si>
    <t>Hipoclorito de Sódio a 1%, com Registro do Ministério da Saúde e Laudo de Controle de Qualidade do teor de cloro do Lote -  litro</t>
  </si>
  <si>
    <t>HIPOCLORITO DE SÓDIO liquido, concentração a 2%, sem adição de corantes e fragrância. Com registro do Ministério da Saúde.</t>
  </si>
  <si>
    <t>Lã de aço (pacote com 8 unidades)</t>
  </si>
  <si>
    <t>pacote</t>
  </si>
  <si>
    <t>Lustra Móveis - 200 ml</t>
  </si>
  <si>
    <t>frasco</t>
  </si>
  <si>
    <t>Neutralizador de odores em aerosol (embalagem descartável) unidade de 500 ml</t>
  </si>
  <si>
    <t>Pano de chão cru de tam. grande  p/ limpeza geral</t>
  </si>
  <si>
    <t>Papel higiênico, 1ª qualidade (branco) folha dupla, picotado de 10m x 300m - rolão - pacote com 4 rolos</t>
  </si>
  <si>
    <t>Papel toalha branco de 1º qualidade, em rolo de 20cm X 200m.( Restaurante ). Pacote com 6 unidades</t>
  </si>
  <si>
    <t>Papel toalha multi folhas (branco) 1ª qualidade,, uma dobra, medindo aproximadamente 22cm x 200 m , em papel branco de 1ª qualidade (fardo com 6 pcts)</t>
  </si>
  <si>
    <t>fardo</t>
  </si>
  <si>
    <t>Pasta de limpeza multiuso ( LIMPTEK) (Cores diversas)</t>
  </si>
  <si>
    <t>kg</t>
  </si>
  <si>
    <t>Pasta saponácea (kg)</t>
  </si>
  <si>
    <t>Removedor de cera para pisos - litro</t>
  </si>
  <si>
    <t>Sabão de coco em barra (kg)</t>
  </si>
  <si>
    <t>Sabonete líquido, em forma de refil, para lavagem de mãos – unidade refil 500 ml</t>
  </si>
  <si>
    <t>refil</t>
  </si>
  <si>
    <t>Sacos de lixo com capacidade de 40 litros, resistente, para coleta de resíduo comum</t>
  </si>
  <si>
    <t xml:space="preserve">Sacos de lixo com capacidade de 60 litros, resistente, para coleta de resíduo comum </t>
  </si>
  <si>
    <t>Sacos de lixo de 100 litros, resistente, para coleta de resíduo comum</t>
  </si>
  <si>
    <t>Sacos de lixo de 200 litros, resistente, para coleta de resíduo comum</t>
  </si>
  <si>
    <t>Sacos de lixo de 400 litros, resistente, para coleta de resíduo comum</t>
  </si>
  <si>
    <t>Saneante para remoção de limo de vasos sanitários – litro</t>
  </si>
  <si>
    <t>Vaselina líquida - litro</t>
  </si>
  <si>
    <t>Balde azul de 20 litros com bico</t>
  </si>
  <si>
    <t>Balde vermelho de 20 litros com bico</t>
  </si>
  <si>
    <t>Carro aramado para transporte de materiais e insumos (capacidade 140 litros)</t>
  </si>
  <si>
    <t>Lixeira, Material Polipropileno, 240 litros, com tampa, formato retangular</t>
  </si>
  <si>
    <t>Desentupidor de pia.</t>
  </si>
  <si>
    <t>Desentupidor de vaso sanitário tipo bomba manual</t>
  </si>
  <si>
    <t>Disco polidor branco 300 mm</t>
  </si>
  <si>
    <t>Disco polidor branco 350 mm</t>
  </si>
  <si>
    <t>Disco removedor preto 300 mm</t>
  </si>
  <si>
    <t>Disco removedor preto 350 mm</t>
  </si>
  <si>
    <t>Disco removedor preto 410 mm</t>
  </si>
  <si>
    <t>Dispensador de álcool gel para acondicionamento de refil tipo sache, para higienização das mãos.</t>
  </si>
  <si>
    <t>Dispensador de papel higiênico tipo rolão</t>
  </si>
  <si>
    <t>Dispensador de papel higiênico tipo rolo pequeno</t>
  </si>
  <si>
    <t>Dispensador de papel toalha interfolhada</t>
  </si>
  <si>
    <t>Dispensador de sabonete liquido para lavagens das mãos.</t>
  </si>
  <si>
    <t xml:space="preserve">Escova de pia  </t>
  </si>
  <si>
    <t>Escova em material plástico resistente com cerdas de nylon</t>
  </si>
  <si>
    <t xml:space="preserve">Extensão elétrica de 50 metros </t>
  </si>
  <si>
    <t>Kit Limpa vidros com extensores 3 mt</t>
  </si>
  <si>
    <t>Luva de borracha forrada de cano longo</t>
  </si>
  <si>
    <t>Mangueira trançada multiuso, transparente, em PVC resistente, de 01 polegada com conexão e esguicho,  rolo de 50 metros</t>
  </si>
  <si>
    <t>Mangueira trançada multiuso, transparente, em PVC resistente, de ½¨com conexão e esguicho,  rolo de 100 metros</t>
  </si>
  <si>
    <t>Pá coletora clip articulada c/ haste e fixador vassoura</t>
  </si>
  <si>
    <t>Pulverizador manual de 5 litros</t>
  </si>
  <si>
    <t xml:space="preserve">Rodo de 40 cm, com cabo alumínio ou em aço inoxidável - (cabo longo)  </t>
  </si>
  <si>
    <t>Rodo de 60 cm, com cabo Alumínio ou em aço inoxidável – (cabo longo)</t>
  </si>
  <si>
    <t>Vassoura de gari com cabo medindo 1,70m</t>
  </si>
  <si>
    <t xml:space="preserve">Vassoura de pelo 40 cm </t>
  </si>
  <si>
    <t xml:space="preserve">Vassoura de pelo 60 cm </t>
  </si>
  <si>
    <t>Vassoura de Piaçava chapa n.º 5</t>
  </si>
  <si>
    <t>Vassoura vasculho teto</t>
  </si>
  <si>
    <t>Observações</t>
  </si>
  <si>
    <t>(1) A quantidade de material é meramente estimativa e sugestiva, podendo haver variações no quantitativo e no descritivo a ser consumido. É obrigação da Contratada o fornecimento dos mesmos para completa execução dos serviços de limpeza, podendo ser de acordo com a tecnologia e treinamentos utilizados pela mesma.</t>
  </si>
  <si>
    <t>(2) O Caderno de Logísticas do Ministério do Planejamento Orçamento e Gestão, define a porcentagem de custos de Materiais e Equipamentos, com base no posto de servente, mantendo o percentual de 12%, utilizando  Base de Cálculo Módulo 1, Módulo 2, Módulo 3 e SubMódolo 5.1., menos 9,25% incidente do COFINS, evitando assim bitributação da Planilha de Composição de Custos.</t>
  </si>
  <si>
    <t>Anexo IV-A  - FORMAÇÃO CUSTOS POSTOS DO GRUPO 1</t>
  </si>
  <si>
    <t>ITEM 1 - Contratação de empresa para prestação de serviços continuados de Apoio Operacional, com regime de dedicação exclusiva de mão de obra, com fornecimento de materiais de reposição e atendimento da Fazenda Escola de Cachoeira de Macacu, da Universidade Federal Fluminense</t>
  </si>
  <si>
    <t>MÃO-DE-OBRA VINCULADA À EXECUÇÃO CONTRATUAL</t>
  </si>
  <si>
    <t>Dados para composição dos custos referentes a mão de obra</t>
  </si>
  <si>
    <t>Regime tributário da Licitante</t>
  </si>
  <si>
    <r>
      <rPr>
        <b/>
        <sz val="11"/>
        <color theme="1"/>
        <rFont val="Calibri"/>
        <charset val="134"/>
      </rPr>
      <t xml:space="preserve">Documento Comprobatório </t>
    </r>
    <r>
      <rPr>
        <b/>
        <i/>
        <sz val="11"/>
        <color theme="1"/>
        <rFont val="Calibri"/>
        <charset val="134"/>
      </rPr>
      <t>*Anexar Comprovante</t>
    </r>
  </si>
  <si>
    <r>
      <rPr>
        <b/>
        <sz val="11"/>
        <color theme="1"/>
        <rFont val="Calibri"/>
        <charset val="134"/>
      </rPr>
      <t>ACT/CCT/DCT</t>
    </r>
    <r>
      <rPr>
        <sz val="11"/>
        <color theme="1"/>
        <rFont val="Calibri"/>
        <charset val="134"/>
      </rPr>
      <t xml:space="preserve"> </t>
    </r>
    <r>
      <rPr>
        <i/>
        <sz val="8"/>
        <color theme="1"/>
        <rFont val="Calibri"/>
        <charset val="134"/>
      </rPr>
      <t>inclusive aditivos se houver</t>
    </r>
  </si>
  <si>
    <t>Entidade Sindical da Empresa</t>
  </si>
  <si>
    <t>Entidade Sindical dos Empregados</t>
  </si>
  <si>
    <t>Número de Registro</t>
  </si>
  <si>
    <t>Início Vigência</t>
  </si>
  <si>
    <t>Fim Vigência</t>
  </si>
  <si>
    <t>Descrição Cargos</t>
  </si>
  <si>
    <t>Dias/Mês</t>
  </si>
  <si>
    <t>Posto</t>
  </si>
  <si>
    <t>Salário</t>
  </si>
  <si>
    <t>Auxiliar de Agropecuária - 44 horas Diurno</t>
  </si>
  <si>
    <t>Tratorista - 12 X 36 horas Diurno</t>
  </si>
  <si>
    <t>Auxiliar de Serviços Gerais (Servente de Limpeza)- 44 horas semanais</t>
  </si>
  <si>
    <t>6410-10</t>
  </si>
  <si>
    <t>MÓDULO 1 : COMPOSIÇÃO DA REMUNERAÇÃO</t>
  </si>
  <si>
    <t>Aux. Agro 12x36</t>
  </si>
  <si>
    <t>Aux. Agro 44</t>
  </si>
  <si>
    <t>Pedreiro</t>
  </si>
  <si>
    <t>Tratorista</t>
  </si>
  <si>
    <t>ASG</t>
  </si>
  <si>
    <t>Composição da Remuneração</t>
  </si>
  <si>
    <t>Valor(R$)</t>
  </si>
  <si>
    <t>A</t>
  </si>
  <si>
    <t>Salário Base</t>
  </si>
  <si>
    <t>B</t>
  </si>
  <si>
    <t>Adicional de Periculosidade (Conforme CCT 30%)</t>
  </si>
  <si>
    <t>C</t>
  </si>
  <si>
    <t>Adicional de Insalubridade (20% Grau médio NR 15) Só será efetivamente pago, após validação do Laudo pela Contratada</t>
  </si>
  <si>
    <t>D</t>
  </si>
  <si>
    <t>Adicional Noturno</t>
  </si>
  <si>
    <t>E</t>
  </si>
  <si>
    <t>Adicional de Hora Noturna Reduzida</t>
  </si>
  <si>
    <t>F</t>
  </si>
  <si>
    <t>Adicional de Insalubridade (40% Grau máximo) - Só será efetivamente pago, após validação do Laudo pela Contratada</t>
  </si>
  <si>
    <t>Total de Remuneração</t>
  </si>
  <si>
    <t>MÓDULO 2: ENCARGOS E BENEFÍCIOS ANUAIS, MENSAIS E DIÁRIOS</t>
  </si>
  <si>
    <t>Submódulo 2.1 - 13º (décimo terceiro) Salário, Férias e Adicional de Férias</t>
  </si>
  <si>
    <t>13º (décimo terceiro) Salário</t>
  </si>
  <si>
    <t>Férias e Adicional de Férias</t>
  </si>
  <si>
    <t>Total</t>
  </si>
  <si>
    <t>Incidência do Submódulo 2.2 - Encargos previdenciários (GPS), FGTS e outras contribuições                                                                                     (Cálculo sobre a remuneração, pois será adotada a Conta Vinculada)</t>
  </si>
  <si>
    <t>Submódulo 2.2 - Encargos Previdenciários (GPS), Fundo de Garantia por Tempo de Serviço (FGTS) e outras contribuições</t>
  </si>
  <si>
    <t>2.2</t>
  </si>
  <si>
    <t>GPS, FGTS e outras contribuições</t>
  </si>
  <si>
    <t>%</t>
  </si>
  <si>
    <t>INSS</t>
  </si>
  <si>
    <t>Salário Educação</t>
  </si>
  <si>
    <t>Seguro acidente do trabalho</t>
  </si>
  <si>
    <t>SESI ou SESC</t>
  </si>
  <si>
    <t>SENAI ou SENAC</t>
  </si>
  <si>
    <t>SEBRAE</t>
  </si>
  <si>
    <t>G</t>
  </si>
  <si>
    <t>INCRA</t>
  </si>
  <si>
    <t>H</t>
  </si>
  <si>
    <t>FGTS</t>
  </si>
  <si>
    <t>Itens não aplicáveis a Optantes do SIMPLES</t>
  </si>
  <si>
    <t>Submódulo 2.3 - Benefícios Mensais e Diários</t>
  </si>
  <si>
    <t>2.3</t>
  </si>
  <si>
    <t>Benefícios Mensais e Diários</t>
  </si>
  <si>
    <t>Transporte -Cláusula 23ª da CCT - considerando 2 passagens/dia</t>
  </si>
  <si>
    <t>Ticket Alimentação - Cláusula 22ª da CCT</t>
  </si>
  <si>
    <t>Benefício Assistencial</t>
  </si>
  <si>
    <t>Outros (Social Familiar) - Cláusula 28ª da CCT</t>
  </si>
  <si>
    <t>Total de Benefícios Mensais e Diários</t>
  </si>
  <si>
    <t>Quadro-Resumo do Módulo 2 - Encargos e Benefícios anuais, mensais e diários</t>
  </si>
  <si>
    <t>Encargos e Benefícios Anuais, Mensais e Diários</t>
  </si>
  <si>
    <t>Valor (R$)</t>
  </si>
  <si>
    <t>2.1</t>
  </si>
  <si>
    <t>13º (décimo terceiro) Salário, Férias e Adicional de Férias</t>
  </si>
  <si>
    <t>MÓDULO 3: PROVISÃO PARA RESCISÃO</t>
  </si>
  <si>
    <t>Provisão para Rescisão</t>
  </si>
  <si>
    <t>Aviso prévio indenizado</t>
  </si>
  <si>
    <t>Incidência do FGTS sobre o Aviso Prévio Indenizado</t>
  </si>
  <si>
    <t>Multa do FGTS e contribuição social sobre o aviso prévio indenizado</t>
  </si>
  <si>
    <t>Aviso prévio trabalhado</t>
  </si>
  <si>
    <t>Incidência de GPS, FGTS e outras contribuições sobre o aviso prévio trabalhado</t>
  </si>
  <si>
    <t>Multa do FGTS e contribuição social sobre o aviso prévio trabalhado</t>
  </si>
  <si>
    <t>MÓDULO 4: CUSTO DE REPOSIÇÃO DO PROFISSIONAL AUSENTE</t>
  </si>
  <si>
    <t>4.1</t>
  </si>
  <si>
    <t>Submódulo 4.1. Ausências legais</t>
  </si>
  <si>
    <t>Substituto na cobertura de férias</t>
  </si>
  <si>
    <t>Substituto na cobertura de Ausências legais</t>
  </si>
  <si>
    <t>Substituto na cobertura de Licença paternidade</t>
  </si>
  <si>
    <t>Substituto na cobertura de Ausência por Acidente de trabalho</t>
  </si>
  <si>
    <t>Substituto na cobertura de Afastamento Maternidade</t>
  </si>
  <si>
    <t>Substituto na cobertura de outras ausências (especificar)</t>
  </si>
  <si>
    <t>Submódulo 4.2 - Intrajornada</t>
  </si>
  <si>
    <t>4.2</t>
  </si>
  <si>
    <t>Intrajornada</t>
  </si>
  <si>
    <t>Intervalo para repouso ou alimentação</t>
  </si>
  <si>
    <t>Quadro-Resumo do Módulo 4 - Custo de Reposição do Profissional Ausente</t>
  </si>
  <si>
    <t>Custo de reposição</t>
  </si>
  <si>
    <t>Ausências legais</t>
  </si>
  <si>
    <t>MÓDULO 5: INSUMOS DIVERSOS</t>
  </si>
  <si>
    <t>Insumos Diversos</t>
  </si>
  <si>
    <t>Uniformes E EPIS</t>
  </si>
  <si>
    <t>Materiais</t>
  </si>
  <si>
    <t>Equipamentos</t>
  </si>
  <si>
    <t xml:space="preserve">Outros </t>
  </si>
  <si>
    <t>Total de Insumos Diversos</t>
  </si>
  <si>
    <t>MÓDULO 6: CUSTOS INDIRETOS, TRIBUTOS E LUCRO – (LUCRO PRESUMIDO)</t>
  </si>
  <si>
    <t>Custos Indiretos, Tributos e Lucro</t>
  </si>
  <si>
    <t>Custos Indiretos</t>
  </si>
  <si>
    <t>Lucro</t>
  </si>
  <si>
    <t>Tributos</t>
  </si>
  <si>
    <t>C.1) Tributos Federais (PIS = 0,65% e COFINS = 3%)</t>
  </si>
  <si>
    <t>C.2) Tributos Estaduais (especificar)</t>
  </si>
  <si>
    <t>C.3) Tributos Municipais (ISS = 5,0%)</t>
  </si>
  <si>
    <t>C.4) Outros tributos (especificar)</t>
  </si>
  <si>
    <t>Quadro-resumo do Custo por Empregado (LUCRO PRESUMIDO)</t>
  </si>
  <si>
    <t>LUCRO PRESUMIDO</t>
  </si>
  <si>
    <t>Mão-de-obra vinculada à execução contratual (valor por empregado)</t>
  </si>
  <si>
    <t>Módulo 1 - Composição da Remuneração</t>
  </si>
  <si>
    <t>Módulo 2 - Encargos e Benefícios Anuais, Mensais e Diários</t>
  </si>
  <si>
    <t>Módulo 3 - Provisão para rescisão</t>
  </si>
  <si>
    <t>Módulo 4 - Custo de Reposição do Profissional Ausente</t>
  </si>
  <si>
    <t>Módulo 5 - Insumos Diversos</t>
  </si>
  <si>
    <t>Subtotal (A + B +C+ D+E)</t>
  </si>
  <si>
    <t>Módulo 6 – Custos Indiretos, Tributos e Lucro</t>
  </si>
  <si>
    <t>Valor total por empregado</t>
  </si>
  <si>
    <t>Valor total por posto 12x36h</t>
  </si>
  <si>
    <t>FATOR K</t>
  </si>
  <si>
    <t>MÓDULO 6: CUSTOS INDIRETOS, TRIBUTOS E LUCRO – (LUCRO REAL)</t>
  </si>
  <si>
    <t>C.1) Tributos Federais (PIS = 1,65% e COFINS = 7,60%)</t>
  </si>
  <si>
    <t>Quadro-resumo do Custo por Empregado (LUCRO REAL)</t>
  </si>
  <si>
    <t>LUCRO REAL</t>
  </si>
  <si>
    <t>Anexo IV-B  - FORMAÇÃO CUSTOS POSTOS GRUPO 2</t>
  </si>
  <si>
    <t>Eletricista 44 horas semanais</t>
  </si>
  <si>
    <t>9922-25</t>
  </si>
  <si>
    <t>Ajudante 44 horas semanais</t>
  </si>
  <si>
    <t>Cozinheiro</t>
  </si>
  <si>
    <t>Eletricista</t>
  </si>
  <si>
    <t>Bombeiro</t>
  </si>
  <si>
    <t>Ajudante</t>
  </si>
  <si>
    <t>Tratorista 44</t>
  </si>
  <si>
    <t>Adicional de Insalubridade (20% Grau médio NR 15)</t>
  </si>
  <si>
    <t>Gratificação Liderança (15% ou 30%)</t>
  </si>
  <si>
    <t>Incidência do Submódulo 2.2 - Encargos previdenciários (GPS), FGTS e outras contribuições (Cálculo sobre a remuneração, pois será adotada a Conta Vinculada)</t>
  </si>
  <si>
    <t>(PLANILHA A SER FORNECIDA PELA PROPONENTE EM PAPEL TIMBRADO)</t>
  </si>
  <si>
    <r>
      <rPr>
        <sz val="9"/>
        <color theme="1"/>
        <rFont val="Arial"/>
        <charset val="134"/>
      </rPr>
      <t xml:space="preserve">EMPRESA </t>
    </r>
    <r>
      <rPr>
        <sz val="9"/>
        <color rgb="FFFF0000"/>
        <rFont val="Arial"/>
        <charset val="134"/>
      </rPr>
      <t>(nome da empresa)</t>
    </r>
  </si>
  <si>
    <r>
      <rPr>
        <sz val="9"/>
        <color theme="1"/>
        <rFont val="Arial"/>
        <charset val="134"/>
      </rPr>
      <t>CNPJ N.º :</t>
    </r>
    <r>
      <rPr>
        <sz val="9"/>
        <color rgb="FFFF0000"/>
        <rFont val="Arial"/>
        <charset val="134"/>
      </rPr>
      <t xml:space="preserve"> (n.º do CNPJ)</t>
    </r>
  </si>
  <si>
    <t>ANEXO IV- C</t>
  </si>
  <si>
    <r>
      <rPr>
        <b/>
        <sz val="9"/>
        <color theme="1"/>
        <rFont val="Arial"/>
        <charset val="134"/>
      </rPr>
      <t>PLANILHA DE COMPOSIÇÃO DE CUSTOS E FORMAÇÃO DE PREÇOS</t>
    </r>
    <r>
      <rPr>
        <sz val="9"/>
        <color theme="1"/>
        <rFont val="Arial"/>
        <charset val="134"/>
      </rPr>
      <t xml:space="preserve"> (Anexo VII da I.N. da SLTI/MPOG n.º 5 de 26/Maio/2017			</t>
    </r>
  </si>
  <si>
    <t>Processo 23069.153532/2025-16</t>
  </si>
  <si>
    <t>Custo total da contratação</t>
  </si>
  <si>
    <t>POSTOS</t>
  </si>
  <si>
    <t>VALOR MENSAL POR POSTO</t>
  </si>
  <si>
    <t>TOTAL MENSAL</t>
  </si>
  <si>
    <t>TOTAL ANUAL</t>
  </si>
  <si>
    <t>TOTAL 24 MÊS</t>
  </si>
  <si>
    <t>Aux. Serviços Gerais - Limpeza 44 horas</t>
  </si>
  <si>
    <t>Tratorista 44 horas</t>
  </si>
  <si>
    <t>Encarregado 44 horas</t>
  </si>
  <si>
    <t>ANEXO IV- D</t>
  </si>
  <si>
    <t>CONTROLE DE VETORES</t>
  </si>
  <si>
    <t>DESCRIÇÃO</t>
  </si>
  <si>
    <t>UND</t>
  </si>
  <si>
    <t>QTDADE ESTIMADA (M2)</t>
  </si>
  <si>
    <t>VALOR TOTAL POR APLICAÇÃO (R$X M2)</t>
  </si>
  <si>
    <t>VALOR TOTAL (Quatro aplicações por 24 meses, se for o caso)</t>
  </si>
  <si>
    <r>
      <rPr>
        <sz val="11"/>
        <color theme="1"/>
        <rFont val="Calibri"/>
        <charset val="134"/>
        <scheme val="minor"/>
      </rPr>
      <t xml:space="preserve">Controle sanitário integrado contra insetos (desinsetização) - BARATAS, TRAÇAS, E MOSQUITOS e as suas larvas/filhotes nas fontes, caixas de esgotos e galerias e nas edificações (áreas internas e áreas externas). Combate a ESCORPIÕES e RATOS (desratização) - pulverização geral, incluindo móveis, rodapés, ralos, WC’s, copas, tubulações de esgoto, e estacionamento. </t>
    </r>
    <r>
      <rPr>
        <b/>
        <sz val="11"/>
        <color theme="1"/>
        <rFont val="Calibri"/>
        <charset val="134"/>
        <scheme val="minor"/>
      </rPr>
      <t>IMPORTANTE: OS SERVIÇOS SERÃO EXECUTADOS CONFORME CRONOGRAMA E AUTORIZAÇÃO DA FISCALIZAÇÃO.</t>
    </r>
  </si>
  <si>
    <t>m2</t>
  </si>
  <si>
    <r>
      <rPr>
        <sz val="11"/>
        <color rgb="FF000000"/>
        <rFont val="Calibri"/>
        <charset val="134"/>
        <scheme val="minor"/>
      </rPr>
      <t>Remoção de abelhas ou vespas.</t>
    </r>
    <r>
      <rPr>
        <sz val="11"/>
        <color theme="1"/>
        <rFont val="Calibri"/>
        <charset val="134"/>
        <scheme val="minor"/>
      </rPr>
      <t xml:space="preserve"> Serviços de execução de captura e remoção de colmeias de abelhas, vespas, marimbondos. A empresa contratada fica responsável pela transferência/translado e realocação para outro local apropriado.</t>
    </r>
    <r>
      <rPr>
        <sz val="11"/>
        <color rgb="FF000000"/>
        <rFont val="Calibri"/>
        <charset val="134"/>
        <scheme val="minor"/>
      </rPr>
      <t xml:space="preserve"> </t>
    </r>
    <r>
      <rPr>
        <b/>
        <sz val="11"/>
        <color rgb="FF000000"/>
        <rFont val="Calibri"/>
        <charset val="134"/>
        <scheme val="minor"/>
      </rPr>
      <t>IMPORTANTE: OS SERVIÇOS SERÃO EXECUTADOS CONFORME CRONOGRAMA E AUTORIZAÇÃO DA FISCALIZAÇÃO.</t>
    </r>
  </si>
  <si>
    <t>Serviço</t>
  </si>
  <si>
    <t>ANEXO IV- E</t>
  </si>
  <si>
    <t>LIMPEZA DE RESERVATÓRIOS DE ÁGUA</t>
  </si>
  <si>
    <t>Prédio</t>
  </si>
  <si>
    <t>Caixa dágua</t>
  </si>
  <si>
    <t>QTDADE</t>
  </si>
  <si>
    <t>LITROS</t>
  </si>
  <si>
    <t>M3</t>
  </si>
  <si>
    <t>Valor Unitário por aplicação m3</t>
  </si>
  <si>
    <t>Valor por reservatório</t>
  </si>
  <si>
    <t>Total estimado 4 vezes por 24 meses</t>
  </si>
  <si>
    <t>Fazenda Escola Cachoeira de Macacu</t>
  </si>
  <si>
    <t>ANEXO IV- F</t>
  </si>
  <si>
    <t>MANUTENÇÃO EM APARELHOS DE AR CONDICIONADO</t>
  </si>
  <si>
    <t>QTDADE ESTIMADA DE APARELHOS</t>
  </si>
  <si>
    <t>VALOR UNITÁRIO POR VISITA/MANUENÇÃO (R$X UNID)</t>
  </si>
  <si>
    <t>VALOR TOTAL (Doze visitas por 24 meses, se for o caso)</t>
  </si>
  <si>
    <t>Manutenção Preventiva e Corretiva, em aparelhos de ar condicionado de Janela, com 12 mil Btus, com reposição de peças necessárias ao perfeito funcionamento.</t>
  </si>
  <si>
    <t>unid</t>
  </si>
  <si>
    <t>Manutenção Preventiva e Corretiva, em aparelhos de ar condicionado de Janela, com 18 mil Btus, com reposição de peças necessárias ao perfeito funcionamento.</t>
  </si>
  <si>
    <t>Manutenção Preventiva e Corretiva, em aparelhos de ar condicionado de Janela, com 19 mil Btus, com reposição de peças necessárias ao perfeito funcionamento.</t>
  </si>
  <si>
    <t>Manutenção Preventiva e Corretiva, em aparelhos de ar condicionado de Janela, com 30 mil Btus, com reposição de peças necessárias ao perfeito funcionamento.</t>
  </si>
  <si>
    <t>Manutenção Preventiva e Corretiva, em aparelhos de ar condicionado Split, com 60 mil Btus, com reposição de peças necessárias ao perfeito funcionamento.</t>
  </si>
  <si>
    <t>Manutenção Preventiva e Corretiva, em aparelhos de ar condicionado Split, com 55 mil Btus, com reposição de peças necessárias ao perfeito funcionamento.</t>
  </si>
  <si>
    <t>Manutenção Preventiva e Corretiva, em aparelhos de ar condicionado Split, com 12 mil Btus, com reposição de peças necessárias ao perfeito funcionamento.</t>
  </si>
  <si>
    <t>ANEXO IV- G</t>
  </si>
  <si>
    <t>INSTALAÇÃO DE  APARELHOS DE AR CONDICIONADO</t>
  </si>
  <si>
    <t xml:space="preserve">VALOR UNITÁRIO </t>
  </si>
  <si>
    <t xml:space="preserve">VALOR TOTAL </t>
  </si>
  <si>
    <t>Instalação de aparelho, com capacidade de 7500 BTUs a 17.999 BTUS, incluindo o material de instalação até a distância de 3 m de linha, mão-de-obra necessária, além de todos os materiais e componentes para a completa fixação e funcionamento do equipamento, inclusive sua conexão ao ponto de energia disponível para sua instalação. As áreas afetadas pela instalação deverão ser reparadas adequadamente para a entrega dos serviços.</t>
  </si>
  <si>
    <t>Instalação de aparelho, com capacidade de 18000 BTUs à 29.999 Btus, incluindo o material de instalação até a distância de 3 m de linha, mão-de-obra necessária, além de todos os materiais e componentes para a completa fixação e funcionamento do equipamento, inclusive sua conexão ao ponto de energia disponível para sua instalação. As áreas afetadas pela instalação deverão ser reparadas adequadamente para a entrega dos serviços.</t>
  </si>
  <si>
    <t>Instalação de aparelho, com capacidade de 30000 BTU a 47.999 Btus, incluindo o material de instalação até a distância de 3 m de linha, mão-de-obra necessária, além de todos os materiais e componentes para a completa fixação e funcionamento do equipamento, inclusive sua conexão ao ponto de energia disponível para sua instalação. As áreas afetadas pela instalação deverão ser reparadas adequadamente para a entrega dos serviços.</t>
  </si>
  <si>
    <t>Instalação de aparelho, com capacidade de 48000 BTU a 60000 Btus, incluindo o material de instalação até a distância de 3 m de linha, mão-de-obra necessária, além de todos os materiais e componentes para a completa fixação e funcionamento do equipamento, inclusive sua conexão ao ponto de energia disponível para sua instalação. As áreas afetadas pela instalação deverão ser reparadas adequadamente para a entrega dos serviços.</t>
  </si>
  <si>
    <t>mt</t>
  </si>
  <si>
    <t>Instalação incluindo isolamento e fixação de dutos de cobre 1/2", medida pela quantidade superior aos 3 m da franquia inicial</t>
  </si>
  <si>
    <t>Instalação incluindo isolamento e fixação de dutos de cobre 5/8", medida pela quantidade superior aos 3 m da franquia inicial</t>
  </si>
  <si>
    <t>Instalação incluindo isolamento e fixação de dutos de cobre 3/4", medida pela quantidade superior aos 3 m da franquia inicial</t>
  </si>
  <si>
    <t>Instalação incluindo isolamento e fixação de dutos de cobre 7/8", medida pela quantidade superior aos 3 m da franquia inicial</t>
  </si>
  <si>
    <t>Instalação e fixação de tubulação aparente em eletroduto de PVC rígido de ¾ “, incluindo caixas de derivação medida pela quantidade superior aos 3 m da franquia inicial</t>
  </si>
  <si>
    <t>Instalação e fixação de tubulação aparente em eletroduto de PVC rígido de 1”, incluindo caixas de derivação medida pela quantidade superior aos 3 m da franquia inicial</t>
  </si>
  <si>
    <t>Instalação e fixação de tubulação aparente em eletroduto de PVC rígido de 1 ½ ”, incluindo caixas de derivação medida pela quantidade superior aos 3 m da franquia inicial</t>
  </si>
  <si>
    <t>Custo total da contratação incluindo serviços eventuais</t>
  </si>
  <si>
    <t>Mão de obra dedicada</t>
  </si>
  <si>
    <t>Controle de Vetores</t>
  </si>
  <si>
    <t>Limpeza de Reservatórios de Água</t>
  </si>
  <si>
    <t>Manutenção de Aparelhos de Ar Condicionado</t>
  </si>
  <si>
    <t>Instalação de Aparelhos de Ar condicionado</t>
  </si>
  <si>
    <t>TOTAL a ser Inserido no Comprasnet = Valor total / 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</si>
</sst>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quot;R$&quot;\ #,##0.00"/>
    <numFmt numFmtId="181" formatCode="#,##0.0"/>
    <numFmt numFmtId="182" formatCode="_-&quot;R$&quot;\ * #,##0.00_-;\-&quot;R$&quot;\ * #,##0.00_-;_-&quot;R$&quot;\ * &quot;-&quot;??_-;_-@"/>
    <numFmt numFmtId="183" formatCode="&quot;R$&quot;\ #,##0.00;[Red]\-&quot;R$&quot;\ #,##0.00"/>
    <numFmt numFmtId="184" formatCode="#,##0.00_);\(#,##0.00\)"/>
    <numFmt numFmtId="185" formatCode="_(&quot;R$ &quot;* #,##0.00_);_(&quot;R$ &quot;* \(#,##0.00\);_(&quot;R$ &quot;* &quot;-&quot;??_);_(@_)"/>
    <numFmt numFmtId="186" formatCode="_-[$R$-416]\ * #,##0.00_-;\-[$R$-416]\ * #,##0.00_-;_-[$R$-416]\ * &quot;-&quot;??_-;_-@"/>
  </numFmts>
  <fonts count="69">
    <font>
      <sz val="11"/>
      <color theme="1"/>
      <name val="Calibri"/>
      <charset val="134"/>
      <scheme val="minor"/>
    </font>
    <font>
      <sz val="10"/>
      <color rgb="FFFF0000"/>
      <name val="Arial"/>
      <charset val="134"/>
    </font>
    <font>
      <sz val="11"/>
      <color theme="1"/>
      <name val="Calibri"/>
      <charset val="134"/>
    </font>
    <font>
      <sz val="9"/>
      <color theme="1"/>
      <name val="Arial"/>
      <charset val="134"/>
    </font>
    <font>
      <b/>
      <sz val="9"/>
      <color rgb="FFFF0000"/>
      <name val="Arial"/>
      <charset val="134"/>
    </font>
    <font>
      <b/>
      <sz val="9"/>
      <color theme="1"/>
      <name val="Arial"/>
      <charset val="134"/>
    </font>
    <font>
      <b/>
      <sz val="9"/>
      <color theme="1"/>
      <name val="Verdana"/>
      <charset val="134"/>
    </font>
    <font>
      <b/>
      <sz val="10"/>
      <color theme="1"/>
      <name val="Arial"/>
      <charset val="134"/>
    </font>
    <font>
      <sz val="11"/>
      <name val="Calibri"/>
      <charset val="134"/>
    </font>
    <font>
      <b/>
      <sz val="11"/>
      <color theme="1"/>
      <name val="Calibri"/>
      <charset val="134"/>
    </font>
    <font>
      <sz val="11"/>
      <color rgb="FF000000"/>
      <name val="Calibri"/>
      <charset val="134"/>
    </font>
    <font>
      <b/>
      <sz val="11"/>
      <color rgb="FFFF0000"/>
      <name val="Calibri"/>
      <charset val="134"/>
    </font>
    <font>
      <sz val="11"/>
      <color rgb="FFFF0000"/>
      <name val="Calibri"/>
      <charset val="134"/>
    </font>
    <font>
      <b/>
      <sz val="11"/>
      <name val="Calibri"/>
      <charset val="134"/>
      <scheme val="minor"/>
    </font>
    <font>
      <b/>
      <sz val="11"/>
      <color theme="1"/>
      <name val="Calibri"/>
      <charset val="134"/>
      <scheme val="minor"/>
    </font>
    <font>
      <b/>
      <sz val="9"/>
      <name val="Verdana"/>
      <charset val="134"/>
    </font>
    <font>
      <sz val="9"/>
      <name val="Verdana"/>
      <charset val="134"/>
    </font>
    <font>
      <sz val="10"/>
      <color theme="1"/>
      <name val="Calibri"/>
      <charset val="134"/>
      <scheme val="minor"/>
    </font>
    <font>
      <sz val="11"/>
      <color rgb="FF000000"/>
      <name val="Calibri"/>
      <charset val="134"/>
      <scheme val="minor"/>
    </font>
    <font>
      <b/>
      <sz val="14"/>
      <color theme="1"/>
      <name val="Calibri"/>
      <charset val="134"/>
    </font>
    <font>
      <b/>
      <sz val="10"/>
      <color theme="1"/>
      <name val="Calibri"/>
      <charset val="134"/>
    </font>
    <font>
      <b/>
      <sz val="11"/>
      <color rgb="FF000000"/>
      <name val="Calibri"/>
      <charset val="134"/>
    </font>
    <font>
      <sz val="11"/>
      <color rgb="FF800080"/>
      <name val="Calibri"/>
      <charset val="134"/>
    </font>
    <font>
      <i/>
      <sz val="11"/>
      <color theme="1"/>
      <name val="Calibri"/>
      <charset val="134"/>
    </font>
    <font>
      <b/>
      <sz val="12"/>
      <color theme="1"/>
      <name val="Calibri"/>
      <charset val="134"/>
    </font>
    <font>
      <sz val="11"/>
      <color rgb="FF222222"/>
      <name val="Calibri"/>
      <charset val="134"/>
      <scheme val="minor"/>
    </font>
    <font>
      <b/>
      <sz val="10"/>
      <name val="Calibri"/>
      <charset val="134"/>
      <scheme val="minor"/>
    </font>
    <font>
      <b/>
      <sz val="10"/>
      <color indexed="8"/>
      <name val="Calibri"/>
      <charset val="134"/>
      <scheme val="minor"/>
    </font>
    <font>
      <sz val="10"/>
      <color indexed="8"/>
      <name val="Calibri"/>
      <charset val="134"/>
      <scheme val="minor"/>
    </font>
    <font>
      <sz val="10"/>
      <name val="Calibri"/>
      <charset val="134"/>
      <scheme val="minor"/>
    </font>
    <font>
      <b/>
      <sz val="9"/>
      <name val="Calibri"/>
      <charset val="134"/>
      <scheme val="minor"/>
    </font>
    <font>
      <sz val="9"/>
      <color theme="1"/>
      <name val="Calibri"/>
      <charset val="134"/>
      <scheme val="minor"/>
    </font>
    <font>
      <i/>
      <sz val="9"/>
      <name val="Calibri"/>
      <charset val="134"/>
      <scheme val="minor"/>
    </font>
    <font>
      <sz val="9"/>
      <name val="Calibri"/>
      <charset val="134"/>
      <scheme val="minor"/>
    </font>
    <font>
      <b/>
      <sz val="9"/>
      <name val="Verdana"/>
      <charset val="1"/>
    </font>
    <font>
      <b/>
      <i/>
      <sz val="9"/>
      <name val="Arial"/>
      <charset val="134"/>
    </font>
    <font>
      <i/>
      <sz val="9"/>
      <name val="Verdana"/>
      <charset val="1"/>
    </font>
    <font>
      <b/>
      <sz val="16"/>
      <color theme="1"/>
      <name val="Verdana"/>
      <charset val="134"/>
    </font>
    <font>
      <sz val="10"/>
      <color theme="1"/>
      <name val="Calibri"/>
      <charset val="134"/>
    </font>
    <font>
      <b/>
      <i/>
      <sz val="10"/>
      <color theme="1"/>
      <name val="Calibri"/>
      <charset val="134"/>
    </font>
    <font>
      <b/>
      <sz val="11"/>
      <name val="Calibri"/>
      <charset val="134"/>
    </font>
    <font>
      <b/>
      <sz val="12"/>
      <color rgb="FFFFFFFF"/>
      <name val="Calibri"/>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9"/>
      <color rgb="FFFF0000"/>
      <name val="Arial"/>
      <charset val="134"/>
    </font>
    <font>
      <b/>
      <i/>
      <sz val="11"/>
      <color theme="1"/>
      <name val="Calibri"/>
      <charset val="134"/>
    </font>
    <font>
      <b/>
      <sz val="11"/>
      <color rgb="FF000000"/>
      <name val="Calibri"/>
      <charset val="134"/>
      <scheme val="minor"/>
    </font>
    <font>
      <sz val="16"/>
      <color theme="1"/>
      <name val="Verdana"/>
      <charset val="134"/>
    </font>
    <font>
      <sz val="9"/>
      <color theme="1"/>
      <name val="Verdana"/>
      <charset val="134"/>
    </font>
    <font>
      <i/>
      <sz val="8"/>
      <color theme="1"/>
      <name val="Calibri"/>
      <charset val="134"/>
    </font>
    <font>
      <b/>
      <sz val="9"/>
      <name val="Segoe UI"/>
      <charset val="134"/>
    </font>
    <font>
      <sz val="9"/>
      <name val="Segoe UI"/>
      <charset val="134"/>
    </font>
  </fonts>
  <fills count="41">
    <fill>
      <patternFill patternType="none"/>
    </fill>
    <fill>
      <patternFill patternType="gray125"/>
    </fill>
    <fill>
      <patternFill patternType="solid">
        <fgColor rgb="FFFFFFFF"/>
        <bgColor rgb="FFFFFFFF"/>
      </patternFill>
    </fill>
    <fill>
      <patternFill patternType="solid">
        <fgColor rgb="FFC0C0C0"/>
        <bgColor rgb="FFC0C0C0"/>
      </patternFill>
    </fill>
    <fill>
      <patternFill patternType="solid">
        <fgColor rgb="FFB4C6E7"/>
        <bgColor rgb="FFB4C6E7"/>
      </patternFill>
    </fill>
    <fill>
      <patternFill patternType="solid">
        <fgColor theme="4" tint="0.599993896298105"/>
        <bgColor indexed="64"/>
      </patternFill>
    </fill>
    <fill>
      <patternFill patternType="solid">
        <fgColor theme="4" tint="0.599993896298105"/>
        <bgColor rgb="FFFFFFFF"/>
      </patternFill>
    </fill>
    <fill>
      <patternFill patternType="solid">
        <fgColor theme="4" tint="0.799981688894314"/>
        <bgColor indexed="64"/>
      </patternFill>
    </fill>
    <fill>
      <patternFill patternType="solid">
        <fgColor rgb="FFD9E2F3"/>
        <bgColor rgb="FFD9E2F3"/>
      </patternFill>
    </fill>
    <fill>
      <patternFill patternType="solid">
        <fgColor theme="0"/>
        <bgColor theme="0"/>
      </patternFill>
    </fill>
    <fill>
      <patternFill patternType="solid">
        <fgColor theme="0"/>
        <bgColor indexed="34"/>
      </patternFill>
    </fill>
    <fill>
      <patternFill patternType="solid">
        <fgColor rgb="FFD6DCE4"/>
        <bgColor rgb="FFD6DCE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78">
    <border>
      <left/>
      <right/>
      <top/>
      <bottom/>
      <diagonal/>
    </border>
    <border>
      <left style="thin">
        <color rgb="FF000000"/>
      </left>
      <right/>
      <top/>
      <bottom style="medium">
        <color rgb="FF000000"/>
      </bottom>
      <diagonal/>
    </border>
    <border>
      <left/>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right/>
      <top style="medium">
        <color auto="1"/>
      </top>
      <bottom/>
      <diagonal/>
    </border>
    <border>
      <left style="medium">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medium">
        <color rgb="FF000000"/>
      </left>
      <right/>
      <top/>
      <bottom/>
      <diagonal/>
    </border>
    <border>
      <left/>
      <right/>
      <top/>
      <bottom style="thin">
        <color rgb="FF000000"/>
      </bottom>
      <diagonal/>
    </border>
    <border>
      <left/>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rgb="FF000000"/>
      </top>
      <bottom/>
      <diagonal/>
    </border>
    <border>
      <left style="medium">
        <color auto="1"/>
      </left>
      <right style="thin">
        <color rgb="FF000000"/>
      </right>
      <top style="medium">
        <color auto="1"/>
      </top>
      <bottom style="thin">
        <color rgb="FF000000"/>
      </bottom>
      <diagonal/>
    </border>
    <border>
      <left style="thin">
        <color rgb="FF000000"/>
      </left>
      <right style="thin">
        <color rgb="FF000000"/>
      </right>
      <top style="medium">
        <color auto="1"/>
      </top>
      <bottom style="thin">
        <color rgb="FF000000"/>
      </bottom>
      <diagonal/>
    </border>
    <border>
      <left style="thin">
        <color rgb="FF000000"/>
      </left>
      <right style="medium">
        <color auto="1"/>
      </right>
      <top style="medium">
        <color auto="1"/>
      </top>
      <bottom style="thin">
        <color rgb="FF000000"/>
      </bottom>
      <diagonal/>
    </border>
    <border>
      <left style="medium">
        <color auto="1"/>
      </left>
      <right style="thin">
        <color rgb="FF000000"/>
      </right>
      <top style="thin">
        <color rgb="FF000000"/>
      </top>
      <bottom style="medium">
        <color auto="1"/>
      </bottom>
      <diagonal/>
    </border>
    <border>
      <left style="thin">
        <color rgb="FF000000"/>
      </left>
      <right style="thin">
        <color rgb="FF000000"/>
      </right>
      <top style="thin">
        <color rgb="FF000000"/>
      </top>
      <bottom style="medium">
        <color auto="1"/>
      </bottom>
      <diagonal/>
    </border>
    <border>
      <left style="thin">
        <color rgb="FF000000"/>
      </left>
      <right style="medium">
        <color auto="1"/>
      </right>
      <top style="thin">
        <color rgb="FF000000"/>
      </top>
      <bottom style="medium">
        <color auto="1"/>
      </bottom>
      <diagonal/>
    </border>
    <border>
      <left style="medium">
        <color auto="1"/>
      </left>
      <right/>
      <top style="medium">
        <color auto="1"/>
      </top>
      <bottom style="thin">
        <color rgb="FF000000"/>
      </bottom>
      <diagonal/>
    </border>
    <border>
      <left/>
      <right/>
      <top style="medium">
        <color auto="1"/>
      </top>
      <bottom style="thin">
        <color rgb="FF000000"/>
      </bottom>
      <diagonal/>
    </border>
    <border>
      <left/>
      <right style="medium">
        <color auto="1"/>
      </right>
      <top style="medium">
        <color auto="1"/>
      </top>
      <bottom style="thin">
        <color rgb="FF000000"/>
      </bottom>
      <diagonal/>
    </border>
    <border>
      <left style="medium">
        <color auto="1"/>
      </left>
      <right style="thin">
        <color rgb="FF000000"/>
      </right>
      <top style="thin">
        <color rgb="FF000000"/>
      </top>
      <bottom style="thin">
        <color rgb="FF000000"/>
      </bottom>
      <diagonal/>
    </border>
    <border>
      <left style="thin">
        <color rgb="FF000000"/>
      </left>
      <right style="medium">
        <color auto="1"/>
      </right>
      <top style="thin">
        <color rgb="FF000000"/>
      </top>
      <bottom style="thin">
        <color rgb="FF000000"/>
      </bottom>
      <diagonal/>
    </border>
    <border>
      <left style="medium">
        <color auto="1"/>
      </left>
      <right style="thin">
        <color rgb="FF000000"/>
      </right>
      <top style="thin">
        <color rgb="FF000000"/>
      </top>
      <bottom/>
      <diagonal/>
    </border>
    <border>
      <left style="thin">
        <color rgb="FF000000"/>
      </left>
      <right style="medium">
        <color auto="1"/>
      </right>
      <top style="thin">
        <color rgb="FF000000"/>
      </top>
      <bottom/>
      <diagonal/>
    </border>
    <border>
      <left style="medium">
        <color auto="1"/>
      </left>
      <right/>
      <top/>
      <bottom style="medium">
        <color auto="1"/>
      </bottom>
      <diagonal/>
    </border>
    <border>
      <left/>
      <right style="thin">
        <color rgb="FF000000"/>
      </right>
      <top/>
      <bottom style="medium">
        <color auto="1"/>
      </bottom>
      <diagonal/>
    </border>
    <border>
      <left style="thin">
        <color rgb="FF000000"/>
      </left>
      <right style="thin">
        <color rgb="FF000000"/>
      </right>
      <top/>
      <bottom style="medium">
        <color auto="1"/>
      </bottom>
      <diagonal/>
    </border>
    <border>
      <left style="thin">
        <color rgb="FF000000"/>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17" fillId="0" borderId="0" applyFont="0" applyFill="0" applyBorder="0" applyAlignment="0" applyProtection="0">
      <alignment vertical="center"/>
    </xf>
    <xf numFmtId="177" fontId="0" fillId="0" borderId="0" applyFont="0" applyFill="0" applyBorder="0" applyAlignment="0" applyProtection="0"/>
    <xf numFmtId="9" fontId="17" fillId="0" borderId="0" applyFont="0" applyFill="0" applyBorder="0" applyAlignment="0" applyProtection="0">
      <alignment vertical="center"/>
    </xf>
    <xf numFmtId="178" fontId="17" fillId="0" borderId="0" applyFont="0" applyFill="0" applyBorder="0" applyAlignment="0" applyProtection="0">
      <alignment vertical="center"/>
    </xf>
    <xf numFmtId="179" fontId="17" fillId="0" borderId="0" applyFon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17" fillId="12" borderId="70" applyNumberFormat="0" applyFont="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71" applyNumberFormat="0" applyFill="0" applyAlignment="0" applyProtection="0">
      <alignment vertical="center"/>
    </xf>
    <xf numFmtId="0" fontId="48" fillId="0" borderId="71" applyNumberFormat="0" applyFill="0" applyAlignment="0" applyProtection="0">
      <alignment vertical="center"/>
    </xf>
    <xf numFmtId="0" fontId="49" fillId="0" borderId="72" applyNumberFormat="0" applyFill="0" applyAlignment="0" applyProtection="0">
      <alignment vertical="center"/>
    </xf>
    <xf numFmtId="0" fontId="49" fillId="0" borderId="0" applyNumberFormat="0" applyFill="0" applyBorder="0" applyAlignment="0" applyProtection="0">
      <alignment vertical="center"/>
    </xf>
    <xf numFmtId="0" fontId="50" fillId="13" borderId="73" applyNumberFormat="0" applyAlignment="0" applyProtection="0">
      <alignment vertical="center"/>
    </xf>
    <xf numFmtId="0" fontId="51" fillId="14" borderId="74" applyNumberFormat="0" applyAlignment="0" applyProtection="0">
      <alignment vertical="center"/>
    </xf>
    <xf numFmtId="0" fontId="52" fillId="14" borderId="73" applyNumberFormat="0" applyAlignment="0" applyProtection="0">
      <alignment vertical="center"/>
    </xf>
    <xf numFmtId="0" fontId="53" fillId="15" borderId="75" applyNumberFormat="0" applyAlignment="0" applyProtection="0">
      <alignment vertical="center"/>
    </xf>
    <xf numFmtId="0" fontId="54" fillId="0" borderId="76" applyNumberFormat="0" applyFill="0" applyAlignment="0" applyProtection="0">
      <alignment vertical="center"/>
    </xf>
    <xf numFmtId="0" fontId="55" fillId="0" borderId="77" applyNumberFormat="0" applyFill="0" applyAlignment="0" applyProtection="0">
      <alignment vertical="center"/>
    </xf>
    <xf numFmtId="0" fontId="56" fillId="16" borderId="0" applyNumberFormat="0" applyBorder="0" applyAlignment="0" applyProtection="0">
      <alignment vertical="center"/>
    </xf>
    <xf numFmtId="0" fontId="57" fillId="17" borderId="0" applyNumberFormat="0" applyBorder="0" applyAlignment="0" applyProtection="0">
      <alignment vertical="center"/>
    </xf>
    <xf numFmtId="0" fontId="58" fillId="18" borderId="0" applyNumberFormat="0" applyBorder="0" applyAlignment="0" applyProtection="0">
      <alignment vertical="center"/>
    </xf>
    <xf numFmtId="0" fontId="59" fillId="19" borderId="0" applyNumberFormat="0" applyBorder="0" applyAlignment="0" applyProtection="0">
      <alignment vertical="center"/>
    </xf>
    <xf numFmtId="0" fontId="60" fillId="7" borderId="0" applyNumberFormat="0" applyBorder="0" applyAlignment="0" applyProtection="0">
      <alignment vertical="center"/>
    </xf>
    <xf numFmtId="0" fontId="60" fillId="5" borderId="0" applyNumberFormat="0" applyBorder="0" applyAlignment="0" applyProtection="0">
      <alignment vertical="center"/>
    </xf>
    <xf numFmtId="0" fontId="59" fillId="20" borderId="0" applyNumberFormat="0" applyBorder="0" applyAlignment="0" applyProtection="0">
      <alignment vertical="center"/>
    </xf>
    <xf numFmtId="0" fontId="59" fillId="21" borderId="0" applyNumberFormat="0" applyBorder="0" applyAlignment="0" applyProtection="0">
      <alignment vertical="center"/>
    </xf>
    <xf numFmtId="0" fontId="60" fillId="22" borderId="0" applyNumberFormat="0" applyBorder="0" applyAlignment="0" applyProtection="0">
      <alignment vertical="center"/>
    </xf>
    <xf numFmtId="0" fontId="60" fillId="23" borderId="0" applyNumberFormat="0" applyBorder="0" applyAlignment="0" applyProtection="0">
      <alignment vertical="center"/>
    </xf>
    <xf numFmtId="0" fontId="59" fillId="24" borderId="0" applyNumberFormat="0" applyBorder="0" applyAlignment="0" applyProtection="0">
      <alignment vertical="center"/>
    </xf>
    <xf numFmtId="0" fontId="59" fillId="25" borderId="0" applyNumberFormat="0" applyBorder="0" applyAlignment="0" applyProtection="0">
      <alignment vertical="center"/>
    </xf>
    <xf numFmtId="0" fontId="60" fillId="26" borderId="0" applyNumberFormat="0" applyBorder="0" applyAlignment="0" applyProtection="0">
      <alignment vertical="center"/>
    </xf>
    <xf numFmtId="0" fontId="60" fillId="27" borderId="0" applyNumberFormat="0" applyBorder="0" applyAlignment="0" applyProtection="0">
      <alignment vertical="center"/>
    </xf>
    <xf numFmtId="0" fontId="59" fillId="28" borderId="0" applyNumberFormat="0" applyBorder="0" applyAlignment="0" applyProtection="0">
      <alignment vertical="center"/>
    </xf>
    <xf numFmtId="0" fontId="59" fillId="29" borderId="0" applyNumberFormat="0" applyBorder="0" applyAlignment="0" applyProtection="0">
      <alignment vertical="center"/>
    </xf>
    <xf numFmtId="0" fontId="60" fillId="30" borderId="0" applyNumberFormat="0" applyBorder="0" applyAlignment="0" applyProtection="0">
      <alignment vertical="center"/>
    </xf>
    <xf numFmtId="0" fontId="60" fillId="31" borderId="0" applyNumberFormat="0" applyBorder="0" applyAlignment="0" applyProtection="0">
      <alignment vertical="center"/>
    </xf>
    <xf numFmtId="0" fontId="59" fillId="32" borderId="0" applyNumberFormat="0" applyBorder="0" applyAlignment="0" applyProtection="0">
      <alignment vertical="center"/>
    </xf>
    <xf numFmtId="0" fontId="59" fillId="33" borderId="0" applyNumberFormat="0" applyBorder="0" applyAlignment="0" applyProtection="0">
      <alignment vertical="center"/>
    </xf>
    <xf numFmtId="0" fontId="60" fillId="34" borderId="0" applyNumberFormat="0" applyBorder="0" applyAlignment="0" applyProtection="0">
      <alignment vertical="center"/>
    </xf>
    <xf numFmtId="0" fontId="60" fillId="35" borderId="0" applyNumberFormat="0" applyBorder="0" applyAlignment="0" applyProtection="0">
      <alignment vertical="center"/>
    </xf>
    <xf numFmtId="0" fontId="59" fillId="36" borderId="0" applyNumberFormat="0" applyBorder="0" applyAlignment="0" applyProtection="0">
      <alignment vertical="center"/>
    </xf>
    <xf numFmtId="0" fontId="59" fillId="37" borderId="0" applyNumberFormat="0" applyBorder="0" applyAlignment="0" applyProtection="0">
      <alignment vertical="center"/>
    </xf>
    <xf numFmtId="0" fontId="60" fillId="38" borderId="0" applyNumberFormat="0" applyBorder="0" applyAlignment="0" applyProtection="0">
      <alignment vertical="center"/>
    </xf>
    <xf numFmtId="0" fontId="60" fillId="39" borderId="0" applyNumberFormat="0" applyBorder="0" applyAlignment="0" applyProtection="0">
      <alignment vertical="center"/>
    </xf>
    <xf numFmtId="0" fontId="59" fillId="40" borderId="0" applyNumberFormat="0" applyBorder="0" applyAlignment="0" applyProtection="0">
      <alignment vertical="center"/>
    </xf>
  </cellStyleXfs>
  <cellXfs count="427">
    <xf numFmtId="0" fontId="0" fillId="0" borderId="0" xfId="0"/>
    <xf numFmtId="0" fontId="1" fillId="0" borderId="0" xfId="0" applyFont="1" applyAlignment="1">
      <alignment horizontal="center"/>
    </xf>
    <xf numFmtId="0" fontId="2" fillId="2" borderId="0" xfId="0" applyFont="1" applyFill="1" applyBorder="1" applyAlignment="1">
      <alignment vertical="center"/>
    </xf>
    <xf numFmtId="0" fontId="3" fillId="0" borderId="0" xfId="0" applyFont="1" applyAlignment="1">
      <alignment horizontal="center"/>
    </xf>
    <xf numFmtId="0" fontId="4" fillId="0" borderId="0" xfId="0" applyFont="1" applyAlignment="1">
      <alignment horizontal="center"/>
    </xf>
    <xf numFmtId="0" fontId="5" fillId="0" borderId="0" xfId="0" applyFont="1" applyAlignment="1">
      <alignment horizontal="center" vertical="center" shrinkToFit="1" readingOrder="1"/>
    </xf>
    <xf numFmtId="0" fontId="6" fillId="0" borderId="0" xfId="0" applyFont="1" applyAlignment="1">
      <alignment horizontal="center" vertical="center" wrapText="1"/>
    </xf>
    <xf numFmtId="0" fontId="5" fillId="0" borderId="0" xfId="0" applyFont="1" applyAlignment="1">
      <alignment horizontal="center"/>
    </xf>
    <xf numFmtId="0" fontId="5" fillId="0" borderId="0" xfId="0" applyFont="1"/>
    <xf numFmtId="0" fontId="2" fillId="2" borderId="0" xfId="0" applyFont="1" applyFill="1" applyBorder="1" applyAlignment="1">
      <alignment horizontal="center" vertical="center"/>
    </xf>
    <xf numFmtId="0" fontId="7" fillId="3" borderId="1" xfId="0" applyFont="1" applyFill="1" applyBorder="1" applyAlignment="1">
      <alignment horizontal="center"/>
    </xf>
    <xf numFmtId="0" fontId="8" fillId="0" borderId="2" xfId="0" applyFont="1" applyBorder="1"/>
    <xf numFmtId="0" fontId="9" fillId="4" borderId="3"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2" fillId="0" borderId="6" xfId="0" applyFont="1" applyBorder="1" applyAlignment="1">
      <alignment horizontal="center" vertical="center" wrapText="1"/>
    </xf>
    <xf numFmtId="0" fontId="10" fillId="2" borderId="7" xfId="0" applyFont="1" applyFill="1" applyBorder="1" applyAlignment="1">
      <alignment horizontal="left" vertical="center" wrapText="1"/>
    </xf>
    <xf numFmtId="180" fontId="2" fillId="2" borderId="7" xfId="0" applyNumberFormat="1" applyFont="1" applyFill="1" applyBorder="1" applyAlignment="1">
      <alignment horizontal="center" vertical="center"/>
    </xf>
    <xf numFmtId="180" fontId="2" fillId="2" borderId="8" xfId="0" applyNumberFormat="1" applyFont="1" applyFill="1" applyBorder="1" applyAlignment="1">
      <alignment vertical="center"/>
    </xf>
    <xf numFmtId="0" fontId="9" fillId="4" borderId="9" xfId="0" applyFont="1" applyFill="1" applyBorder="1" applyAlignment="1">
      <alignment horizontal="center" vertical="center" wrapText="1"/>
    </xf>
    <xf numFmtId="0" fontId="8" fillId="0" borderId="10" xfId="0" applyFont="1" applyBorder="1"/>
    <xf numFmtId="180" fontId="9" fillId="4" borderId="11" xfId="0" applyNumberFormat="1" applyFont="1" applyFill="1" applyBorder="1" applyAlignment="1">
      <alignment horizontal="center" vertical="center" wrapText="1"/>
    </xf>
    <xf numFmtId="180" fontId="9" fillId="4" borderId="12" xfId="0" applyNumberFormat="1" applyFont="1" applyFill="1" applyBorder="1" applyAlignment="1">
      <alignment horizontal="center" vertical="center" wrapText="1"/>
    </xf>
    <xf numFmtId="0" fontId="11" fillId="4" borderId="9" xfId="0" applyFont="1" applyFill="1" applyBorder="1" applyAlignment="1">
      <alignment horizontal="center" vertical="center" wrapText="1"/>
    </xf>
    <xf numFmtId="0" fontId="12" fillId="0" borderId="10" xfId="0" applyFont="1" applyBorder="1"/>
    <xf numFmtId="180" fontId="11" fillId="4" borderId="11" xfId="0" applyNumberFormat="1" applyFont="1" applyFill="1" applyBorder="1" applyAlignment="1">
      <alignment horizontal="center" vertical="center" wrapText="1"/>
    </xf>
    <xf numFmtId="180" fontId="11" fillId="4" borderId="12" xfId="0" applyNumberFormat="1" applyFont="1" applyFill="1" applyBorder="1" applyAlignment="1">
      <alignment horizontal="center" vertical="center" wrapText="1"/>
    </xf>
    <xf numFmtId="0" fontId="2" fillId="0" borderId="0" xfId="0" applyFont="1" applyAlignment="1">
      <alignment horizontal="center"/>
    </xf>
    <xf numFmtId="0" fontId="13" fillId="5" borderId="13" xfId="0" applyFont="1" applyFill="1" applyBorder="1" applyAlignment="1">
      <alignment horizontal="center" vertical="center"/>
    </xf>
    <xf numFmtId="0" fontId="13" fillId="5" borderId="14" xfId="0" applyFont="1" applyFill="1" applyBorder="1" applyAlignment="1">
      <alignment horizontal="center" vertical="center"/>
    </xf>
    <xf numFmtId="0" fontId="13" fillId="5" borderId="14" xfId="0" applyFont="1" applyFill="1" applyBorder="1" applyAlignment="1">
      <alignment horizontal="center" vertical="center" wrapText="1"/>
    </xf>
    <xf numFmtId="0" fontId="13" fillId="5" borderId="15" xfId="0" applyFont="1" applyFill="1" applyBorder="1" applyAlignment="1">
      <alignment horizontal="center" vertical="center" wrapText="1"/>
    </xf>
    <xf numFmtId="0" fontId="14" fillId="5" borderId="16" xfId="0" applyFont="1" applyFill="1" applyBorder="1" applyAlignment="1">
      <alignment horizontal="center" vertical="center"/>
    </xf>
    <xf numFmtId="0" fontId="0" fillId="0" borderId="17" xfId="0" applyFont="1" applyBorder="1" applyAlignment="1">
      <alignment wrapText="1"/>
    </xf>
    <xf numFmtId="0" fontId="0" fillId="0" borderId="17" xfId="0" applyFont="1" applyBorder="1" applyAlignment="1">
      <alignment horizontal="center" vertical="center"/>
    </xf>
    <xf numFmtId="1" fontId="0" fillId="0" borderId="17" xfId="0" applyNumberFormat="1" applyBorder="1" applyAlignment="1">
      <alignment horizontal="center" vertical="center"/>
    </xf>
    <xf numFmtId="177" fontId="0" fillId="0" borderId="17" xfId="2" applyFont="1" applyBorder="1" applyAlignment="1">
      <alignment horizontal="center" vertical="center"/>
    </xf>
    <xf numFmtId="177" fontId="0" fillId="0" borderId="18" xfId="2" applyFont="1" applyBorder="1" applyAlignment="1">
      <alignment horizontal="center" vertical="center"/>
    </xf>
    <xf numFmtId="0" fontId="0" fillId="0" borderId="17" xfId="0" applyBorder="1" applyAlignment="1">
      <alignment horizontal="center" vertical="center"/>
    </xf>
    <xf numFmtId="0" fontId="14" fillId="5" borderId="19" xfId="0" applyFont="1" applyFill="1" applyBorder="1" applyAlignment="1">
      <alignment horizontal="center" vertical="center"/>
    </xf>
    <xf numFmtId="0" fontId="0" fillId="0" borderId="20" xfId="0" applyFont="1" applyBorder="1" applyAlignment="1">
      <alignment wrapText="1"/>
    </xf>
    <xf numFmtId="0" fontId="0" fillId="0" borderId="20" xfId="0" applyFont="1" applyBorder="1" applyAlignment="1">
      <alignment horizontal="center" vertical="center"/>
    </xf>
    <xf numFmtId="0" fontId="0" fillId="0" borderId="20" xfId="0" applyBorder="1" applyAlignment="1">
      <alignment horizontal="center" vertical="center"/>
    </xf>
    <xf numFmtId="177" fontId="0" fillId="0" borderId="20" xfId="2" applyFont="1" applyBorder="1" applyAlignment="1">
      <alignment horizontal="center" vertical="center"/>
    </xf>
    <xf numFmtId="177" fontId="0" fillId="0" borderId="21" xfId="2" applyFont="1" applyBorder="1" applyAlignment="1">
      <alignment horizontal="center" vertical="center"/>
    </xf>
    <xf numFmtId="0" fontId="9" fillId="6" borderId="22" xfId="0" applyFont="1" applyFill="1" applyBorder="1" applyAlignment="1">
      <alignment horizontal="center" vertical="center"/>
    </xf>
    <xf numFmtId="0" fontId="9" fillId="6" borderId="23" xfId="0" applyFont="1" applyFill="1" applyBorder="1" applyAlignment="1">
      <alignment horizontal="center" vertical="center"/>
    </xf>
    <xf numFmtId="0" fontId="9" fillId="6" borderId="23" xfId="0" applyFont="1" applyFill="1" applyBorder="1" applyAlignment="1">
      <alignment vertical="center"/>
    </xf>
    <xf numFmtId="177" fontId="9" fillId="6" borderId="24" xfId="0" applyNumberFormat="1" applyFont="1" applyFill="1" applyBorder="1" applyAlignment="1">
      <alignment vertical="center"/>
    </xf>
    <xf numFmtId="0" fontId="15" fillId="7" borderId="13" xfId="0" applyFont="1" applyFill="1" applyBorder="1" applyAlignment="1">
      <alignment horizontal="center" vertical="center" wrapText="1"/>
    </xf>
    <xf numFmtId="0" fontId="15" fillId="7" borderId="14" xfId="0" applyFont="1" applyFill="1" applyBorder="1" applyAlignment="1">
      <alignment horizontal="center" vertical="center" wrapText="1"/>
    </xf>
    <xf numFmtId="3" fontId="15" fillId="7" borderId="14" xfId="0" applyNumberFormat="1" applyFont="1" applyFill="1" applyBorder="1" applyAlignment="1">
      <alignment horizontal="center" vertical="center" wrapText="1"/>
    </xf>
    <xf numFmtId="3" fontId="15" fillId="7" borderId="15" xfId="0" applyNumberFormat="1" applyFont="1" applyFill="1" applyBorder="1" applyAlignment="1">
      <alignment horizontal="center" vertical="center" wrapText="1"/>
    </xf>
    <xf numFmtId="0" fontId="15" fillId="7" borderId="16" xfId="0" applyFont="1" applyFill="1" applyBorder="1" applyAlignment="1">
      <alignment horizontal="center" vertical="center" wrapText="1"/>
    </xf>
    <xf numFmtId="0" fontId="15" fillId="7" borderId="17" xfId="0" applyFont="1" applyFill="1" applyBorder="1" applyAlignment="1">
      <alignment horizontal="center" vertical="center" wrapText="1"/>
    </xf>
    <xf numFmtId="3" fontId="15" fillId="7" borderId="17" xfId="0" applyNumberFormat="1" applyFont="1" applyFill="1" applyBorder="1" applyAlignment="1">
      <alignment horizontal="center" vertical="center" wrapText="1"/>
    </xf>
    <xf numFmtId="3" fontId="15" fillId="7" borderId="18" xfId="0" applyNumberFormat="1" applyFont="1" applyFill="1" applyBorder="1" applyAlignment="1">
      <alignment horizontal="center" vertical="center" wrapText="1"/>
    </xf>
    <xf numFmtId="0" fontId="16" fillId="0" borderId="16" xfId="0" applyFont="1" applyBorder="1" applyAlignment="1">
      <alignment horizontal="center" vertical="center" wrapText="1"/>
    </xf>
    <xf numFmtId="0" fontId="16" fillId="0" borderId="17" xfId="0" applyFont="1" applyBorder="1" applyAlignment="1">
      <alignment horizontal="center" vertical="center" wrapText="1"/>
    </xf>
    <xf numFmtId="3" fontId="17" fillId="0" borderId="17" xfId="0" applyNumberFormat="1" applyFont="1" applyBorder="1" applyAlignment="1">
      <alignment horizontal="center" vertical="center"/>
    </xf>
    <xf numFmtId="181" fontId="17" fillId="0" borderId="17" xfId="0" applyNumberFormat="1" applyFont="1" applyBorder="1" applyAlignment="1">
      <alignment horizontal="center" vertical="center"/>
    </xf>
    <xf numFmtId="180" fontId="2" fillId="2" borderId="17" xfId="0" applyNumberFormat="1" applyFont="1" applyFill="1" applyBorder="1" applyAlignment="1">
      <alignment vertical="center"/>
    </xf>
    <xf numFmtId="180" fontId="2" fillId="2" borderId="18" xfId="0" applyNumberFormat="1" applyFont="1" applyFill="1" applyBorder="1" applyAlignment="1">
      <alignment vertical="center"/>
    </xf>
    <xf numFmtId="0" fontId="9" fillId="2" borderId="22" xfId="0" applyFont="1" applyFill="1" applyBorder="1" applyAlignment="1">
      <alignment horizontal="center" vertical="center"/>
    </xf>
    <xf numFmtId="0" fontId="9" fillId="2" borderId="23" xfId="0" applyFont="1" applyFill="1" applyBorder="1" applyAlignment="1">
      <alignment horizontal="center" vertical="center"/>
    </xf>
    <xf numFmtId="3" fontId="9" fillId="2" borderId="23" xfId="0" applyNumberFormat="1" applyFont="1" applyFill="1" applyBorder="1" applyAlignment="1">
      <alignment horizontal="center" vertical="center"/>
    </xf>
    <xf numFmtId="181" fontId="9" fillId="2" borderId="23" xfId="0" applyNumberFormat="1" applyFont="1" applyFill="1" applyBorder="1" applyAlignment="1">
      <alignment horizontal="center" vertical="center"/>
    </xf>
    <xf numFmtId="180" fontId="9" fillId="2" borderId="23" xfId="0" applyNumberFormat="1" applyFont="1" applyFill="1" applyBorder="1" applyAlignment="1">
      <alignment vertical="center"/>
    </xf>
    <xf numFmtId="180" fontId="9" fillId="2" borderId="24" xfId="0" applyNumberFormat="1" applyFont="1" applyFill="1" applyBorder="1" applyAlignment="1">
      <alignment vertical="center"/>
    </xf>
    <xf numFmtId="0" fontId="13" fillId="5" borderId="25" xfId="0" applyFont="1" applyFill="1" applyBorder="1" applyAlignment="1">
      <alignment horizontal="center" vertical="center" wrapText="1"/>
    </xf>
    <xf numFmtId="2" fontId="0" fillId="0" borderId="17" xfId="0" applyNumberFormat="1" applyBorder="1" applyAlignment="1">
      <alignment horizontal="center" vertical="center"/>
    </xf>
    <xf numFmtId="177" fontId="0" fillId="0" borderId="26" xfId="2" applyFont="1" applyBorder="1" applyAlignment="1">
      <alignment horizontal="center" vertical="center"/>
    </xf>
    <xf numFmtId="177" fontId="0" fillId="0" borderId="18" xfId="0" applyNumberFormat="1" applyBorder="1" applyAlignment="1">
      <alignment horizontal="center" vertical="center"/>
    </xf>
    <xf numFmtId="0" fontId="14" fillId="5" borderId="22" xfId="0" applyFont="1" applyFill="1" applyBorder="1" applyAlignment="1">
      <alignment horizontal="center" vertical="center"/>
    </xf>
    <xf numFmtId="0" fontId="18" fillId="0" borderId="23" xfId="0" applyFont="1" applyBorder="1" applyAlignment="1">
      <alignment wrapText="1"/>
    </xf>
    <xf numFmtId="0" fontId="0" fillId="0" borderId="23" xfId="0" applyBorder="1" applyAlignment="1">
      <alignment horizontal="center" vertical="center"/>
    </xf>
    <xf numFmtId="177" fontId="0" fillId="0" borderId="23" xfId="2" applyFont="1" applyBorder="1" applyAlignment="1">
      <alignment horizontal="center" vertical="center"/>
    </xf>
    <xf numFmtId="177" fontId="0" fillId="0" borderId="27" xfId="2" applyFont="1" applyBorder="1" applyAlignment="1">
      <alignment horizontal="center" vertical="center"/>
    </xf>
    <xf numFmtId="177" fontId="0" fillId="0" borderId="24" xfId="0" applyNumberFormat="1" applyBorder="1" applyAlignment="1">
      <alignment horizontal="center" vertical="center"/>
    </xf>
    <xf numFmtId="0" fontId="14" fillId="0" borderId="28" xfId="0" applyFont="1" applyBorder="1" applyAlignment="1">
      <alignment horizontal="center"/>
    </xf>
    <xf numFmtId="177" fontId="14" fillId="5" borderId="0" xfId="0" applyNumberFormat="1" applyFont="1" applyFill="1" applyAlignment="1">
      <alignment horizontal="center" vertical="center"/>
    </xf>
    <xf numFmtId="0" fontId="10" fillId="2" borderId="7" xfId="0" applyFont="1" applyFill="1" applyBorder="1" applyAlignment="1">
      <alignment horizontal="center" vertical="center" wrapText="1"/>
    </xf>
    <xf numFmtId="0" fontId="2" fillId="0" borderId="29" xfId="0" applyFont="1" applyBorder="1" applyAlignment="1">
      <alignment horizontal="center" vertical="center" wrapText="1"/>
    </xf>
    <xf numFmtId="0" fontId="10" fillId="2" borderId="30" xfId="0" applyFont="1" applyFill="1" applyBorder="1" applyAlignment="1">
      <alignment horizontal="left" vertical="center" wrapText="1"/>
    </xf>
    <xf numFmtId="0" fontId="10" fillId="2" borderId="31" xfId="0" applyFont="1" applyFill="1" applyBorder="1" applyAlignment="1">
      <alignment horizontal="center" vertical="center" wrapText="1"/>
    </xf>
    <xf numFmtId="180" fontId="2" fillId="2" borderId="31" xfId="0" applyNumberFormat="1" applyFont="1" applyFill="1" applyBorder="1" applyAlignment="1">
      <alignment horizontal="center" vertical="center"/>
    </xf>
    <xf numFmtId="0" fontId="9" fillId="4" borderId="11" xfId="0" applyNumberFormat="1" applyFont="1" applyFill="1" applyBorder="1" applyAlignment="1">
      <alignment horizontal="center" vertical="center" wrapText="1"/>
    </xf>
    <xf numFmtId="0" fontId="19" fillId="0" borderId="0" xfId="0" applyFont="1" applyAlignment="1">
      <alignment horizontal="center" wrapText="1"/>
    </xf>
    <xf numFmtId="0" fontId="2" fillId="0" borderId="0" xfId="0" applyFont="1"/>
    <xf numFmtId="0" fontId="19" fillId="0" borderId="0" xfId="0" applyFont="1" applyAlignment="1">
      <alignment horizontal="center"/>
    </xf>
    <xf numFmtId="0" fontId="11" fillId="0" borderId="0" xfId="0" applyFont="1" applyAlignment="1">
      <alignment horizontal="center" vertical="center" shrinkToFit="1" readingOrder="1"/>
    </xf>
    <xf numFmtId="0" fontId="9" fillId="0" borderId="0" xfId="0" applyFont="1" applyAlignment="1">
      <alignment horizontal="center" vertical="center" wrapText="1"/>
    </xf>
    <xf numFmtId="0" fontId="9" fillId="2" borderId="0" xfId="0" applyFont="1" applyFill="1" applyBorder="1" applyAlignment="1">
      <alignment horizontal="center" vertical="center" wrapText="1"/>
    </xf>
    <xf numFmtId="0" fontId="8" fillId="0" borderId="0" xfId="0" applyFont="1" applyBorder="1"/>
    <xf numFmtId="0" fontId="9" fillId="8" borderId="32" xfId="0" applyFont="1" applyFill="1" applyBorder="1" applyAlignment="1">
      <alignment horizontal="left" vertical="center" wrapText="1"/>
    </xf>
    <xf numFmtId="0" fontId="8" fillId="0" borderId="33" xfId="0" applyFont="1" applyBorder="1"/>
    <xf numFmtId="0" fontId="9" fillId="8" borderId="34" xfId="0" applyFont="1" applyFill="1" applyBorder="1" applyAlignment="1">
      <alignment horizontal="left" vertical="center" wrapText="1"/>
    </xf>
    <xf numFmtId="0" fontId="8" fillId="0" borderId="35" xfId="0" applyFont="1" applyBorder="1"/>
    <xf numFmtId="0" fontId="8" fillId="0" borderId="36" xfId="0" applyFont="1" applyBorder="1"/>
    <xf numFmtId="0" fontId="2" fillId="2" borderId="9" xfId="0" applyFont="1" applyFill="1" applyBorder="1" applyAlignment="1">
      <alignment horizontal="center" vertical="center"/>
    </xf>
    <xf numFmtId="0" fontId="9" fillId="2" borderId="37" xfId="0" applyFont="1" applyFill="1" applyBorder="1" applyAlignment="1">
      <alignment horizontal="center" vertical="center"/>
    </xf>
    <xf numFmtId="0" fontId="8" fillId="0" borderId="38" xfId="0" applyFont="1" applyBorder="1"/>
    <xf numFmtId="0" fontId="8" fillId="0" borderId="39" xfId="0" applyFont="1" applyBorder="1"/>
    <xf numFmtId="0" fontId="20" fillId="2" borderId="0" xfId="0" applyFont="1" applyFill="1" applyBorder="1" applyAlignment="1">
      <alignment horizontal="left" vertical="center" wrapText="1"/>
    </xf>
    <xf numFmtId="0" fontId="20" fillId="2" borderId="0" xfId="0" applyFont="1" applyFill="1" applyBorder="1" applyAlignment="1">
      <alignment horizontal="center" vertical="center"/>
    </xf>
    <xf numFmtId="0" fontId="2" fillId="8" borderId="32" xfId="0" applyFont="1" applyFill="1" applyBorder="1" applyAlignment="1">
      <alignment horizontal="left" vertical="center"/>
    </xf>
    <xf numFmtId="0" fontId="10" fillId="9" borderId="40" xfId="0" applyFont="1" applyFill="1" applyBorder="1" applyAlignment="1">
      <alignment horizontal="left" vertical="center" wrapText="1"/>
    </xf>
    <xf numFmtId="0" fontId="8" fillId="0" borderId="41" xfId="0" applyFont="1" applyBorder="1"/>
    <xf numFmtId="0" fontId="20" fillId="2" borderId="42" xfId="0" applyFont="1" applyFill="1" applyBorder="1" applyAlignment="1">
      <alignment horizontal="center" vertical="center"/>
    </xf>
    <xf numFmtId="0" fontId="8" fillId="0" borderId="43" xfId="0" applyFont="1" applyBorder="1"/>
    <xf numFmtId="0" fontId="8" fillId="0" borderId="44" xfId="0" applyFont="1" applyBorder="1"/>
    <xf numFmtId="0" fontId="21" fillId="9" borderId="40" xfId="0" applyFont="1" applyFill="1" applyBorder="1" applyAlignment="1">
      <alignment horizontal="left" vertical="center" wrapText="1"/>
    </xf>
    <xf numFmtId="0" fontId="10" fillId="9" borderId="9" xfId="0" applyFont="1" applyFill="1" applyBorder="1" applyAlignment="1">
      <alignment horizontal="left" vertical="center" wrapText="1"/>
    </xf>
    <xf numFmtId="0" fontId="20" fillId="2" borderId="37" xfId="0" applyFont="1" applyFill="1" applyBorder="1" applyAlignment="1">
      <alignment horizontal="center" vertical="center"/>
    </xf>
    <xf numFmtId="0" fontId="9" fillId="8" borderId="17" xfId="0" applyFont="1" applyFill="1" applyBorder="1" applyAlignment="1">
      <alignment horizontal="center" vertical="center"/>
    </xf>
    <xf numFmtId="0" fontId="8" fillId="0" borderId="17" xfId="0" applyFont="1" applyBorder="1"/>
    <xf numFmtId="0" fontId="9" fillId="9" borderId="0" xfId="0" applyFont="1" applyFill="1" applyBorder="1" applyAlignment="1">
      <alignment vertical="center"/>
    </xf>
    <xf numFmtId="0" fontId="2" fillId="2" borderId="17" xfId="0" applyFont="1" applyFill="1" applyBorder="1" applyAlignment="1">
      <alignment vertical="center"/>
    </xf>
    <xf numFmtId="0" fontId="10" fillId="2" borderId="17" xfId="0" applyFont="1" applyFill="1" applyBorder="1" applyAlignment="1">
      <alignment horizontal="left" vertical="center" wrapText="1"/>
    </xf>
    <xf numFmtId="0" fontId="2" fillId="0" borderId="17" xfId="0" applyFont="1" applyBorder="1" applyAlignment="1">
      <alignment horizontal="center" vertical="center" wrapText="1"/>
    </xf>
    <xf numFmtId="180" fontId="9" fillId="2" borderId="17" xfId="0" applyNumberFormat="1" applyFont="1" applyFill="1" applyBorder="1" applyAlignment="1">
      <alignment horizontal="center" vertical="center"/>
    </xf>
    <xf numFmtId="0" fontId="2" fillId="0" borderId="17" xfId="0" applyFont="1" applyBorder="1" applyAlignment="1">
      <alignment horizontal="left"/>
    </xf>
    <xf numFmtId="0" fontId="9" fillId="8" borderId="32" xfId="0" applyFont="1" applyFill="1" applyBorder="1" applyAlignment="1">
      <alignment horizontal="center" vertical="center"/>
    </xf>
    <xf numFmtId="0" fontId="9" fillId="8" borderId="4" xfId="0" applyFont="1" applyFill="1" applyBorder="1" applyAlignment="1">
      <alignment vertical="center"/>
    </xf>
    <xf numFmtId="0" fontId="9" fillId="8" borderId="4" xfId="0" applyFont="1" applyFill="1" applyBorder="1" applyAlignment="1">
      <alignment vertical="center" wrapText="1"/>
    </xf>
    <xf numFmtId="0" fontId="9" fillId="8" borderId="5" xfId="0" applyFont="1" applyFill="1" applyBorder="1" applyAlignment="1">
      <alignment vertical="center" wrapText="1"/>
    </xf>
    <xf numFmtId="0" fontId="9" fillId="2" borderId="6" xfId="0" applyFont="1" applyFill="1" applyBorder="1" applyAlignment="1">
      <alignment horizontal="center" vertical="center"/>
    </xf>
    <xf numFmtId="0" fontId="9" fillId="0" borderId="42" xfId="0" applyFont="1" applyBorder="1" applyAlignment="1">
      <alignment horizontal="left" vertical="center"/>
    </xf>
    <xf numFmtId="0" fontId="9" fillId="0" borderId="7" xfId="0" applyFont="1" applyBorder="1" applyAlignment="1">
      <alignment vertical="center"/>
    </xf>
    <xf numFmtId="0" fontId="9" fillId="0" borderId="8" xfId="0" applyFont="1" applyBorder="1" applyAlignment="1">
      <alignment vertical="center"/>
    </xf>
    <xf numFmtId="0" fontId="2" fillId="2" borderId="6" xfId="0" applyFont="1" applyFill="1" applyBorder="1" applyAlignment="1">
      <alignment horizontal="center" vertical="center"/>
    </xf>
    <xf numFmtId="0" fontId="2" fillId="0" borderId="42" xfId="0" applyFont="1" applyBorder="1" applyAlignment="1">
      <alignment horizontal="left" vertical="center"/>
    </xf>
    <xf numFmtId="180" fontId="10" fillId="0" borderId="7" xfId="0" applyNumberFormat="1" applyFont="1" applyBorder="1" applyAlignment="1">
      <alignment vertical="center"/>
    </xf>
    <xf numFmtId="180" fontId="2" fillId="0" borderId="7" xfId="0" applyNumberFormat="1" applyFont="1" applyBorder="1"/>
    <xf numFmtId="180" fontId="2" fillId="0" borderId="8" xfId="0" applyNumberFormat="1" applyFont="1" applyBorder="1"/>
    <xf numFmtId="182" fontId="10" fillId="0" borderId="7" xfId="0" applyNumberFormat="1" applyFont="1" applyBorder="1" applyAlignment="1">
      <alignment vertical="center"/>
    </xf>
    <xf numFmtId="180" fontId="2" fillId="2" borderId="7" xfId="0" applyNumberFormat="1" applyFont="1" applyFill="1" applyBorder="1" applyAlignment="1">
      <alignment vertical="center"/>
    </xf>
    <xf numFmtId="0" fontId="2" fillId="0" borderId="7" xfId="0" applyFont="1" applyBorder="1"/>
    <xf numFmtId="0" fontId="2" fillId="0" borderId="8" xfId="0" applyFont="1" applyBorder="1"/>
    <xf numFmtId="0" fontId="2" fillId="0" borderId="42" xfId="0" applyFont="1" applyBorder="1" applyAlignment="1">
      <alignment horizontal="left" vertical="center" wrapText="1"/>
    </xf>
    <xf numFmtId="180" fontId="2" fillId="2" borderId="8" xfId="0" applyNumberFormat="1" applyFont="1" applyFill="1" applyBorder="1" applyAlignment="1">
      <alignment horizontal="center" vertical="center"/>
    </xf>
    <xf numFmtId="0" fontId="2" fillId="9" borderId="42" xfId="0" applyFont="1" applyFill="1" applyBorder="1" applyAlignment="1">
      <alignment horizontal="left" vertical="center" wrapText="1"/>
    </xf>
    <xf numFmtId="182" fontId="10" fillId="9" borderId="7" xfId="0" applyNumberFormat="1" applyFont="1" applyFill="1" applyBorder="1" applyAlignment="1">
      <alignment vertical="center"/>
    </xf>
    <xf numFmtId="0" fontId="2" fillId="2" borderId="45" xfId="0" applyFont="1" applyFill="1" applyBorder="1" applyAlignment="1">
      <alignment vertical="center"/>
    </xf>
    <xf numFmtId="0" fontId="9" fillId="0" borderId="37" xfId="0" applyFont="1" applyBorder="1" applyAlignment="1">
      <alignment horizontal="left" vertical="center"/>
    </xf>
    <xf numFmtId="182" fontId="9" fillId="0" borderId="11" xfId="0" applyNumberFormat="1" applyFont="1" applyBorder="1" applyAlignment="1">
      <alignment vertical="center"/>
    </xf>
    <xf numFmtId="182" fontId="9" fillId="0" borderId="12" xfId="0" applyNumberFormat="1" applyFont="1" applyBorder="1" applyAlignment="1">
      <alignment vertical="center"/>
    </xf>
    <xf numFmtId="0" fontId="2" fillId="0" borderId="0" xfId="0" applyFont="1" applyAlignment="1">
      <alignment horizontal="center" vertical="center"/>
    </xf>
    <xf numFmtId="0" fontId="9" fillId="8" borderId="32" xfId="0" applyFont="1" applyFill="1" applyBorder="1" applyAlignment="1">
      <alignment horizontal="left" vertical="center"/>
    </xf>
    <xf numFmtId="0" fontId="9" fillId="0" borderId="40" xfId="0" applyFont="1" applyBorder="1" applyAlignment="1">
      <alignment horizontal="left" vertical="center"/>
    </xf>
    <xf numFmtId="0" fontId="2" fillId="0" borderId="7" xfId="0" applyFont="1" applyBorder="1" applyAlignment="1">
      <alignment vertical="center"/>
    </xf>
    <xf numFmtId="182" fontId="10" fillId="2" borderId="7" xfId="0" applyNumberFormat="1" applyFont="1" applyFill="1" applyBorder="1" applyAlignment="1">
      <alignment vertical="center"/>
    </xf>
    <xf numFmtId="182" fontId="10" fillId="2" borderId="8" xfId="0" applyNumberFormat="1" applyFont="1" applyFill="1" applyBorder="1" applyAlignment="1">
      <alignment vertical="center"/>
    </xf>
    <xf numFmtId="182" fontId="9" fillId="2" borderId="7" xfId="0" applyNumberFormat="1" applyFont="1" applyFill="1" applyBorder="1" applyAlignment="1">
      <alignment vertical="center"/>
    </xf>
    <xf numFmtId="182" fontId="9" fillId="2" borderId="8" xfId="0" applyNumberFormat="1" applyFont="1" applyFill="1" applyBorder="1" applyAlignment="1">
      <alignment vertical="center"/>
    </xf>
    <xf numFmtId="0" fontId="2" fillId="2" borderId="45" xfId="0" applyFont="1" applyFill="1" applyBorder="1" applyAlignment="1">
      <alignment horizontal="center" vertical="center"/>
    </xf>
    <xf numFmtId="0" fontId="2" fillId="0" borderId="11" xfId="0" applyFont="1" applyBorder="1" applyAlignment="1">
      <alignment vertical="center" wrapText="1"/>
    </xf>
    <xf numFmtId="182" fontId="10" fillId="2" borderId="11" xfId="0" applyNumberFormat="1" applyFont="1" applyFill="1" applyBorder="1" applyAlignment="1">
      <alignment vertical="center"/>
    </xf>
    <xf numFmtId="182" fontId="10" fillId="2" borderId="12" xfId="0" applyNumberFormat="1" applyFont="1" applyFill="1" applyBorder="1" applyAlignment="1">
      <alignment vertical="center"/>
    </xf>
    <xf numFmtId="0" fontId="9" fillId="0" borderId="7" xfId="0" applyFont="1" applyBorder="1" applyAlignment="1">
      <alignment horizontal="left" vertical="center" wrapText="1"/>
    </xf>
    <xf numFmtId="0" fontId="9" fillId="0" borderId="7" xfId="0" applyFont="1" applyBorder="1" applyAlignment="1">
      <alignment horizontal="center" vertical="center" wrapText="1"/>
    </xf>
    <xf numFmtId="0" fontId="9" fillId="0" borderId="7" xfId="0" applyFont="1" applyBorder="1" applyAlignment="1">
      <alignment vertical="center" wrapText="1"/>
    </xf>
    <xf numFmtId="0" fontId="9" fillId="0" borderId="8" xfId="0" applyFont="1" applyBorder="1" applyAlignment="1">
      <alignment vertical="center" wrapText="1"/>
    </xf>
    <xf numFmtId="0" fontId="2" fillId="0" borderId="7" xfId="0" applyFont="1" applyBorder="1" applyAlignment="1">
      <alignment horizontal="left" vertical="center" wrapText="1"/>
    </xf>
    <xf numFmtId="2" fontId="2" fillId="2" borderId="7" xfId="0" applyNumberFormat="1" applyFont="1" applyFill="1" applyBorder="1" applyAlignment="1">
      <alignment horizontal="center" vertical="center"/>
    </xf>
    <xf numFmtId="0" fontId="22" fillId="0" borderId="7" xfId="0" applyFont="1" applyBorder="1" applyAlignment="1">
      <alignment horizontal="left" vertical="center" wrapText="1"/>
    </xf>
    <xf numFmtId="2" fontId="22" fillId="2" borderId="7" xfId="0" applyNumberFormat="1" applyFont="1" applyFill="1" applyBorder="1" applyAlignment="1">
      <alignment horizontal="center" vertical="center"/>
    </xf>
    <xf numFmtId="182" fontId="22" fillId="2" borderId="7" xfId="0" applyNumberFormat="1" applyFont="1" applyFill="1" applyBorder="1" applyAlignment="1">
      <alignment vertical="center"/>
    </xf>
    <xf numFmtId="182" fontId="22" fillId="2" borderId="8" xfId="0" applyNumberFormat="1" applyFont="1" applyFill="1" applyBorder="1" applyAlignment="1">
      <alignment vertical="center"/>
    </xf>
    <xf numFmtId="0" fontId="9" fillId="0" borderId="11" xfId="0" applyFont="1" applyBorder="1" applyAlignment="1">
      <alignment horizontal="left" vertical="center" wrapText="1"/>
    </xf>
    <xf numFmtId="2" fontId="9" fillId="2" borderId="11" xfId="0" applyNumberFormat="1" applyFont="1" applyFill="1" applyBorder="1" applyAlignment="1">
      <alignment horizontal="center" vertical="center"/>
    </xf>
    <xf numFmtId="182" fontId="9" fillId="2" borderId="11" xfId="0" applyNumberFormat="1" applyFont="1" applyFill="1" applyBorder="1" applyAlignment="1">
      <alignment vertical="center"/>
    </xf>
    <xf numFmtId="182" fontId="9" fillId="2" borderId="12" xfId="0" applyNumberFormat="1" applyFont="1" applyFill="1" applyBorder="1" applyAlignment="1">
      <alignment vertical="center"/>
    </xf>
    <xf numFmtId="0" fontId="22" fillId="2" borderId="0" xfId="0" applyFont="1" applyFill="1" applyBorder="1" applyAlignment="1">
      <alignment vertical="center"/>
    </xf>
    <xf numFmtId="0" fontId="21" fillId="8" borderId="32" xfId="0" applyFont="1" applyFill="1" applyBorder="1" applyAlignment="1">
      <alignment horizontal="left" vertical="center"/>
    </xf>
    <xf numFmtId="182" fontId="2" fillId="0" borderId="7" xfId="0" applyNumberFormat="1" applyFont="1" applyBorder="1" applyAlignment="1">
      <alignment vertical="center"/>
    </xf>
    <xf numFmtId="183" fontId="2" fillId="0" borderId="7" xfId="0" applyNumberFormat="1" applyFont="1" applyBorder="1" applyAlignment="1">
      <alignment vertical="center"/>
    </xf>
    <xf numFmtId="182" fontId="10" fillId="0" borderId="8" xfId="0" applyNumberFormat="1" applyFont="1" applyBorder="1" applyAlignment="1">
      <alignment vertical="center"/>
    </xf>
    <xf numFmtId="182" fontId="2" fillId="0" borderId="8" xfId="0" applyNumberFormat="1" applyFont="1" applyBorder="1" applyAlignment="1">
      <alignment vertical="center"/>
    </xf>
    <xf numFmtId="0" fontId="9" fillId="0" borderId="0" xfId="0" applyFont="1" applyAlignment="1">
      <alignment vertical="center"/>
    </xf>
    <xf numFmtId="184" fontId="9" fillId="0" borderId="0" xfId="0" applyNumberFormat="1" applyFont="1" applyAlignment="1">
      <alignment horizontal="center" vertical="center"/>
    </xf>
    <xf numFmtId="0" fontId="2" fillId="2" borderId="6" xfId="0" applyFont="1" applyFill="1" applyBorder="1" applyAlignment="1">
      <alignment horizontal="left" vertical="center"/>
    </xf>
    <xf numFmtId="184" fontId="9" fillId="0" borderId="7" xfId="0" applyNumberFormat="1" applyFont="1" applyBorder="1" applyAlignment="1">
      <alignment vertical="center"/>
    </xf>
    <xf numFmtId="184" fontId="9" fillId="0" borderId="8" xfId="0" applyNumberFormat="1" applyFont="1" applyBorder="1" applyAlignment="1">
      <alignment vertical="center"/>
    </xf>
    <xf numFmtId="0" fontId="2" fillId="2" borderId="45" xfId="0" applyFont="1" applyFill="1" applyBorder="1" applyAlignment="1">
      <alignment horizontal="left" vertical="center"/>
    </xf>
    <xf numFmtId="0" fontId="9" fillId="0" borderId="0" xfId="0" applyFont="1" applyAlignment="1">
      <alignment horizontal="center" vertical="center"/>
    </xf>
    <xf numFmtId="0" fontId="9" fillId="0" borderId="42" xfId="0" applyFont="1" applyBorder="1" applyAlignment="1">
      <alignment horizontal="left" vertical="center" wrapText="1"/>
    </xf>
    <xf numFmtId="4" fontId="10" fillId="0" borderId="7" xfId="0" applyNumberFormat="1" applyFont="1" applyBorder="1" applyAlignment="1">
      <alignment vertical="center"/>
    </xf>
    <xf numFmtId="4" fontId="10" fillId="0" borderId="8" xfId="0" applyNumberFormat="1" applyFont="1" applyBorder="1" applyAlignment="1">
      <alignment vertical="center"/>
    </xf>
    <xf numFmtId="4" fontId="10" fillId="2" borderId="7" xfId="0" applyNumberFormat="1" applyFont="1" applyFill="1" applyBorder="1" applyAlignment="1">
      <alignment vertical="center"/>
    </xf>
    <xf numFmtId="4" fontId="10" fillId="2" borderId="8" xfId="0" applyNumberFormat="1" applyFont="1" applyFill="1" applyBorder="1" applyAlignment="1">
      <alignment vertical="center"/>
    </xf>
    <xf numFmtId="2" fontId="2" fillId="2" borderId="7" xfId="0" applyNumberFormat="1" applyFont="1" applyFill="1" applyBorder="1" applyAlignment="1">
      <alignment vertical="center"/>
    </xf>
    <xf numFmtId="2" fontId="2" fillId="2" borderId="8" xfId="0" applyNumberFormat="1" applyFont="1" applyFill="1" applyBorder="1" applyAlignment="1">
      <alignment vertical="center"/>
    </xf>
    <xf numFmtId="0" fontId="9" fillId="0" borderId="37" xfId="0" applyFont="1" applyBorder="1" applyAlignment="1">
      <alignment horizontal="left" vertical="center" wrapText="1"/>
    </xf>
    <xf numFmtId="0" fontId="2" fillId="2" borderId="42" xfId="0" applyFont="1" applyFill="1" applyBorder="1" applyAlignment="1">
      <alignment horizontal="left" vertical="center"/>
    </xf>
    <xf numFmtId="2" fontId="9" fillId="2" borderId="7" xfId="0" applyNumberFormat="1" applyFont="1" applyFill="1" applyBorder="1" applyAlignment="1">
      <alignment vertical="center"/>
    </xf>
    <xf numFmtId="2" fontId="9" fillId="2" borderId="8" xfId="0" applyNumberFormat="1" applyFont="1" applyFill="1" applyBorder="1" applyAlignment="1">
      <alignment vertical="center"/>
    </xf>
    <xf numFmtId="2" fontId="9" fillId="2" borderId="11" xfId="0" applyNumberFormat="1" applyFont="1" applyFill="1" applyBorder="1" applyAlignment="1">
      <alignment vertical="center"/>
    </xf>
    <xf numFmtId="2" fontId="9" fillId="2" borderId="12" xfId="0" applyNumberFormat="1" applyFont="1" applyFill="1" applyBorder="1" applyAlignment="1">
      <alignment vertical="center"/>
    </xf>
    <xf numFmtId="0" fontId="9" fillId="2" borderId="6" xfId="0" applyFont="1" applyFill="1" applyBorder="1" applyAlignment="1">
      <alignment horizontal="left" vertical="center"/>
    </xf>
    <xf numFmtId="0" fontId="9" fillId="0" borderId="6" xfId="0" applyFont="1" applyBorder="1" applyAlignment="1">
      <alignment horizontal="center" vertical="center"/>
    </xf>
    <xf numFmtId="0" fontId="2" fillId="0" borderId="6" xfId="0" applyFont="1" applyBorder="1" applyAlignment="1">
      <alignment horizontal="center" vertical="center"/>
    </xf>
    <xf numFmtId="180" fontId="10" fillId="0" borderId="8" xfId="0" applyNumberFormat="1" applyFont="1" applyBorder="1" applyAlignment="1">
      <alignment vertical="center"/>
    </xf>
    <xf numFmtId="180" fontId="12" fillId="0" borderId="7" xfId="0" applyNumberFormat="1" applyFont="1" applyBorder="1" applyAlignment="1">
      <alignment vertical="center"/>
    </xf>
    <xf numFmtId="180" fontId="12" fillId="0" borderId="8" xfId="0" applyNumberFormat="1" applyFont="1" applyBorder="1" applyAlignment="1">
      <alignment vertical="center"/>
    </xf>
    <xf numFmtId="182" fontId="10" fillId="9" borderId="8" xfId="0" applyNumberFormat="1" applyFont="1" applyFill="1" applyBorder="1" applyAlignment="1">
      <alignment vertical="center"/>
    </xf>
    <xf numFmtId="0" fontId="2" fillId="0" borderId="45" xfId="0" applyFont="1" applyBorder="1" applyAlignment="1">
      <alignment vertical="center"/>
    </xf>
    <xf numFmtId="180" fontId="9" fillId="0" borderId="11" xfId="0" applyNumberFormat="1" applyFont="1" applyBorder="1" applyAlignment="1">
      <alignment vertical="center"/>
    </xf>
    <xf numFmtId="180" fontId="9" fillId="0" borderId="12" xfId="0" applyNumberFormat="1" applyFont="1" applyBorder="1" applyAlignment="1">
      <alignment vertical="center"/>
    </xf>
    <xf numFmtId="0" fontId="2" fillId="0" borderId="0" xfId="0" applyFont="1" applyAlignment="1">
      <alignment vertical="center"/>
    </xf>
    <xf numFmtId="0" fontId="9" fillId="0" borderId="0" xfId="0" applyFont="1" applyAlignment="1">
      <alignment horizontal="left" vertical="center" wrapText="1"/>
    </xf>
    <xf numFmtId="2" fontId="9" fillId="2" borderId="0" xfId="0" applyNumberFormat="1" applyFont="1" applyFill="1" applyBorder="1" applyAlignment="1">
      <alignment horizontal="center" vertical="center"/>
    </xf>
    <xf numFmtId="0" fontId="2" fillId="2" borderId="7" xfId="0" applyFont="1" applyFill="1" applyBorder="1" applyAlignment="1">
      <alignment horizontal="center" vertical="center"/>
    </xf>
    <xf numFmtId="0" fontId="2" fillId="0" borderId="7" xfId="0" applyFont="1" applyBorder="1" applyAlignment="1">
      <alignment horizontal="center" vertical="center"/>
    </xf>
    <xf numFmtId="0" fontId="2" fillId="0" borderId="45" xfId="0" applyFont="1" applyBorder="1" applyAlignment="1">
      <alignment horizontal="center" vertical="center"/>
    </xf>
    <xf numFmtId="0" fontId="9" fillId="2" borderId="11" xfId="0" applyFont="1" applyFill="1" applyBorder="1" applyAlignment="1">
      <alignment horizontal="center" vertical="center"/>
    </xf>
    <xf numFmtId="0" fontId="9" fillId="3" borderId="46" xfId="0" applyFont="1" applyFill="1" applyBorder="1" applyAlignment="1">
      <alignment horizontal="center" vertical="center"/>
    </xf>
    <xf numFmtId="0" fontId="9" fillId="8" borderId="40" xfId="0" applyFont="1" applyFill="1" applyBorder="1" applyAlignment="1">
      <alignment horizontal="center" vertical="center"/>
    </xf>
    <xf numFmtId="0" fontId="2" fillId="2" borderId="6" xfId="0" applyFont="1" applyFill="1" applyBorder="1" applyAlignment="1">
      <alignment vertical="center"/>
    </xf>
    <xf numFmtId="2" fontId="9" fillId="2" borderId="12" xfId="0" applyNumberFormat="1" applyFont="1" applyFill="1" applyBorder="1" applyAlignment="1">
      <alignment horizontal="center" vertical="center"/>
    </xf>
    <xf numFmtId="0" fontId="9" fillId="2" borderId="0" xfId="0" applyFont="1" applyFill="1" applyBorder="1" applyAlignment="1">
      <alignment vertical="center"/>
    </xf>
    <xf numFmtId="0" fontId="9" fillId="3" borderId="2" xfId="0" applyFont="1" applyFill="1" applyBorder="1" applyAlignment="1">
      <alignment horizontal="center" vertical="center"/>
    </xf>
    <xf numFmtId="0" fontId="9" fillId="8" borderId="6" xfId="0" applyFont="1" applyFill="1" applyBorder="1" applyAlignment="1">
      <alignment horizontal="center" vertical="center"/>
    </xf>
    <xf numFmtId="0" fontId="9" fillId="8" borderId="7" xfId="0" applyFont="1" applyFill="1" applyBorder="1" applyAlignment="1">
      <alignment horizontal="center" vertical="center"/>
    </xf>
    <xf numFmtId="0" fontId="9" fillId="8" borderId="8" xfId="0" applyFont="1" applyFill="1" applyBorder="1" applyAlignment="1">
      <alignment horizontal="center" vertical="center"/>
    </xf>
    <xf numFmtId="0" fontId="2" fillId="2" borderId="7" xfId="0" applyFont="1" applyFill="1" applyBorder="1" applyAlignment="1">
      <alignment horizontal="left" vertical="center"/>
    </xf>
    <xf numFmtId="0" fontId="2" fillId="0" borderId="7" xfId="0" applyFont="1" applyBorder="1" applyAlignment="1">
      <alignment horizontal="center" vertical="center" wrapText="1"/>
    </xf>
    <xf numFmtId="180" fontId="9" fillId="2" borderId="8" xfId="0" applyNumberFormat="1" applyFont="1" applyFill="1" applyBorder="1" applyAlignment="1">
      <alignment horizontal="center" vertical="center"/>
    </xf>
    <xf numFmtId="0" fontId="9" fillId="8" borderId="42" xfId="0" applyFont="1" applyFill="1" applyBorder="1" applyAlignment="1">
      <alignment horizontal="center" vertical="center"/>
    </xf>
    <xf numFmtId="0" fontId="9" fillId="8" borderId="7" xfId="0" applyFont="1" applyFill="1" applyBorder="1" applyAlignment="1">
      <alignment vertical="center"/>
    </xf>
    <xf numFmtId="0" fontId="9" fillId="8" borderId="7" xfId="0" applyFont="1" applyFill="1" applyBorder="1" applyAlignment="1">
      <alignment vertical="center" wrapText="1"/>
    </xf>
    <xf numFmtId="0" fontId="9" fillId="2" borderId="7" xfId="0" applyFont="1" applyFill="1" applyBorder="1" applyAlignment="1">
      <alignment horizontal="center" vertical="center"/>
    </xf>
    <xf numFmtId="0" fontId="8" fillId="0" borderId="41" xfId="0" applyFont="1" applyBorder="1" applyAlignment="1">
      <alignment wrapText="1"/>
    </xf>
    <xf numFmtId="0" fontId="2" fillId="2" borderId="7" xfId="0" applyFont="1" applyFill="1" applyBorder="1" applyAlignment="1">
      <alignment vertical="center"/>
    </xf>
    <xf numFmtId="180" fontId="9" fillId="0" borderId="7" xfId="0" applyNumberFormat="1" applyFont="1" applyBorder="1" applyAlignment="1">
      <alignment vertical="center"/>
    </xf>
    <xf numFmtId="182" fontId="9" fillId="0" borderId="7" xfId="0" applyNumberFormat="1" applyFont="1" applyBorder="1" applyAlignment="1">
      <alignment vertical="center"/>
    </xf>
    <xf numFmtId="0" fontId="9" fillId="8" borderId="42" xfId="0" applyFont="1" applyFill="1" applyBorder="1" applyAlignment="1">
      <alignment horizontal="left" vertical="center"/>
    </xf>
    <xf numFmtId="0" fontId="2" fillId="0" borderId="7" xfId="0" applyFont="1" applyBorder="1" applyAlignment="1">
      <alignment vertical="center" wrapText="1"/>
    </xf>
    <xf numFmtId="0" fontId="9" fillId="8" borderId="42" xfId="0" applyFont="1" applyFill="1" applyBorder="1" applyAlignment="1">
      <alignment horizontal="left" vertical="center" wrapText="1"/>
    </xf>
    <xf numFmtId="2" fontId="9" fillId="2" borderId="7" xfId="0" applyNumberFormat="1" applyFont="1" applyFill="1" applyBorder="1" applyAlignment="1">
      <alignment horizontal="center" vertical="center"/>
    </xf>
    <xf numFmtId="0" fontId="21" fillId="8" borderId="42" xfId="0" applyFont="1" applyFill="1" applyBorder="1" applyAlignment="1">
      <alignment horizontal="left" vertical="center"/>
    </xf>
    <xf numFmtId="0" fontId="9" fillId="2" borderId="7" xfId="0" applyFont="1" applyFill="1" applyBorder="1" applyAlignment="1">
      <alignment horizontal="left" vertical="center"/>
    </xf>
    <xf numFmtId="0" fontId="9" fillId="0" borderId="7" xfId="0" applyFont="1" applyBorder="1" applyAlignment="1">
      <alignment horizontal="center" vertical="center"/>
    </xf>
    <xf numFmtId="180" fontId="8" fillId="0" borderId="7" xfId="0" applyNumberFormat="1" applyFont="1" applyBorder="1" applyAlignment="1">
      <alignment vertical="center"/>
    </xf>
    <xf numFmtId="0" fontId="9" fillId="3" borderId="47" xfId="0" applyFont="1" applyFill="1" applyBorder="1" applyAlignment="1">
      <alignment horizontal="center" vertical="center"/>
    </xf>
    <xf numFmtId="180" fontId="23" fillId="0" borderId="0" xfId="0" applyNumberFormat="1" applyFont="1"/>
    <xf numFmtId="182" fontId="23" fillId="0" borderId="0" xfId="0" applyNumberFormat="1" applyFont="1"/>
    <xf numFmtId="182" fontId="21" fillId="2" borderId="7" xfId="0" applyNumberFormat="1" applyFont="1" applyFill="1" applyBorder="1" applyAlignment="1">
      <alignment vertical="center"/>
    </xf>
    <xf numFmtId="180" fontId="9" fillId="2" borderId="7" xfId="0" applyNumberFormat="1" applyFont="1" applyFill="1" applyBorder="1" applyAlignment="1">
      <alignment horizontal="center" vertical="center"/>
    </xf>
    <xf numFmtId="0" fontId="24" fillId="0" borderId="0" xfId="0" applyFont="1" applyAlignment="1">
      <alignment horizontal="center" wrapText="1"/>
    </xf>
    <xf numFmtId="0" fontId="24" fillId="0" borderId="0" xfId="0" applyFont="1" applyAlignment="1">
      <alignment horizontal="center"/>
    </xf>
    <xf numFmtId="0" fontId="9" fillId="0" borderId="0" xfId="0" applyFont="1" applyAlignment="1">
      <alignment horizontal="center"/>
    </xf>
    <xf numFmtId="0" fontId="6" fillId="0" borderId="0" xfId="0" applyFont="1" applyAlignment="1">
      <alignment horizontal="center" vertical="center" shrinkToFit="1" readingOrder="1"/>
    </xf>
    <xf numFmtId="0" fontId="9" fillId="0" borderId="0" xfId="0" applyFont="1"/>
    <xf numFmtId="0" fontId="9" fillId="9" borderId="0" xfId="0" applyFont="1" applyFill="1" applyBorder="1" applyAlignment="1">
      <alignment horizontal="center"/>
    </xf>
    <xf numFmtId="0" fontId="9" fillId="9" borderId="0" xfId="0" applyFont="1" applyFill="1" applyBorder="1"/>
    <xf numFmtId="180" fontId="9" fillId="9" borderId="0" xfId="0" applyNumberFormat="1" applyFont="1" applyFill="1" applyBorder="1"/>
    <xf numFmtId="0" fontId="9" fillId="4" borderId="17" xfId="0" applyFont="1" applyFill="1" applyBorder="1" applyAlignment="1">
      <alignment horizontal="center" vertical="center" wrapText="1"/>
    </xf>
    <xf numFmtId="0" fontId="2" fillId="0" borderId="17" xfId="0" applyFont="1" applyBorder="1" applyAlignment="1">
      <alignment horizontal="right" vertical="center"/>
    </xf>
    <xf numFmtId="0" fontId="2" fillId="0" borderId="17" xfId="0" applyFont="1" applyBorder="1" applyAlignment="1">
      <alignment vertical="center" wrapText="1"/>
    </xf>
    <xf numFmtId="0" fontId="2" fillId="0" borderId="17" xfId="0" applyFont="1" applyBorder="1" applyAlignment="1">
      <alignment horizontal="center" vertical="center"/>
    </xf>
    <xf numFmtId="185" fontId="2" fillId="0" borderId="17" xfId="0" applyNumberFormat="1" applyFont="1" applyBorder="1" applyAlignment="1">
      <alignment horizontal="center" vertical="center"/>
    </xf>
    <xf numFmtId="0" fontId="25" fillId="0" borderId="17" xfId="0" applyFont="1" applyBorder="1"/>
    <xf numFmtId="0" fontId="9" fillId="0" borderId="17" xfId="0" applyFont="1" applyBorder="1" applyAlignment="1">
      <alignment horizontal="center" vertical="center" wrapText="1"/>
    </xf>
    <xf numFmtId="185" fontId="2" fillId="0" borderId="17" xfId="0" applyNumberFormat="1" applyFont="1" applyBorder="1"/>
    <xf numFmtId="185" fontId="9" fillId="0" borderId="17" xfId="0" applyNumberFormat="1" applyFont="1" applyBorder="1" applyAlignment="1">
      <alignment horizontal="center" vertical="center"/>
    </xf>
    <xf numFmtId="0" fontId="2" fillId="0" borderId="17" xfId="0" applyFont="1" applyBorder="1"/>
    <xf numFmtId="0" fontId="2" fillId="0" borderId="17" xfId="0" applyFont="1" applyBorder="1" applyAlignment="1">
      <alignment horizontal="center"/>
    </xf>
    <xf numFmtId="0" fontId="2" fillId="0" borderId="0" xfId="0" applyFont="1" applyAlignment="1">
      <alignment horizontal="right" vertical="center"/>
    </xf>
    <xf numFmtId="0" fontId="2" fillId="0" borderId="0" xfId="0" applyFont="1" applyAlignment="1">
      <alignment horizontal="left" vertical="center" wrapText="1"/>
    </xf>
    <xf numFmtId="0" fontId="13" fillId="0" borderId="0" xfId="0" applyFont="1" applyAlignment="1">
      <alignment horizontal="center"/>
    </xf>
    <xf numFmtId="0" fontId="13" fillId="0" borderId="48" xfId="0" applyFont="1" applyBorder="1" applyAlignment="1">
      <alignment horizontal="center"/>
    </xf>
    <xf numFmtId="0" fontId="26" fillId="7" borderId="13" xfId="0" applyFont="1" applyFill="1" applyBorder="1" applyAlignment="1">
      <alignment horizontal="center" vertical="center" wrapText="1"/>
    </xf>
    <xf numFmtId="0" fontId="27" fillId="7" borderId="14" xfId="0" applyFont="1" applyFill="1" applyBorder="1" applyAlignment="1">
      <alignment horizontal="center" vertical="center" wrapText="1"/>
    </xf>
    <xf numFmtId="0" fontId="26" fillId="7" borderId="14" xfId="0" applyFont="1" applyFill="1" applyBorder="1" applyAlignment="1">
      <alignment horizontal="center" vertical="center" wrapText="1"/>
    </xf>
    <xf numFmtId="0" fontId="26" fillId="7" borderId="25" xfId="0" applyFont="1" applyFill="1" applyBorder="1" applyAlignment="1">
      <alignment horizontal="center" vertical="center" wrapText="1"/>
    </xf>
    <xf numFmtId="0" fontId="26" fillId="7" borderId="15" xfId="0" applyFont="1" applyFill="1" applyBorder="1" applyAlignment="1">
      <alignment horizontal="center" vertical="center" wrapText="1"/>
    </xf>
    <xf numFmtId="0" fontId="28" fillId="0" borderId="16" xfId="0" applyFont="1" applyBorder="1" applyAlignment="1">
      <alignment horizontal="center" vertical="center" wrapText="1"/>
    </xf>
    <xf numFmtId="0" fontId="29" fillId="0" borderId="17" xfId="0" applyFont="1" applyBorder="1" applyAlignment="1">
      <alignment horizontal="justify" wrapText="1"/>
    </xf>
    <xf numFmtId="0" fontId="29" fillId="0" borderId="17" xfId="0" applyFont="1" applyBorder="1" applyAlignment="1">
      <alignment horizontal="center" vertical="center"/>
    </xf>
    <xf numFmtId="0" fontId="29" fillId="0" borderId="26" xfId="0" applyFont="1" applyBorder="1" applyAlignment="1">
      <alignment horizontal="center" vertical="center"/>
    </xf>
    <xf numFmtId="0" fontId="17" fillId="0" borderId="18" xfId="0" applyFont="1" applyBorder="1" applyAlignment="1">
      <alignment horizontal="center" vertical="center" wrapText="1"/>
    </xf>
    <xf numFmtId="0" fontId="29" fillId="0" borderId="17" xfId="0" applyFont="1" applyBorder="1" applyAlignment="1">
      <alignment horizontal="justify"/>
    </xf>
    <xf numFmtId="0" fontId="29" fillId="0" borderId="17" xfId="0" applyFont="1" applyBorder="1" applyAlignment="1">
      <alignment horizontal="justify" vertical="center" wrapText="1"/>
    </xf>
    <xf numFmtId="0" fontId="28" fillId="0" borderId="17" xfId="0" applyFont="1" applyBorder="1" applyAlignment="1">
      <alignment horizontal="justify" vertical="top" wrapText="1"/>
    </xf>
    <xf numFmtId="0" fontId="24" fillId="0" borderId="0" xfId="0" applyFont="1" applyAlignment="1">
      <alignment wrapText="1"/>
    </xf>
    <xf numFmtId="0" fontId="20" fillId="0" borderId="0" xfId="0" applyFont="1" applyAlignment="1">
      <alignment wrapText="1"/>
    </xf>
    <xf numFmtId="0" fontId="24" fillId="0" borderId="0" xfId="0" applyFont="1"/>
    <xf numFmtId="0" fontId="29" fillId="0" borderId="23" xfId="0" applyFont="1" applyBorder="1" applyAlignment="1">
      <alignment horizontal="justify" wrapText="1"/>
    </xf>
    <xf numFmtId="0" fontId="29" fillId="0" borderId="23" xfId="0" applyFont="1" applyBorder="1" applyAlignment="1">
      <alignment horizontal="center" vertical="center"/>
    </xf>
    <xf numFmtId="0" fontId="29" fillId="0" borderId="27" xfId="0" applyFont="1" applyBorder="1" applyAlignment="1">
      <alignment horizontal="center" vertical="center"/>
    </xf>
    <xf numFmtId="0" fontId="17" fillId="0" borderId="24" xfId="0" applyFont="1" applyBorder="1" applyAlignment="1">
      <alignment horizontal="center" vertical="center" wrapText="1"/>
    </xf>
    <xf numFmtId="0" fontId="0" fillId="0" borderId="0" xfId="0" applyAlignment="1">
      <alignment horizontal="center" vertical="center"/>
    </xf>
    <xf numFmtId="0" fontId="30" fillId="0" borderId="0" xfId="0" applyFont="1" applyAlignment="1">
      <alignment horizontal="center"/>
    </xf>
    <xf numFmtId="0" fontId="31" fillId="0" borderId="0" xfId="0" applyFont="1" applyAlignment="1">
      <alignment horizontal="center" vertical="center"/>
    </xf>
    <xf numFmtId="0" fontId="30" fillId="0" borderId="0" xfId="0" applyFont="1" applyAlignment="1">
      <alignment horizontal="left" vertical="center" wrapText="1"/>
    </xf>
    <xf numFmtId="0" fontId="32" fillId="0" borderId="0" xfId="0" applyFont="1" applyAlignment="1">
      <alignment horizontal="left"/>
    </xf>
    <xf numFmtId="0" fontId="31" fillId="0" borderId="0" xfId="0" applyFont="1" applyAlignment="1">
      <alignment horizontal="left" vertical="center"/>
    </xf>
    <xf numFmtId="0" fontId="33" fillId="0" borderId="0" xfId="0" applyFont="1" applyAlignment="1">
      <alignment horizontal="left" vertical="center" wrapText="1"/>
    </xf>
    <xf numFmtId="0" fontId="9" fillId="4" borderId="42" xfId="0" applyFont="1" applyFill="1" applyBorder="1" applyAlignment="1">
      <alignment horizontal="center" vertical="center" wrapText="1"/>
    </xf>
    <xf numFmtId="0" fontId="9" fillId="4" borderId="7" xfId="0" applyFont="1" applyFill="1" applyBorder="1" applyAlignment="1">
      <alignment horizontal="center" vertical="center" wrapText="1"/>
    </xf>
    <xf numFmtId="0" fontId="2" fillId="0" borderId="7" xfId="0" applyFont="1" applyBorder="1" applyAlignment="1">
      <alignment wrapText="1"/>
    </xf>
    <xf numFmtId="186" fontId="2" fillId="9" borderId="7" xfId="0" applyNumberFormat="1" applyFont="1" applyFill="1" applyBorder="1" applyAlignment="1">
      <alignment horizontal="left" vertical="center"/>
    </xf>
    <xf numFmtId="180" fontId="2" fillId="0" borderId="7" xfId="0" applyNumberFormat="1" applyFont="1" applyBorder="1" applyAlignment="1">
      <alignment horizontal="center" vertical="center"/>
    </xf>
    <xf numFmtId="0" fontId="9" fillId="4" borderId="42" xfId="0" applyFont="1" applyFill="1" applyBorder="1" applyAlignment="1">
      <alignment horizontal="center" wrapText="1"/>
    </xf>
    <xf numFmtId="0" fontId="9" fillId="4" borderId="7" xfId="0" applyFont="1" applyFill="1" applyBorder="1" applyAlignment="1">
      <alignment wrapText="1"/>
    </xf>
    <xf numFmtId="180" fontId="9" fillId="4" borderId="7" xfId="0" applyNumberFormat="1" applyFont="1" applyFill="1" applyBorder="1" applyAlignment="1">
      <alignment wrapText="1"/>
    </xf>
    <xf numFmtId="0" fontId="9" fillId="4" borderId="42" xfId="0" applyFont="1" applyFill="1" applyBorder="1" applyAlignment="1">
      <alignment horizontal="center"/>
    </xf>
    <xf numFmtId="0" fontId="9" fillId="4" borderId="7" xfId="0" applyFont="1" applyFill="1" applyBorder="1"/>
    <xf numFmtId="180" fontId="9" fillId="4" borderId="7" xfId="0" applyNumberFormat="1" applyFont="1" applyFill="1" applyBorder="1"/>
    <xf numFmtId="0" fontId="2" fillId="0" borderId="7" xfId="0" applyFont="1" applyBorder="1" applyAlignment="1">
      <alignment horizontal="right" vertical="center"/>
    </xf>
    <xf numFmtId="185" fontId="2" fillId="0" borderId="7" xfId="0" applyNumberFormat="1" applyFont="1" applyBorder="1" applyAlignment="1">
      <alignment horizontal="center" vertical="center"/>
    </xf>
    <xf numFmtId="0" fontId="2" fillId="0" borderId="6" xfId="0" applyFont="1" applyBorder="1" applyAlignment="1">
      <alignment horizontal="right" vertical="center"/>
    </xf>
    <xf numFmtId="0" fontId="9" fillId="0" borderId="11" xfId="0" applyFont="1" applyBorder="1" applyAlignment="1">
      <alignment horizontal="center" vertical="center" wrapText="1"/>
    </xf>
    <xf numFmtId="185" fontId="2" fillId="0" borderId="7" xfId="0" applyNumberFormat="1" applyFont="1" applyBorder="1"/>
    <xf numFmtId="185" fontId="9" fillId="0" borderId="8" xfId="0" applyNumberFormat="1" applyFont="1" applyBorder="1" applyAlignment="1">
      <alignment horizontal="center" vertical="center"/>
    </xf>
    <xf numFmtId="0" fontId="2" fillId="0" borderId="45" xfId="0" applyFont="1" applyBorder="1"/>
    <xf numFmtId="0" fontId="2" fillId="0" borderId="11" xfId="0" applyFont="1" applyBorder="1" applyAlignment="1">
      <alignment horizontal="center" vertical="center"/>
    </xf>
    <xf numFmtId="0" fontId="2" fillId="0" borderId="11" xfId="0" applyFont="1" applyBorder="1" applyAlignment="1">
      <alignment horizontal="center"/>
    </xf>
    <xf numFmtId="0" fontId="2" fillId="0" borderId="11" xfId="0" applyFont="1" applyBorder="1"/>
    <xf numFmtId="185" fontId="2" fillId="0" borderId="12" xfId="0" applyNumberFormat="1" applyFont="1" applyBorder="1" applyAlignment="1">
      <alignment horizontal="center" vertical="center"/>
    </xf>
    <xf numFmtId="185" fontId="9" fillId="0" borderId="7" xfId="0" applyNumberFormat="1" applyFont="1" applyBorder="1" applyAlignment="1">
      <alignment horizontal="center" vertical="center"/>
    </xf>
    <xf numFmtId="180" fontId="9" fillId="0" borderId="7" xfId="0" applyNumberFormat="1" applyFont="1" applyBorder="1" applyAlignment="1">
      <alignment horizontal="center" vertical="center"/>
    </xf>
    <xf numFmtId="0" fontId="26" fillId="7" borderId="49" xfId="0" applyFont="1" applyFill="1" applyBorder="1" applyAlignment="1">
      <alignment horizontal="center" vertical="center" wrapText="1"/>
    </xf>
    <xf numFmtId="0" fontId="27" fillId="7" borderId="50" xfId="0" applyFont="1" applyFill="1" applyBorder="1" applyAlignment="1">
      <alignment horizontal="center" vertical="center" wrapText="1"/>
    </xf>
    <xf numFmtId="0" fontId="26" fillId="7" borderId="50" xfId="0" applyFont="1" applyFill="1" applyBorder="1" applyAlignment="1">
      <alignment horizontal="center" vertical="center" wrapText="1"/>
    </xf>
    <xf numFmtId="0" fontId="26" fillId="7" borderId="51" xfId="0" applyFont="1" applyFill="1" applyBorder="1" applyAlignment="1">
      <alignment horizontal="center" vertical="center" wrapText="1"/>
    </xf>
    <xf numFmtId="0" fontId="27" fillId="7" borderId="15" xfId="0" applyFont="1" applyFill="1" applyBorder="1" applyAlignment="1">
      <alignment horizontal="center" vertical="center" wrapText="1"/>
    </xf>
    <xf numFmtId="0" fontId="17" fillId="0" borderId="16" xfId="0" applyFont="1" applyBorder="1" applyAlignment="1">
      <alignment horizontal="center" vertical="center"/>
    </xf>
    <xf numFmtId="0" fontId="17" fillId="10" borderId="17" xfId="0" applyFont="1" applyFill="1" applyBorder="1" applyAlignment="1">
      <alignment vertical="center" wrapText="1"/>
    </xf>
    <xf numFmtId="0" fontId="28" fillId="0" borderId="17" xfId="0" applyFont="1" applyBorder="1" applyAlignment="1">
      <alignment horizontal="center" vertical="center"/>
    </xf>
    <xf numFmtId="0" fontId="17" fillId="0" borderId="17" xfId="0" applyFont="1" applyBorder="1" applyAlignment="1">
      <alignment horizontal="center" vertical="center"/>
    </xf>
    <xf numFmtId="0" fontId="17" fillId="0" borderId="17" xfId="0" applyFont="1" applyBorder="1" applyAlignment="1">
      <alignment horizontal="center" vertical="center" wrapText="1"/>
    </xf>
    <xf numFmtId="10" fontId="17" fillId="0" borderId="18" xfId="0" applyNumberFormat="1" applyFont="1" applyBorder="1" applyAlignment="1">
      <alignment horizontal="center" vertical="center"/>
    </xf>
    <xf numFmtId="0" fontId="6" fillId="0" borderId="0" xfId="0" applyFont="1" applyAlignment="1">
      <alignment horizontal="left" vertical="center" shrinkToFit="1" readingOrder="1"/>
    </xf>
    <xf numFmtId="0" fontId="6" fillId="0" borderId="0" xfId="0" applyFont="1" applyAlignment="1">
      <alignment vertical="center" wrapText="1"/>
    </xf>
    <xf numFmtId="0" fontId="17" fillId="0" borderId="18" xfId="0" applyFont="1" applyBorder="1" applyAlignment="1">
      <alignment horizontal="center" vertical="center"/>
    </xf>
    <xf numFmtId="0" fontId="17" fillId="0" borderId="22" xfId="0" applyFont="1" applyBorder="1" applyAlignment="1">
      <alignment horizontal="center" vertical="center"/>
    </xf>
    <xf numFmtId="0" fontId="17" fillId="10" borderId="23" xfId="0" applyFont="1" applyFill="1" applyBorder="1" applyAlignment="1">
      <alignment vertical="center" wrapText="1"/>
    </xf>
    <xf numFmtId="0" fontId="17" fillId="0" borderId="23" xfId="0" applyFont="1" applyBorder="1" applyAlignment="1">
      <alignment horizontal="center" vertical="center"/>
    </xf>
    <xf numFmtId="0" fontId="17" fillId="0" borderId="23" xfId="0" applyFont="1" applyBorder="1" applyAlignment="1">
      <alignment horizontal="center" vertical="center" wrapText="1"/>
    </xf>
    <xf numFmtId="0" fontId="17" fillId="0" borderId="24" xfId="0" applyFont="1" applyBorder="1" applyAlignment="1">
      <alignment horizontal="center" vertical="center"/>
    </xf>
    <xf numFmtId="0" fontId="34" fillId="0" borderId="0" xfId="0" applyFont="1" applyAlignment="1">
      <alignment horizontal="right" vertical="center" wrapText="1"/>
    </xf>
    <xf numFmtId="0" fontId="17" fillId="0" borderId="0" xfId="0" applyFont="1" applyAlignment="1">
      <alignment horizontal="center" vertical="center"/>
    </xf>
    <xf numFmtId="0" fontId="31" fillId="0" borderId="0" xfId="0" applyFont="1" applyAlignment="1">
      <alignment horizontal="left" vertical="center" wrapText="1"/>
    </xf>
    <xf numFmtId="0" fontId="31" fillId="0" borderId="0" xfId="0" applyFont="1"/>
    <xf numFmtId="0" fontId="35" fillId="0" borderId="0" xfId="0" applyFont="1" applyAlignment="1">
      <alignment horizontal="left" wrapText="1"/>
    </xf>
    <xf numFmtId="0" fontId="36" fillId="0" borderId="0" xfId="0" applyFont="1"/>
    <xf numFmtId="0" fontId="36" fillId="0" borderId="0" xfId="0" applyFont="1" applyAlignment="1">
      <alignment horizontal="left" vertical="center" wrapText="1"/>
    </xf>
    <xf numFmtId="0" fontId="9" fillId="0" borderId="0" xfId="0" applyFont="1" applyAlignment="1">
      <alignment horizontal="center" wrapText="1"/>
    </xf>
    <xf numFmtId="0" fontId="37" fillId="0" borderId="0" xfId="0" applyFont="1" applyAlignment="1">
      <alignment horizontal="center" vertical="center" shrinkToFit="1" readingOrder="1"/>
    </xf>
    <xf numFmtId="0" fontId="20" fillId="4" borderId="46" xfId="0" applyFont="1" applyFill="1" applyBorder="1" applyAlignment="1">
      <alignment horizontal="center" vertical="top" wrapText="1"/>
    </xf>
    <xf numFmtId="0" fontId="20" fillId="0" borderId="3" xfId="0" applyFont="1" applyBorder="1" applyAlignment="1">
      <alignment horizontal="center" vertical="center" wrapText="1"/>
    </xf>
    <xf numFmtId="0" fontId="20" fillId="0" borderId="34"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5" xfId="0" applyFont="1" applyBorder="1" applyAlignment="1">
      <alignment horizontal="center" vertical="center"/>
    </xf>
    <xf numFmtId="0" fontId="38" fillId="0" borderId="6" xfId="0" applyFont="1" applyBorder="1" applyAlignment="1">
      <alignment horizontal="center" vertical="center" wrapText="1"/>
    </xf>
    <xf numFmtId="0" fontId="38" fillId="0" borderId="42" xfId="0" applyFont="1" applyBorder="1" applyAlignment="1">
      <alignment horizontal="left" vertical="center" wrapText="1"/>
    </xf>
    <xf numFmtId="0" fontId="38" fillId="9" borderId="7" xfId="0" applyFont="1" applyFill="1" applyBorder="1" applyAlignment="1">
      <alignment horizontal="center" vertical="center" wrapText="1"/>
    </xf>
    <xf numFmtId="4" fontId="38" fillId="0" borderId="7" xfId="0" applyNumberFormat="1" applyFont="1" applyBorder="1" applyAlignment="1">
      <alignment horizontal="center" vertical="center" wrapText="1"/>
    </xf>
    <xf numFmtId="180" fontId="38" fillId="0" borderId="7" xfId="0" applyNumberFormat="1" applyFont="1" applyBorder="1" applyAlignment="1">
      <alignment horizontal="center" vertical="center" wrapText="1"/>
    </xf>
    <xf numFmtId="182" fontId="38" fillId="0" borderId="7" xfId="0" applyNumberFormat="1" applyFont="1" applyBorder="1" applyAlignment="1">
      <alignment horizontal="center" vertical="center" wrapText="1"/>
    </xf>
    <xf numFmtId="0" fontId="38" fillId="0" borderId="8" xfId="0" applyFont="1" applyBorder="1" applyAlignment="1">
      <alignment horizontal="center" vertical="center"/>
    </xf>
    <xf numFmtId="0" fontId="38" fillId="0" borderId="7" xfId="0" applyFont="1" applyBorder="1" applyAlignment="1">
      <alignment horizontal="center" vertical="center" wrapText="1"/>
    </xf>
    <xf numFmtId="183" fontId="38" fillId="0" borderId="7" xfId="0" applyNumberFormat="1" applyFont="1" applyBorder="1" applyAlignment="1">
      <alignment horizontal="center" vertical="center" wrapText="1"/>
    </xf>
    <xf numFmtId="0" fontId="38" fillId="0" borderId="42" xfId="0" applyFont="1" applyBorder="1" applyAlignment="1">
      <alignment horizontal="center" vertical="center" wrapText="1"/>
    </xf>
    <xf numFmtId="180" fontId="9" fillId="0" borderId="40" xfId="0" applyNumberFormat="1" applyFont="1" applyBorder="1" applyAlignment="1">
      <alignment horizontal="center" wrapText="1"/>
    </xf>
    <xf numFmtId="180" fontId="9" fillId="0" borderId="7" xfId="0" applyNumberFormat="1" applyFont="1" applyBorder="1" applyAlignment="1">
      <alignment horizontal="center" wrapText="1"/>
    </xf>
    <xf numFmtId="180" fontId="11" fillId="0" borderId="7" xfId="0" applyNumberFormat="1" applyFont="1" applyBorder="1"/>
    <xf numFmtId="0" fontId="9" fillId="0" borderId="9" xfId="0" applyFont="1" applyBorder="1" applyAlignment="1">
      <alignment horizontal="center" vertical="center" wrapText="1"/>
    </xf>
    <xf numFmtId="180" fontId="9" fillId="0" borderId="11" xfId="0" applyNumberFormat="1" applyFont="1" applyBorder="1" applyAlignment="1">
      <alignment horizontal="center" vertical="center" wrapText="1"/>
    </xf>
    <xf numFmtId="180" fontId="11" fillId="0" borderId="11" xfId="0" applyNumberFormat="1" applyFont="1" applyBorder="1" applyAlignment="1">
      <alignment horizontal="center" vertical="center"/>
    </xf>
    <xf numFmtId="0" fontId="38" fillId="0" borderId="12" xfId="0" applyFont="1" applyBorder="1" applyAlignment="1">
      <alignment horizontal="center" vertical="center"/>
    </xf>
    <xf numFmtId="0" fontId="39" fillId="0" borderId="52" xfId="0" applyFont="1" applyBorder="1" applyAlignment="1">
      <alignment horizontal="center" vertical="center" wrapText="1"/>
    </xf>
    <xf numFmtId="0" fontId="8" fillId="0" borderId="52" xfId="0" applyFont="1" applyBorder="1"/>
    <xf numFmtId="0" fontId="20" fillId="0" borderId="0" xfId="0" applyFont="1" applyAlignment="1">
      <alignment horizontal="center" vertical="center" wrapText="1"/>
    </xf>
    <xf numFmtId="4" fontId="20" fillId="0" borderId="0" xfId="0" applyNumberFormat="1" applyFont="1" applyAlignment="1">
      <alignment horizontal="center" vertical="center" wrapText="1"/>
    </xf>
    <xf numFmtId="0" fontId="38" fillId="0" borderId="0" xfId="0" applyFont="1" applyAlignment="1">
      <alignment horizontal="center" vertical="center"/>
    </xf>
    <xf numFmtId="0" fontId="38" fillId="0" borderId="8" xfId="0" applyFont="1" applyBorder="1" applyAlignment="1">
      <alignment horizontal="center" vertical="center" wrapText="1"/>
    </xf>
    <xf numFmtId="180" fontId="2" fillId="0" borderId="0" xfId="0" applyNumberFormat="1" applyFont="1" applyAlignment="1">
      <alignment horizontal="center" vertical="center"/>
    </xf>
    <xf numFmtId="0" fontId="21" fillId="4" borderId="13" xfId="0" applyFont="1" applyFill="1" applyBorder="1" applyAlignment="1">
      <alignment horizontal="center" vertical="center" wrapText="1"/>
    </xf>
    <xf numFmtId="0" fontId="21" fillId="4" borderId="14" xfId="0" applyFont="1" applyFill="1" applyBorder="1" applyAlignment="1">
      <alignment horizontal="center" vertical="center" wrapText="1"/>
    </xf>
    <xf numFmtId="0" fontId="9" fillId="4" borderId="14" xfId="0" applyFont="1" applyFill="1" applyBorder="1" applyAlignment="1">
      <alignment horizontal="center" vertical="center" wrapText="1"/>
    </xf>
    <xf numFmtId="180" fontId="9" fillId="4" borderId="14" xfId="0" applyNumberFormat="1" applyFont="1" applyFill="1" applyBorder="1" applyAlignment="1">
      <alignment horizontal="center" vertical="center" wrapText="1"/>
    </xf>
    <xf numFmtId="0" fontId="9" fillId="4" borderId="15" xfId="0" applyFont="1" applyFill="1" applyBorder="1" applyAlignment="1">
      <alignment horizontal="center" vertical="center" wrapText="1"/>
    </xf>
    <xf numFmtId="0" fontId="2" fillId="0" borderId="16" xfId="0" applyFont="1" applyBorder="1" applyAlignment="1">
      <alignment horizontal="center" vertical="center"/>
    </xf>
    <xf numFmtId="0" fontId="10" fillId="2" borderId="17" xfId="0" applyFont="1" applyFill="1" applyBorder="1" applyAlignment="1">
      <alignment horizontal="center" vertical="center" wrapText="1"/>
    </xf>
    <xf numFmtId="180" fontId="2" fillId="0" borderId="17" xfId="0" applyNumberFormat="1" applyFont="1" applyBorder="1" applyAlignment="1">
      <alignment horizontal="center" vertical="center"/>
    </xf>
    <xf numFmtId="180" fontId="2" fillId="0" borderId="18" xfId="0" applyNumberFormat="1" applyFont="1" applyBorder="1" applyAlignment="1">
      <alignment horizontal="center" vertical="center"/>
    </xf>
    <xf numFmtId="180" fontId="2" fillId="0" borderId="17" xfId="0" applyNumberFormat="1" applyFont="1" applyBorder="1"/>
    <xf numFmtId="0" fontId="9" fillId="0" borderId="22" xfId="0" applyFont="1" applyBorder="1" applyAlignment="1">
      <alignment horizontal="center" vertical="center"/>
    </xf>
    <xf numFmtId="0" fontId="40" fillId="0" borderId="23" xfId="0" applyFont="1" applyBorder="1"/>
    <xf numFmtId="0" fontId="9" fillId="0" borderId="23" xfId="0" applyFont="1" applyBorder="1" applyAlignment="1">
      <alignment horizontal="center" vertical="center"/>
    </xf>
    <xf numFmtId="180" fontId="2" fillId="0" borderId="23" xfId="0" applyNumberFormat="1" applyFont="1" applyBorder="1" applyAlignment="1">
      <alignment horizontal="center" vertical="center"/>
    </xf>
    <xf numFmtId="0" fontId="2" fillId="0" borderId="23" xfId="0" applyFont="1" applyBorder="1"/>
    <xf numFmtId="0" fontId="2" fillId="0" borderId="24" xfId="0" applyFont="1" applyBorder="1"/>
    <xf numFmtId="0" fontId="9" fillId="0" borderId="0" xfId="0" applyFont="1" applyAlignment="1">
      <alignment wrapText="1"/>
    </xf>
    <xf numFmtId="0" fontId="20" fillId="8" borderId="53" xfId="0" applyFont="1" applyFill="1" applyBorder="1" applyAlignment="1">
      <alignment horizontal="center" vertical="center" wrapText="1"/>
    </xf>
    <xf numFmtId="0" fontId="20" fillId="8" borderId="54" xfId="0" applyFont="1" applyFill="1" applyBorder="1" applyAlignment="1">
      <alignment horizontal="center" vertical="center" wrapText="1"/>
    </xf>
    <xf numFmtId="0" fontId="20" fillId="8" borderId="55" xfId="0" applyFont="1" applyFill="1" applyBorder="1" applyAlignment="1">
      <alignment horizontal="center" vertical="center" wrapText="1"/>
    </xf>
    <xf numFmtId="0" fontId="20" fillId="11" borderId="56" xfId="0" applyFont="1" applyFill="1" applyBorder="1" applyAlignment="1">
      <alignment horizontal="center" vertical="center"/>
    </xf>
    <xf numFmtId="0" fontId="38" fillId="11" borderId="57" xfId="0" applyFont="1" applyFill="1" applyBorder="1" applyAlignment="1">
      <alignment horizontal="center" vertical="center" wrapText="1"/>
    </xf>
    <xf numFmtId="0" fontId="38" fillId="0" borderId="58" xfId="0" applyFont="1" applyBorder="1" applyAlignment="1">
      <alignment horizontal="left" vertical="center" wrapText="1"/>
    </xf>
    <xf numFmtId="0" fontId="9" fillId="3" borderId="59" xfId="0" applyFont="1" applyFill="1" applyBorder="1" applyAlignment="1">
      <alignment horizontal="center"/>
    </xf>
    <xf numFmtId="0" fontId="8" fillId="0" borderId="60" xfId="0" applyFont="1" applyBorder="1"/>
    <xf numFmtId="0" fontId="8" fillId="0" borderId="61" xfId="0" applyFont="1" applyBorder="1"/>
    <xf numFmtId="0" fontId="9" fillId="4" borderId="62" xfId="0" applyFont="1" applyFill="1" applyBorder="1" applyAlignment="1">
      <alignment horizontal="center" vertical="center" wrapText="1"/>
    </xf>
    <xf numFmtId="0" fontId="9" fillId="4" borderId="63" xfId="0" applyFont="1" applyFill="1" applyBorder="1" applyAlignment="1">
      <alignment horizontal="center" vertical="center" wrapText="1"/>
    </xf>
    <xf numFmtId="0" fontId="2" fillId="0" borderId="62" xfId="0" applyFont="1" applyBorder="1" applyAlignment="1">
      <alignment horizontal="center" vertical="center" wrapText="1"/>
    </xf>
    <xf numFmtId="183" fontId="2" fillId="0" borderId="7" xfId="0" applyNumberFormat="1" applyFont="1" applyBorder="1" applyAlignment="1">
      <alignment horizontal="center" vertical="center" wrapText="1"/>
    </xf>
    <xf numFmtId="183" fontId="2" fillId="0" borderId="63" xfId="0" applyNumberFormat="1" applyFont="1" applyBorder="1" applyAlignment="1">
      <alignment horizontal="center" vertical="center" wrapText="1"/>
    </xf>
    <xf numFmtId="0" fontId="2" fillId="0" borderId="64" xfId="0" applyFont="1" applyBorder="1" applyAlignment="1">
      <alignment horizontal="center" vertical="center" wrapText="1"/>
    </xf>
    <xf numFmtId="0" fontId="10" fillId="2" borderId="31" xfId="0" applyFont="1" applyFill="1" applyBorder="1" applyAlignment="1">
      <alignment horizontal="left" vertical="center" wrapText="1"/>
    </xf>
    <xf numFmtId="0" fontId="2" fillId="0" borderId="31" xfId="0" applyFont="1" applyBorder="1" applyAlignment="1">
      <alignment horizontal="center" vertical="center" wrapText="1"/>
    </xf>
    <xf numFmtId="183" fontId="2" fillId="0" borderId="31" xfId="0" applyNumberFormat="1" applyFont="1" applyBorder="1" applyAlignment="1">
      <alignment horizontal="center" vertical="center" wrapText="1"/>
    </xf>
    <xf numFmtId="183" fontId="2" fillId="0" borderId="65" xfId="0" applyNumberFormat="1" applyFont="1" applyBorder="1" applyAlignment="1">
      <alignment horizontal="center" vertical="center" wrapText="1"/>
    </xf>
    <xf numFmtId="0" fontId="2" fillId="0" borderId="16" xfId="0" applyFont="1" applyBorder="1" applyAlignment="1">
      <alignment horizontal="center" vertical="center" wrapText="1"/>
    </xf>
    <xf numFmtId="183" fontId="2" fillId="0" borderId="17" xfId="0" applyNumberFormat="1" applyFont="1" applyBorder="1" applyAlignment="1">
      <alignment horizontal="center" vertical="center" wrapText="1"/>
    </xf>
    <xf numFmtId="183" fontId="2" fillId="0" borderId="18" xfId="0" applyNumberFormat="1" applyFont="1" applyBorder="1" applyAlignment="1">
      <alignment horizontal="center" vertical="center" wrapText="1"/>
    </xf>
    <xf numFmtId="0" fontId="9" fillId="0" borderId="66" xfId="0" applyFont="1" applyBorder="1" applyAlignment="1">
      <alignment horizontal="center"/>
    </xf>
    <xf numFmtId="0" fontId="8" fillId="0" borderId="67" xfId="0" applyFont="1" applyBorder="1"/>
    <xf numFmtId="0" fontId="9" fillId="0" borderId="68" xfId="0" applyFont="1" applyBorder="1"/>
    <xf numFmtId="0" fontId="9" fillId="0" borderId="68" xfId="0" applyFont="1" applyBorder="1" applyAlignment="1">
      <alignment horizontal="center" vertical="center"/>
    </xf>
    <xf numFmtId="0" fontId="2" fillId="0" borderId="68" xfId="0" applyFont="1" applyBorder="1"/>
    <xf numFmtId="0" fontId="2" fillId="0" borderId="69" xfId="0" applyFont="1" applyBorder="1"/>
    <xf numFmtId="0" fontId="9" fillId="0" borderId="0" xfId="0" applyFont="1" applyAlignment="1">
      <alignment horizontal="center" vertical="center" shrinkToFit="1" readingOrder="1"/>
    </xf>
    <xf numFmtId="0" fontId="41" fillId="0" borderId="0" xfId="0" applyFont="1"/>
  </cellXfs>
  <cellStyles count="49">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eetMetadata" Target="metadata.xml"/><Relationship Id="rId18" Type="http://schemas.openxmlformats.org/officeDocument/2006/relationships/sharedStrings" Target="sharedStrings.xml"/><Relationship Id="rId17" Type="http://schemas.openxmlformats.org/officeDocument/2006/relationships/theme" Target="theme/theme1.xml"/><Relationship Id="rId16" Type="http://schemas.openxmlformats.org/officeDocument/2006/relationships/customXml" Target="../customXml/item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hyperlink" Target="#'Anexo III-C Materiais'!A1"/><Relationship Id="rId8" Type="http://schemas.openxmlformats.org/officeDocument/2006/relationships/hyperlink" Target="#'Anexo II-C Sal&#225;rios'!A1"/><Relationship Id="rId7" Type="http://schemas.openxmlformats.org/officeDocument/2006/relationships/hyperlink" Target="#'Anexo II-B Endere&#231;o'!A1"/><Relationship Id="rId6" Type="http://schemas.openxmlformats.org/officeDocument/2006/relationships/hyperlink" Target="#'Anexo II-A Dist. Postos'!A1"/><Relationship Id="rId5" Type="http://schemas.openxmlformats.org/officeDocument/2006/relationships/hyperlink" Target="#'Anexo IV C - Custo MDO'!Area_de_impressao"/><Relationship Id="rId4" Type="http://schemas.openxmlformats.org/officeDocument/2006/relationships/hyperlink" Target="#'An IV A Custo G1'!A1"/><Relationship Id="rId3" Type="http://schemas.openxmlformats.org/officeDocument/2006/relationships/hyperlink" Target="#'An IV B Custo G2'!A1"/><Relationship Id="rId2" Type="http://schemas.openxmlformats.org/officeDocument/2006/relationships/hyperlink" Target="#'Anexo III-B Uniformes'!A1"/><Relationship Id="rId14" Type="http://schemas.openxmlformats.org/officeDocument/2006/relationships/hyperlink" Target="#'Anexo IV G - Ins Ar Cond.'!Area_de_impressao"/><Relationship Id="rId13" Type="http://schemas.openxmlformats.org/officeDocument/2006/relationships/hyperlink" Target="#'Anexo IV H - Custo Total'!Area_de_impressao"/><Relationship Id="rId12" Type="http://schemas.openxmlformats.org/officeDocument/2006/relationships/hyperlink" Target="#'Anexo IV F - Man Ar Condicionad'!Area_de_impressao"/><Relationship Id="rId11" Type="http://schemas.openxmlformats.org/officeDocument/2006/relationships/hyperlink" Target="#'Anexo IV E - Res. &#193;gua'!Area_de_impressao"/><Relationship Id="rId10" Type="http://schemas.openxmlformats.org/officeDocument/2006/relationships/hyperlink" Target="#'Anexo IV D - Vetores'!Area_de_impressao"/><Relationship Id="rId1" Type="http://schemas.openxmlformats.org/officeDocument/2006/relationships/hyperlink" Target="#'Anexo III-A Equip.'!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1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1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1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9</xdr:col>
      <xdr:colOff>161925</xdr:colOff>
      <xdr:row>5</xdr:row>
      <xdr:rowOff>123825</xdr:rowOff>
    </xdr:from>
    <xdr:ext cx="2495550" cy="942975"/>
    <xdr:sp>
      <xdr:nvSpPr>
        <xdr:cNvPr id="3" name="Shape 3">
          <a:hlinkClick xmlns:r="http://schemas.openxmlformats.org/officeDocument/2006/relationships" r:id="rId1"/>
        </xdr:cNvPr>
        <xdr:cNvSpPr/>
      </xdr:nvSpPr>
      <xdr:spPr>
        <a:xfrm>
          <a:off x="7886700" y="1543050"/>
          <a:ext cx="249555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 A - Relação dos Equipamentos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28575</xdr:colOff>
      <xdr:row>11</xdr:row>
      <xdr:rowOff>85725</xdr:rowOff>
    </xdr:from>
    <xdr:ext cx="2466975" cy="933450"/>
    <xdr:sp>
      <xdr:nvSpPr>
        <xdr:cNvPr id="4" name="Shape 4">
          <a:hlinkClick xmlns:r="http://schemas.openxmlformats.org/officeDocument/2006/relationships" r:id="rId2"/>
        </xdr:cNvPr>
        <xdr:cNvSpPr/>
      </xdr:nvSpPr>
      <xdr:spPr>
        <a:xfrm>
          <a:off x="28575" y="2647950"/>
          <a:ext cx="2466975" cy="9334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 B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dos Uniformes, EPIS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9</xdr:col>
      <xdr:colOff>180975</xdr:colOff>
      <xdr:row>11</xdr:row>
      <xdr:rowOff>0</xdr:rowOff>
    </xdr:from>
    <xdr:ext cx="2495550" cy="952500"/>
    <xdr:sp>
      <xdr:nvSpPr>
        <xdr:cNvPr id="5" name="Shape 5">
          <a:hlinkClick xmlns:r="http://schemas.openxmlformats.org/officeDocument/2006/relationships" r:id="rId3"/>
        </xdr:cNvPr>
        <xdr:cNvSpPr/>
      </xdr:nvSpPr>
      <xdr:spPr>
        <a:xfrm>
          <a:off x="7905750" y="2562225"/>
          <a:ext cx="2495550" cy="95250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B - Custo Postos Grupo 2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5</xdr:col>
      <xdr:colOff>57150</xdr:colOff>
      <xdr:row>11</xdr:row>
      <xdr:rowOff>9525</xdr:rowOff>
    </xdr:from>
    <xdr:ext cx="2466975" cy="952500"/>
    <xdr:sp>
      <xdr:nvSpPr>
        <xdr:cNvPr id="6" name="Shape 6">
          <a:hlinkClick xmlns:r="http://schemas.openxmlformats.org/officeDocument/2006/relationships" r:id="rId4"/>
        </xdr:cNvPr>
        <xdr:cNvSpPr/>
      </xdr:nvSpPr>
      <xdr:spPr>
        <a:xfrm>
          <a:off x="5314950" y="2571750"/>
          <a:ext cx="2466975" cy="95250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A - Custo Postos Grupo 1</a:t>
          </a:r>
          <a:r>
            <a:rPr lang="en-US" sz="11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19050</xdr:colOff>
      <xdr:row>16</xdr:row>
      <xdr:rowOff>104775</xdr:rowOff>
    </xdr:from>
    <xdr:ext cx="2476500" cy="942975"/>
    <xdr:sp>
      <xdr:nvSpPr>
        <xdr:cNvPr id="7" name="Shape 7">
          <a:hlinkClick xmlns:r="http://schemas.openxmlformats.org/officeDocument/2006/relationships" r:id="rId5"/>
        </xdr:cNvPr>
        <xdr:cNvSpPr/>
      </xdr:nvSpPr>
      <xdr:spPr>
        <a:xfrm>
          <a:off x="19050" y="3629025"/>
          <a:ext cx="247650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C - Composição custos totais MDO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5</xdr:row>
      <xdr:rowOff>95250</xdr:rowOff>
    </xdr:from>
    <xdr:ext cx="2486025" cy="962025"/>
    <xdr:sp>
      <xdr:nvSpPr>
        <xdr:cNvPr id="8" name="Shape 8">
          <a:hlinkClick xmlns:r="http://schemas.openxmlformats.org/officeDocument/2006/relationships" r:id="rId6"/>
        </xdr:cNvPr>
        <xdr:cNvSpPr/>
      </xdr:nvSpPr>
      <xdr:spPr>
        <a:xfrm>
          <a:off x="0" y="1514475"/>
          <a:ext cx="2486025" cy="96202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A - Distribuição dos Postos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647700</xdr:colOff>
      <xdr:row>5</xdr:row>
      <xdr:rowOff>95250</xdr:rowOff>
    </xdr:from>
    <xdr:ext cx="2486025" cy="962025"/>
    <xdr:sp>
      <xdr:nvSpPr>
        <xdr:cNvPr id="9" name="Shape 9">
          <a:hlinkClick xmlns:r="http://schemas.openxmlformats.org/officeDocument/2006/relationships" r:id="rId7"/>
        </xdr:cNvPr>
        <xdr:cNvSpPr/>
      </xdr:nvSpPr>
      <xdr:spPr>
        <a:xfrm>
          <a:off x="2667000" y="1514475"/>
          <a:ext cx="2486025" cy="962025"/>
        </a:xfrm>
        <a:prstGeom prst="roundRect">
          <a:avLst>
            <a:gd name="adj" fmla="val 13138"/>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B - Endereço das Unidades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5</xdr:col>
      <xdr:colOff>47625</xdr:colOff>
      <xdr:row>5</xdr:row>
      <xdr:rowOff>123825</xdr:rowOff>
    </xdr:from>
    <xdr:ext cx="2495550" cy="942975"/>
    <xdr:sp>
      <xdr:nvSpPr>
        <xdr:cNvPr id="10" name="Shape 10">
          <a:hlinkClick xmlns:r="http://schemas.openxmlformats.org/officeDocument/2006/relationships" r:id="rId8"/>
        </xdr:cNvPr>
        <xdr:cNvSpPr/>
      </xdr:nvSpPr>
      <xdr:spPr>
        <a:xfrm>
          <a:off x="5305425" y="1543050"/>
          <a:ext cx="249555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C - Salário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650175</xdr:colOff>
      <xdr:row>11</xdr:row>
      <xdr:rowOff>41438</xdr:rowOff>
    </xdr:from>
    <xdr:ext cx="2466975" cy="933450"/>
    <xdr:sp>
      <xdr:nvSpPr>
        <xdr:cNvPr id="2" name="Shape 4">
          <a:hlinkClick xmlns:r="http://schemas.openxmlformats.org/officeDocument/2006/relationships" r:id="rId9"/>
        </xdr:cNvPr>
        <xdr:cNvSpPr/>
      </xdr:nvSpPr>
      <xdr:spPr>
        <a:xfrm>
          <a:off x="2668905" y="2603500"/>
          <a:ext cx="2466975" cy="9334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 C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dos Materiais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628650</xdr:colOff>
      <xdr:row>16</xdr:row>
      <xdr:rowOff>114300</xdr:rowOff>
    </xdr:from>
    <xdr:ext cx="2476500" cy="942975"/>
    <xdr:sp>
      <xdr:nvSpPr>
        <xdr:cNvPr id="11" name="Shape 7">
          <a:hlinkClick xmlns:r="http://schemas.openxmlformats.org/officeDocument/2006/relationships" r:id="rId10"/>
        </xdr:cNvPr>
        <xdr:cNvSpPr/>
      </xdr:nvSpPr>
      <xdr:spPr>
        <a:xfrm>
          <a:off x="2647950" y="3638550"/>
          <a:ext cx="247650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D - Composição custos eventuais</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vetores</a:t>
          </a:r>
          <a:r>
            <a:rPr lang="en-US" sz="12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5</xdr:col>
      <xdr:colOff>57150</xdr:colOff>
      <xdr:row>16</xdr:row>
      <xdr:rowOff>114300</xdr:rowOff>
    </xdr:from>
    <xdr:ext cx="2476500" cy="942975"/>
    <xdr:sp>
      <xdr:nvSpPr>
        <xdr:cNvPr id="12" name="Shape 7">
          <a:hlinkClick xmlns:r="http://schemas.openxmlformats.org/officeDocument/2006/relationships" r:id="rId11"/>
        </xdr:cNvPr>
        <xdr:cNvSpPr/>
      </xdr:nvSpPr>
      <xdr:spPr>
        <a:xfrm>
          <a:off x="5314950" y="3638550"/>
          <a:ext cx="247650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E - Composição custos Eventuais</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Limpeza Reservatório</a:t>
          </a:r>
          <a:r>
            <a:rPr lang="en-US" sz="12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9</xdr:col>
      <xdr:colOff>200025</xdr:colOff>
      <xdr:row>16</xdr:row>
      <xdr:rowOff>123825</xdr:rowOff>
    </xdr:from>
    <xdr:ext cx="2476500" cy="942975"/>
    <xdr:sp>
      <xdr:nvSpPr>
        <xdr:cNvPr id="13" name="Shape 7">
          <a:hlinkClick xmlns:r="http://schemas.openxmlformats.org/officeDocument/2006/relationships" r:id="rId12"/>
        </xdr:cNvPr>
        <xdr:cNvSpPr/>
      </xdr:nvSpPr>
      <xdr:spPr>
        <a:xfrm>
          <a:off x="7924800" y="3648075"/>
          <a:ext cx="247650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F - Composição custos Eventuais</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Manutenção Ar Condicionado</a:t>
          </a:r>
          <a:r>
            <a:rPr lang="en-US" sz="12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619125</xdr:colOff>
      <xdr:row>22</xdr:row>
      <xdr:rowOff>38100</xdr:rowOff>
    </xdr:from>
    <xdr:ext cx="2476500" cy="942975"/>
    <xdr:sp>
      <xdr:nvSpPr>
        <xdr:cNvPr id="14" name="Shape 7">
          <a:hlinkClick xmlns:r="http://schemas.openxmlformats.org/officeDocument/2006/relationships" r:id="rId13"/>
        </xdr:cNvPr>
        <xdr:cNvSpPr/>
      </xdr:nvSpPr>
      <xdr:spPr>
        <a:xfrm>
          <a:off x="2638425" y="4724400"/>
          <a:ext cx="247650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H - Composição custos totais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22</xdr:row>
      <xdr:rowOff>47625</xdr:rowOff>
    </xdr:from>
    <xdr:ext cx="2476500" cy="942975"/>
    <xdr:sp>
      <xdr:nvSpPr>
        <xdr:cNvPr id="15" name="Shape 7">
          <a:hlinkClick xmlns:r="http://schemas.openxmlformats.org/officeDocument/2006/relationships" r:id="rId14"/>
        </xdr:cNvPr>
        <xdr:cNvSpPr/>
      </xdr:nvSpPr>
      <xdr:spPr>
        <a:xfrm>
          <a:off x="0" y="4733925"/>
          <a:ext cx="247650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G - Composição custos Eventuais Instalação</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Ar Condicionado</a:t>
          </a:r>
          <a:r>
            <a:rPr lang="en-US" sz="12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6</xdr:col>
      <xdr:colOff>200025</xdr:colOff>
      <xdr:row>0</xdr:row>
      <xdr:rowOff>0</xdr:rowOff>
    </xdr:from>
    <xdr:ext cx="904875" cy="60960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296025" y="0"/>
          <a:ext cx="904875" cy="609600"/>
        </a:xfrm>
        <a:prstGeom prst="rect">
          <a:avLst/>
        </a:prstGeom>
        <a:noFill/>
      </xdr:spPr>
    </xdr:pic>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2</xdr:col>
      <xdr:colOff>2095501</xdr:colOff>
      <xdr:row>0</xdr:row>
      <xdr:rowOff>0</xdr:rowOff>
    </xdr:from>
    <xdr:ext cx="800100" cy="504825"/>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4610100" y="0"/>
          <a:ext cx="800100" cy="504825"/>
        </a:xfrm>
        <a:prstGeom prst="rect">
          <a:avLst/>
        </a:prstGeom>
        <a:noFill/>
      </xdr:spPr>
    </xdr:pic>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6</xdr:col>
      <xdr:colOff>76200</xdr:colOff>
      <xdr:row>0</xdr:row>
      <xdr:rowOff>0</xdr:rowOff>
    </xdr:from>
    <xdr:ext cx="1114425" cy="76200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781800" y="0"/>
          <a:ext cx="1114425" cy="762000"/>
        </a:xfrm>
        <a:prstGeom prst="rect">
          <a:avLst/>
        </a:prstGeom>
        <a:noFill/>
      </xdr:spPr>
    </xdr:pic>
    <xdr:clientData fLocksWithSheet="0"/>
  </xdr:oneCellAnchor>
</xdr:wsDr>
</file>

<file path=xl/drawings/drawing5.xml><?xml version="1.0" encoding="utf-8"?>
<xdr:wsDr xmlns:xdr="http://schemas.openxmlformats.org/drawingml/2006/spreadsheetDrawing" xmlns:r="http://schemas.openxmlformats.org/officeDocument/2006/relationships" xmlns:a="http://schemas.openxmlformats.org/drawingml/2006/main">
  <xdr:oneCellAnchor>
    <xdr:from>
      <xdr:col>7</xdr:col>
      <xdr:colOff>581025</xdr:colOff>
      <xdr:row>0</xdr:row>
      <xdr:rowOff>0</xdr:rowOff>
    </xdr:from>
    <xdr:ext cx="752475" cy="504825"/>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505575" y="0"/>
          <a:ext cx="752475" cy="504825"/>
        </a:xfrm>
        <a:prstGeom prst="rect">
          <a:avLst/>
        </a:prstGeom>
        <a:noFill/>
      </xdr:spPr>
    </xdr:pic>
    <xdr:clientData fLocksWithSheet="0"/>
  </xdr:oneCellAnchor>
</xdr:wsDr>
</file>

<file path=xl/drawings/drawing6.xml><?xml version="1.0" encoding="utf-8"?>
<xdr:wsDr xmlns:xdr="http://schemas.openxmlformats.org/drawingml/2006/spreadsheetDrawing" xmlns:r="http://schemas.openxmlformats.org/officeDocument/2006/relationships" xmlns:a="http://schemas.openxmlformats.org/drawingml/2006/main">
  <xdr:oneCellAnchor>
    <xdr:from>
      <xdr:col>6</xdr:col>
      <xdr:colOff>638175</xdr:colOff>
      <xdr:row>0</xdr:row>
      <xdr:rowOff>0</xdr:rowOff>
    </xdr:from>
    <xdr:ext cx="981075" cy="64770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991350" y="0"/>
          <a:ext cx="981075" cy="647700"/>
        </a:xfrm>
        <a:prstGeom prst="rect">
          <a:avLst/>
        </a:prstGeom>
        <a:noFill/>
      </xdr:spPr>
    </xdr:pic>
    <xdr:clientData fLocksWithSheet="0"/>
  </xdr:one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6</xdr:col>
      <xdr:colOff>638175</xdr:colOff>
      <xdr:row>0</xdr:row>
      <xdr:rowOff>0</xdr:rowOff>
    </xdr:from>
    <xdr:ext cx="981075" cy="64770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991350" y="0"/>
          <a:ext cx="981075" cy="647700"/>
        </a:xfrm>
        <a:prstGeom prst="rect">
          <a:avLst/>
        </a:prstGeom>
        <a:noFill/>
      </xdr:spPr>
    </xdr:pic>
    <xdr:clientData fLocksWithSheet="0"/>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5</xdr:col>
      <xdr:colOff>523875</xdr:colOff>
      <xdr:row>0</xdr:row>
      <xdr:rowOff>0</xdr:rowOff>
    </xdr:from>
    <xdr:ext cx="1114425" cy="7810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7867650" y="0"/>
          <a:ext cx="1114425" cy="781050"/>
        </a:xfrm>
        <a:prstGeom prst="rect">
          <a:avLst/>
        </a:prstGeom>
        <a:noFill/>
      </xdr:spPr>
    </xdr:pic>
    <xdr:clientData fLocksWithSheet="0"/>
  </xdr:one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6</xdr:col>
      <xdr:colOff>371475</xdr:colOff>
      <xdr:row>0</xdr:row>
      <xdr:rowOff>0</xdr:rowOff>
    </xdr:from>
    <xdr:ext cx="1095375" cy="7810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8810625" y="0"/>
          <a:ext cx="1095375" cy="781050"/>
        </a:xfrm>
        <a:prstGeom prst="rect">
          <a:avLst/>
        </a:prstGeom>
        <a:noFill/>
      </xdr:spPr>
    </xdr:pic>
    <xdr:clientData fLocksWithSheet="0"/>
  </xdr:oneCellAnchor>
  <xdr:oneCellAnchor>
    <xdr:from>
      <xdr:col>7</xdr:col>
      <xdr:colOff>371475</xdr:colOff>
      <xdr:row>0</xdr:row>
      <xdr:rowOff>0</xdr:rowOff>
    </xdr:from>
    <xdr:ext cx="1095375" cy="781050"/>
    <xdr:pic>
      <xdr:nvPicPr>
        <xdr:cNvPr id="3" name="image1.png">
          <a:hlinkClick xmlns:r="http://schemas.openxmlformats.org/officeDocument/2006/relationships" r:id="rId1"/>
        </xdr:cNvPr>
        <xdr:cNvPicPr preferRelativeResize="0"/>
      </xdr:nvPicPr>
      <xdr:blipFill>
        <a:blip r:embed="rId2" cstate="print"/>
        <a:stretch>
          <a:fillRect/>
        </a:stretch>
      </xdr:blipFill>
      <xdr:spPr>
        <a:xfrm>
          <a:off x="9677400" y="0"/>
          <a:ext cx="1095375" cy="781050"/>
        </a:xfrm>
        <a:prstGeom prst="rect">
          <a:avLst/>
        </a:prstGeom>
        <a:noFill/>
      </xdr:spPr>
    </xdr:pic>
    <xdr:clientData fLocksWithSheet="0"/>
  </xdr:oneCellAnchor>
  <xdr:oneCellAnchor>
    <xdr:from>
      <xdr:col>7</xdr:col>
      <xdr:colOff>371475</xdr:colOff>
      <xdr:row>0</xdr:row>
      <xdr:rowOff>0</xdr:rowOff>
    </xdr:from>
    <xdr:ext cx="1095375" cy="781050"/>
    <xdr:pic>
      <xdr:nvPicPr>
        <xdr:cNvPr id="4" name="image1.png">
          <a:hlinkClick xmlns:r="http://schemas.openxmlformats.org/officeDocument/2006/relationships" r:id="rId1"/>
        </xdr:cNvPr>
        <xdr:cNvPicPr preferRelativeResize="0"/>
      </xdr:nvPicPr>
      <xdr:blipFill>
        <a:blip r:embed="rId2" cstate="print"/>
        <a:stretch>
          <a:fillRect/>
        </a:stretch>
      </xdr:blipFill>
      <xdr:spPr>
        <a:xfrm>
          <a:off x="9677400" y="0"/>
          <a:ext cx="1095375" cy="781050"/>
        </a:xfrm>
        <a:prstGeom prst="rect">
          <a:avLst/>
        </a:prstGeom>
        <a:noFill/>
      </xdr:spPr>
    </xdr:pic>
    <xdr:clientData fLocksWithSheet="0"/>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6</xdr:col>
      <xdr:colOff>704850</xdr:colOff>
      <xdr:row>0</xdr:row>
      <xdr:rowOff>38100</xdr:rowOff>
    </xdr:from>
    <xdr:ext cx="1066800" cy="7429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7943850" y="38100"/>
          <a:ext cx="1066800" cy="742950"/>
        </a:xfrm>
        <a:prstGeom prst="rect">
          <a:avLst/>
        </a:prstGeom>
        <a:noFill/>
      </xdr:spPr>
    </xdr:pic>
    <xdr:clientData fLocksWithSheet="0"/>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5</xdr:col>
      <xdr:colOff>447675</xdr:colOff>
      <xdr:row>0</xdr:row>
      <xdr:rowOff>0</xdr:rowOff>
    </xdr:from>
    <xdr:ext cx="1066800" cy="7429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7610475" y="0"/>
          <a:ext cx="1066800" cy="742950"/>
        </a:xfrm>
        <a:prstGeom prst="rect">
          <a:avLst/>
        </a:prstGeom>
        <a:noFill/>
      </xdr:spPr>
    </xdr:pic>
    <xdr:clientData fLocksWithSheet="0"/>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6</xdr:col>
      <xdr:colOff>752475</xdr:colOff>
      <xdr:row>0</xdr:row>
      <xdr:rowOff>9525</xdr:rowOff>
    </xdr:from>
    <xdr:ext cx="1066800" cy="7429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5962650" y="9525"/>
          <a:ext cx="1066800" cy="742950"/>
        </a:xfrm>
        <a:prstGeom prst="rect">
          <a:avLst/>
        </a:prstGeom>
        <a:noFill/>
      </xdr:spPr>
    </xdr:pic>
    <xdr:clientData fLocksWithSheet="0"/>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oneCellAnchor>
    <xdr:from>
      <xdr:col>4</xdr:col>
      <xdr:colOff>1152525</xdr:colOff>
      <xdr:row>0</xdr:row>
      <xdr:rowOff>47625</xdr:rowOff>
    </xdr:from>
    <xdr:ext cx="1066800" cy="7429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7134225" y="47625"/>
          <a:ext cx="1066800" cy="742950"/>
        </a:xfrm>
        <a:prstGeom prst="rect">
          <a:avLst/>
        </a:prstGeom>
        <a:noFill/>
      </xdr:spPr>
    </xdr:pic>
    <xdr:clientData fLocksWithSheet="0"/>
  </xdr:oneCellAnchor>
</xdr:wsDr>
</file>

<file path=xl/drawings/drawing14.xml><?xml version="1.0" encoding="utf-8"?>
<xdr:wsDr xmlns:xdr="http://schemas.openxmlformats.org/drawingml/2006/spreadsheetDrawing" xmlns:r="http://schemas.openxmlformats.org/officeDocument/2006/relationships" xmlns:a="http://schemas.openxmlformats.org/drawingml/2006/main">
  <xdr:oneCellAnchor>
    <xdr:from>
      <xdr:col>5</xdr:col>
      <xdr:colOff>114300</xdr:colOff>
      <xdr:row>0</xdr:row>
      <xdr:rowOff>85725</xdr:rowOff>
    </xdr:from>
    <xdr:ext cx="1066800" cy="7429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7534275" y="85725"/>
          <a:ext cx="1066800" cy="742950"/>
        </a:xfrm>
        <a:prstGeom prst="rect">
          <a:avLst/>
        </a:prstGeom>
        <a:noFill/>
      </xdr:spPr>
    </xdr:pic>
    <xdr:clientData fLocksWithSheet="0"/>
  </xdr:oneCellAnchor>
</xdr:wsDr>
</file>

<file path=xl/drawings/drawing15.xml><?xml version="1.0" encoding="utf-8"?>
<xdr:wsDr xmlns:xdr="http://schemas.openxmlformats.org/drawingml/2006/spreadsheetDrawing" xmlns:r="http://schemas.openxmlformats.org/officeDocument/2006/relationships" xmlns:a="http://schemas.openxmlformats.org/drawingml/2006/main">
  <xdr:oneCellAnchor>
    <xdr:from>
      <xdr:col>3</xdr:col>
      <xdr:colOff>219075</xdr:colOff>
      <xdr:row>1</xdr:row>
      <xdr:rowOff>85725</xdr:rowOff>
    </xdr:from>
    <xdr:ext cx="704850" cy="53340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4495800" y="276225"/>
          <a:ext cx="704850" cy="53340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0.xml"/><Relationship Id="rId1" Type="http://schemas.openxmlformats.org/officeDocument/2006/relationships/comments" Target="../comments1.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1.xml"/><Relationship Id="rId1" Type="http://schemas.openxmlformats.org/officeDocument/2006/relationships/comments" Target="../comments2.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2.xml"/><Relationship Id="rId1" Type="http://schemas.openxmlformats.org/officeDocument/2006/relationships/comments" Target="../comments3.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3.xml"/><Relationship Id="rId1" Type="http://schemas.openxmlformats.org/officeDocument/2006/relationships/comments" Target="../comments4.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4.xml"/><Relationship Id="rId1" Type="http://schemas.openxmlformats.org/officeDocument/2006/relationships/comments" Target="../comments5.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00"/>
  <sheetViews>
    <sheetView showGridLines="0" view="pageLayout" zoomScaleNormal="100" showWhiteSpace="0" topLeftCell="A19" workbookViewId="0">
      <selection activeCell="A1" sqref="A1:N1"/>
    </sheetView>
  </sheetViews>
  <sheetFormatPr defaultColWidth="14.4285714285714" defaultRowHeight="15" customHeight="1"/>
  <cols>
    <col min="1" max="1" width="8.85714285714286" customWidth="1"/>
    <col min="2" max="2" width="21.4285714285714" customWidth="1"/>
    <col min="3" max="3" width="17.2857142857143" customWidth="1"/>
    <col min="4" max="4" width="19" customWidth="1"/>
    <col min="5" max="5" width="12.2857142857143" customWidth="1"/>
    <col min="6" max="6" width="8.42857142857143" customWidth="1"/>
    <col min="7" max="7" width="10.8571428571429" customWidth="1"/>
    <col min="8" max="14" width="8.85714285714286" customWidth="1"/>
  </cols>
  <sheetData>
    <row r="1" ht="18" customHeight="1" spans="1:1">
      <c r="A1" s="87" t="s">
        <v>0</v>
      </c>
    </row>
    <row r="2" ht="18.75" spans="1:1">
      <c r="A2" s="89" t="s">
        <v>1</v>
      </c>
    </row>
    <row r="3" ht="14.25" customHeight="1" spans="1:8">
      <c r="A3" s="425"/>
      <c r="H3" s="334"/>
    </row>
    <row r="4" ht="45.75" customHeight="1" spans="1:1">
      <c r="A4" s="91" t="s">
        <v>2</v>
      </c>
    </row>
    <row r="15" ht="15.75" spans="5:5">
      <c r="E15" s="426" t="s">
        <v>3</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A1:N1"/>
    <mergeCell ref="A2:N2"/>
    <mergeCell ref="A3:G3"/>
    <mergeCell ref="A4:N4"/>
  </mergeCells>
  <pageMargins left="0.511811024" right="0.511811024" top="0.87125" bottom="0.787401575" header="0" footer="0"/>
  <pageSetup paperSize="9" scale="84" orientation="landscape"/>
  <headerFooter>
    <oddHeader>&amp;C&amp;"-,Negrito itálico"Processo 23069.153532/2025-16
PE XX/2025
</oddHeader>
    <oddFooter>&amp;L&amp;A</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88"/>
  <sheetViews>
    <sheetView topLeftCell="A7" workbookViewId="0">
      <selection activeCell="E21" sqref="E21"/>
    </sheetView>
  </sheetViews>
  <sheetFormatPr defaultColWidth="14.4285714285714" defaultRowHeight="15" customHeight="1"/>
  <cols>
    <col min="1" max="1" width="7.57142857142857" customWidth="1"/>
    <col min="2" max="2" width="40.2857142857143" customWidth="1"/>
    <col min="3" max="5" width="8.71428571428571" customWidth="1"/>
    <col min="6" max="6" width="17.4285714285714" customWidth="1"/>
    <col min="7" max="7" width="25.4285714285714" customWidth="1"/>
    <col min="8" max="26" width="8.71428571428571" customWidth="1"/>
  </cols>
  <sheetData>
    <row r="1" customHeight="1" spans="1:17">
      <c r="A1" s="349" t="s">
        <v>0</v>
      </c>
      <c r="H1" s="396"/>
      <c r="I1" s="396"/>
      <c r="J1" s="396"/>
      <c r="K1" s="396"/>
      <c r="L1" s="396"/>
      <c r="M1" s="396"/>
      <c r="N1" s="396"/>
      <c r="O1" s="396"/>
      <c r="P1" s="396"/>
      <c r="Q1" s="396"/>
    </row>
    <row r="2" spans="1:17">
      <c r="A2" s="251" t="s">
        <v>1</v>
      </c>
      <c r="H2" s="253"/>
      <c r="I2" s="253"/>
      <c r="J2" s="253"/>
      <c r="K2" s="253"/>
      <c r="L2" s="253"/>
      <c r="M2" s="253"/>
      <c r="N2" s="253"/>
      <c r="O2" s="253"/>
      <c r="P2" s="253"/>
      <c r="Q2" s="253"/>
    </row>
    <row r="3" spans="1:17">
      <c r="A3" s="251"/>
      <c r="B3" s="27"/>
      <c r="C3" s="27"/>
      <c r="D3" s="27"/>
      <c r="E3" s="27"/>
      <c r="F3" s="27"/>
      <c r="G3" s="27"/>
      <c r="H3" s="88"/>
      <c r="I3" s="88"/>
      <c r="J3" s="88"/>
      <c r="K3" s="88"/>
      <c r="L3" s="88"/>
      <c r="M3" s="88"/>
      <c r="N3" s="88"/>
      <c r="O3" s="88"/>
      <c r="P3" s="88"/>
      <c r="Q3" s="88"/>
    </row>
    <row r="4" customHeight="1" spans="1:17">
      <c r="A4" s="252" t="s">
        <v>4</v>
      </c>
      <c r="H4" s="334"/>
      <c r="I4" s="334"/>
      <c r="J4" s="334"/>
      <c r="K4" s="334"/>
      <c r="L4" s="334"/>
      <c r="M4" s="334"/>
      <c r="N4" s="334"/>
      <c r="O4" s="334"/>
      <c r="P4" s="334"/>
      <c r="Q4" s="334"/>
    </row>
    <row r="5" ht="47.25" customHeight="1" spans="1:17">
      <c r="A5" s="6" t="s">
        <v>2</v>
      </c>
      <c r="H5" s="335"/>
      <c r="I5" s="335"/>
      <c r="J5" s="335"/>
      <c r="K5" s="335"/>
      <c r="L5" s="335"/>
      <c r="M5" s="335"/>
      <c r="N5" s="335"/>
      <c r="O5" s="335"/>
      <c r="P5" s="335"/>
      <c r="Q5" s="335"/>
    </row>
    <row r="7" spans="1:7">
      <c r="A7" s="403" t="s">
        <v>5</v>
      </c>
      <c r="B7" s="404"/>
      <c r="C7" s="404"/>
      <c r="D7" s="404"/>
      <c r="E7" s="404"/>
      <c r="F7" s="404"/>
      <c r="G7" s="405"/>
    </row>
    <row r="8" ht="30" spans="1:7">
      <c r="A8" s="406" t="s">
        <v>6</v>
      </c>
      <c r="B8" s="300" t="s">
        <v>7</v>
      </c>
      <c r="C8" s="300" t="s">
        <v>8</v>
      </c>
      <c r="D8" s="300" t="s">
        <v>9</v>
      </c>
      <c r="E8" s="300" t="s">
        <v>10</v>
      </c>
      <c r="F8" s="300" t="s">
        <v>11</v>
      </c>
      <c r="G8" s="407" t="s">
        <v>12</v>
      </c>
    </row>
    <row r="9" ht="30" spans="1:7">
      <c r="A9" s="408">
        <v>1</v>
      </c>
      <c r="B9" s="16" t="s">
        <v>13</v>
      </c>
      <c r="C9" s="226" t="s">
        <v>14</v>
      </c>
      <c r="D9" s="81">
        <v>8</v>
      </c>
      <c r="E9" s="81">
        <f>D9*2</f>
        <v>16</v>
      </c>
      <c r="F9" s="409" t="s">
        <v>15</v>
      </c>
      <c r="G9" s="410" t="s">
        <v>16</v>
      </c>
    </row>
    <row r="10" spans="1:7">
      <c r="A10" s="408">
        <v>2</v>
      </c>
      <c r="B10" s="16" t="s">
        <v>17</v>
      </c>
      <c r="C10" s="226" t="s">
        <v>14</v>
      </c>
      <c r="D10" s="81">
        <v>8</v>
      </c>
      <c r="E10" s="81">
        <f t="shared" ref="E10:E19" si="0">D10</f>
        <v>8</v>
      </c>
      <c r="F10" s="409" t="s">
        <v>15</v>
      </c>
      <c r="G10" s="410" t="s">
        <v>16</v>
      </c>
    </row>
    <row r="11" spans="1:7">
      <c r="A11" s="408">
        <v>3</v>
      </c>
      <c r="B11" s="16" t="s">
        <v>18</v>
      </c>
      <c r="C11" s="226" t="s">
        <v>19</v>
      </c>
      <c r="D11" s="81">
        <v>3</v>
      </c>
      <c r="E11" s="81">
        <v>3</v>
      </c>
      <c r="F11" s="409" t="s">
        <v>15</v>
      </c>
      <c r="G11" s="410" t="s">
        <v>16</v>
      </c>
    </row>
    <row r="12" spans="1:7">
      <c r="A12" s="408">
        <v>4</v>
      </c>
      <c r="B12" s="16" t="s">
        <v>20</v>
      </c>
      <c r="C12" s="226" t="s">
        <v>21</v>
      </c>
      <c r="D12" s="81">
        <v>3</v>
      </c>
      <c r="E12" s="81">
        <f t="shared" si="0"/>
        <v>3</v>
      </c>
      <c r="F12" s="409" t="s">
        <v>15</v>
      </c>
      <c r="G12" s="410" t="s">
        <v>16</v>
      </c>
    </row>
    <row r="13" spans="1:7">
      <c r="A13" s="408">
        <v>5</v>
      </c>
      <c r="B13" s="16" t="s">
        <v>22</v>
      </c>
      <c r="C13" s="226" t="s">
        <v>23</v>
      </c>
      <c r="D13" s="81">
        <v>1</v>
      </c>
      <c r="E13" s="81">
        <f>D13*2</f>
        <v>2</v>
      </c>
      <c r="F13" s="409" t="s">
        <v>15</v>
      </c>
      <c r="G13" s="410" t="s">
        <v>16</v>
      </c>
    </row>
    <row r="14" spans="1:7">
      <c r="A14" s="408">
        <v>6</v>
      </c>
      <c r="B14" s="16" t="s">
        <v>24</v>
      </c>
      <c r="C14" s="226" t="s">
        <v>25</v>
      </c>
      <c r="D14" s="81">
        <v>2</v>
      </c>
      <c r="E14" s="81">
        <f t="shared" si="0"/>
        <v>2</v>
      </c>
      <c r="F14" s="409" t="s">
        <v>15</v>
      </c>
      <c r="G14" s="410" t="s">
        <v>16</v>
      </c>
    </row>
    <row r="15" spans="1:7">
      <c r="A15" s="408">
        <v>7</v>
      </c>
      <c r="B15" s="16" t="s">
        <v>26</v>
      </c>
      <c r="C15" s="226" t="s">
        <v>27</v>
      </c>
      <c r="D15" s="81">
        <v>2</v>
      </c>
      <c r="E15" s="81">
        <f t="shared" si="0"/>
        <v>2</v>
      </c>
      <c r="F15" s="409" t="s">
        <v>15</v>
      </c>
      <c r="G15" s="410" t="s">
        <v>16</v>
      </c>
    </row>
    <row r="16" spans="1:7">
      <c r="A16" s="411">
        <v>8</v>
      </c>
      <c r="B16" s="412" t="s">
        <v>28</v>
      </c>
      <c r="C16" s="413" t="s">
        <v>29</v>
      </c>
      <c r="D16" s="84">
        <v>1</v>
      </c>
      <c r="E16" s="84">
        <f t="shared" si="0"/>
        <v>1</v>
      </c>
      <c r="F16" s="414" t="s">
        <v>15</v>
      </c>
      <c r="G16" s="415" t="s">
        <v>16</v>
      </c>
    </row>
    <row r="17" spans="1:7">
      <c r="A17" s="416">
        <v>9</v>
      </c>
      <c r="B17" s="118" t="s">
        <v>30</v>
      </c>
      <c r="C17" s="119" t="s">
        <v>31</v>
      </c>
      <c r="D17" s="386">
        <v>1</v>
      </c>
      <c r="E17" s="386">
        <f t="shared" si="0"/>
        <v>1</v>
      </c>
      <c r="F17" s="417" t="s">
        <v>15</v>
      </c>
      <c r="G17" s="418" t="s">
        <v>16</v>
      </c>
    </row>
    <row r="18" spans="1:7">
      <c r="A18" s="416">
        <v>10</v>
      </c>
      <c r="B18" s="118" t="s">
        <v>32</v>
      </c>
      <c r="C18" s="119" t="s">
        <v>23</v>
      </c>
      <c r="D18" s="386">
        <v>1</v>
      </c>
      <c r="E18" s="386">
        <f t="shared" si="0"/>
        <v>1</v>
      </c>
      <c r="F18" s="417" t="s">
        <v>15</v>
      </c>
      <c r="G18" s="418" t="s">
        <v>16</v>
      </c>
    </row>
    <row r="19" spans="1:7">
      <c r="A19" s="416">
        <v>11</v>
      </c>
      <c r="B19" s="118" t="s">
        <v>33</v>
      </c>
      <c r="C19" s="119" t="s">
        <v>34</v>
      </c>
      <c r="D19" s="386">
        <v>1</v>
      </c>
      <c r="E19" s="386">
        <f t="shared" si="0"/>
        <v>1</v>
      </c>
      <c r="F19" s="417" t="s">
        <v>15</v>
      </c>
      <c r="G19" s="418" t="s">
        <v>16</v>
      </c>
    </row>
    <row r="20" ht="15.75" customHeight="1" spans="1:7">
      <c r="A20" s="419" t="s">
        <v>35</v>
      </c>
      <c r="B20" s="420"/>
      <c r="C20" s="421"/>
      <c r="D20" s="422">
        <f>SUM(D9:D19)</f>
        <v>31</v>
      </c>
      <c r="E20" s="422">
        <f>SUM(E9:E19)</f>
        <v>40</v>
      </c>
      <c r="F20" s="423"/>
      <c r="G20" s="424"/>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sheetData>
  <mergeCells count="6">
    <mergeCell ref="A1:G1"/>
    <mergeCell ref="A2:G2"/>
    <mergeCell ref="A4:G4"/>
    <mergeCell ref="A5:G5"/>
    <mergeCell ref="A7:G7"/>
    <mergeCell ref="A20:B20"/>
  </mergeCells>
  <pageMargins left="0.511811024" right="0.511811024" top="0.87125" bottom="0.787401575" header="0" footer="0"/>
  <pageSetup paperSize="9" scale="78" orientation="portrait"/>
  <headerFooter>
    <oddHeader>&amp;C&amp;"-,Negrito itálico"Processo 23069.153532/2025-16
PE XX/2025
</oddHeader>
    <oddFooter>&amp;L&amp;A</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12"/>
  <sheetViews>
    <sheetView workbookViewId="0">
      <selection activeCell="A7" sqref="A7:C8"/>
    </sheetView>
  </sheetViews>
  <sheetFormatPr defaultColWidth="14.4285714285714" defaultRowHeight="15" customHeight="1"/>
  <cols>
    <col min="1" max="1" width="4.71428571428571" customWidth="1"/>
    <col min="2" max="2" width="33" customWidth="1"/>
    <col min="3" max="3" width="46.8571428571429" customWidth="1"/>
    <col min="4" max="16" width="9.14285714285714" customWidth="1"/>
    <col min="17" max="23" width="8.71428571428571" customWidth="1"/>
  </cols>
  <sheetData>
    <row r="1" spans="1:24">
      <c r="A1" s="349" t="s">
        <v>0</v>
      </c>
      <c r="D1" s="396"/>
      <c r="E1" s="396"/>
      <c r="F1" s="396"/>
      <c r="G1" s="396"/>
      <c r="H1" s="396"/>
      <c r="I1" s="396"/>
      <c r="J1" s="396"/>
      <c r="K1" s="396"/>
      <c r="L1" s="396"/>
      <c r="M1" s="396"/>
      <c r="N1" s="396"/>
      <c r="O1" s="396"/>
      <c r="P1" s="396"/>
      <c r="Q1" s="88"/>
      <c r="R1" s="88"/>
      <c r="S1" s="88"/>
      <c r="T1" s="88"/>
      <c r="U1" s="88"/>
      <c r="V1" s="88"/>
      <c r="W1" s="88"/>
      <c r="X1" s="88"/>
    </row>
    <row r="2" spans="1:24">
      <c r="A2" s="251" t="s">
        <v>1</v>
      </c>
      <c r="D2" s="253"/>
      <c r="E2" s="253"/>
      <c r="F2" s="253"/>
      <c r="G2" s="253"/>
      <c r="H2" s="253"/>
      <c r="I2" s="253"/>
      <c r="J2" s="253"/>
      <c r="K2" s="253"/>
      <c r="L2" s="253"/>
      <c r="M2" s="253"/>
      <c r="N2" s="253"/>
      <c r="O2" s="253"/>
      <c r="P2" s="253"/>
      <c r="Q2" s="88"/>
      <c r="R2" s="88"/>
      <c r="S2" s="88"/>
      <c r="T2" s="88"/>
      <c r="U2" s="88"/>
      <c r="V2" s="88"/>
      <c r="W2" s="88"/>
      <c r="X2" s="88"/>
    </row>
    <row r="3" spans="1:24">
      <c r="A3" s="251"/>
      <c r="B3" s="27"/>
      <c r="C3" s="27"/>
      <c r="D3" s="27"/>
      <c r="E3" s="27"/>
      <c r="F3" s="88"/>
      <c r="G3" s="88"/>
      <c r="H3" s="88"/>
      <c r="I3" s="88"/>
      <c r="J3" s="88"/>
      <c r="K3" s="88"/>
      <c r="L3" s="88"/>
      <c r="M3" s="88"/>
      <c r="N3" s="88"/>
      <c r="O3" s="88"/>
      <c r="P3" s="88"/>
      <c r="Q3" s="88"/>
      <c r="R3" s="88"/>
      <c r="S3" s="88"/>
      <c r="T3" s="88"/>
      <c r="U3" s="88"/>
      <c r="V3" s="88"/>
      <c r="W3" s="88"/>
      <c r="X3" s="88"/>
    </row>
    <row r="4" spans="1:24">
      <c r="A4" s="252" t="s">
        <v>36</v>
      </c>
      <c r="D4" s="334"/>
      <c r="E4" s="334"/>
      <c r="F4" s="334"/>
      <c r="G4" s="334"/>
      <c r="H4" s="334"/>
      <c r="I4" s="334"/>
      <c r="J4" s="334"/>
      <c r="K4" s="334"/>
      <c r="L4" s="334"/>
      <c r="M4" s="334"/>
      <c r="N4" s="334"/>
      <c r="O4" s="334"/>
      <c r="P4" s="334"/>
      <c r="Q4" s="88"/>
      <c r="R4" s="88"/>
      <c r="S4" s="88"/>
      <c r="T4" s="88"/>
      <c r="U4" s="88"/>
      <c r="V4" s="88"/>
      <c r="W4" s="88"/>
      <c r="X4" s="88"/>
    </row>
    <row r="5" ht="51.75" customHeight="1" spans="1:24">
      <c r="A5" s="6" t="s">
        <v>2</v>
      </c>
      <c r="D5" s="335"/>
      <c r="E5" s="335"/>
      <c r="F5" s="335"/>
      <c r="G5" s="335"/>
      <c r="H5" s="335"/>
      <c r="I5" s="335"/>
      <c r="J5" s="335"/>
      <c r="K5" s="335"/>
      <c r="L5" s="335"/>
      <c r="M5" s="335"/>
      <c r="N5" s="335"/>
      <c r="O5" s="335"/>
      <c r="P5" s="335"/>
      <c r="Q5" s="88"/>
      <c r="R5" s="88"/>
      <c r="S5" s="88"/>
      <c r="T5" s="88"/>
      <c r="U5" s="88"/>
      <c r="V5" s="88"/>
      <c r="W5" s="88"/>
      <c r="X5" s="88"/>
    </row>
    <row r="6" ht="15.75" spans="1:24">
      <c r="A6" s="88"/>
      <c r="B6" s="88"/>
      <c r="C6" s="88"/>
      <c r="D6" s="88"/>
      <c r="E6" s="88"/>
      <c r="F6" s="88"/>
      <c r="G6" s="88"/>
      <c r="H6" s="88"/>
      <c r="I6" s="88"/>
      <c r="J6" s="88"/>
      <c r="K6" s="88"/>
      <c r="L6" s="88"/>
      <c r="M6" s="88"/>
      <c r="N6" s="88"/>
      <c r="O6" s="88"/>
      <c r="P6" s="88"/>
      <c r="Q6" s="88"/>
      <c r="R6" s="88"/>
      <c r="S6" s="88"/>
      <c r="T6" s="88"/>
      <c r="U6" s="88"/>
      <c r="V6" s="88"/>
      <c r="W6" s="88"/>
      <c r="X6" s="88"/>
    </row>
    <row r="7" spans="1:24">
      <c r="A7" s="397" t="s">
        <v>37</v>
      </c>
      <c r="B7" s="398" t="s">
        <v>38</v>
      </c>
      <c r="C7" s="399" t="s">
        <v>39</v>
      </c>
      <c r="D7" s="88"/>
      <c r="E7" s="88"/>
      <c r="F7" s="88"/>
      <c r="G7" s="88"/>
      <c r="H7" s="88"/>
      <c r="I7" s="88"/>
      <c r="J7" s="88"/>
      <c r="K7" s="88"/>
      <c r="L7" s="88"/>
      <c r="M7" s="88"/>
      <c r="N7" s="88"/>
      <c r="O7" s="88"/>
      <c r="P7" s="88"/>
      <c r="Q7" s="88"/>
      <c r="R7" s="88"/>
      <c r="S7" s="88"/>
      <c r="T7" s="88"/>
      <c r="U7" s="88"/>
      <c r="V7" s="88"/>
      <c r="W7" s="88"/>
      <c r="X7" s="88"/>
    </row>
    <row r="8" ht="26.25" spans="1:24">
      <c r="A8" s="400">
        <v>1</v>
      </c>
      <c r="B8" s="401" t="s">
        <v>40</v>
      </c>
      <c r="C8" s="402" t="s">
        <v>41</v>
      </c>
      <c r="D8" s="88"/>
      <c r="E8" s="88"/>
      <c r="F8" s="88"/>
      <c r="G8" s="88"/>
      <c r="H8" s="88"/>
      <c r="I8" s="88"/>
      <c r="J8" s="88"/>
      <c r="K8" s="88"/>
      <c r="L8" s="88"/>
      <c r="M8" s="88"/>
      <c r="N8" s="88"/>
      <c r="O8" s="88"/>
      <c r="P8" s="88"/>
      <c r="Q8" s="88"/>
      <c r="R8" s="88"/>
      <c r="S8" s="88"/>
      <c r="T8" s="88"/>
      <c r="U8" s="88"/>
      <c r="V8" s="88"/>
      <c r="W8" s="88"/>
      <c r="X8" s="88"/>
    </row>
    <row r="9" ht="15.75" customHeight="1" spans="1:24">
      <c r="A9" s="88"/>
      <c r="B9" s="88"/>
      <c r="C9" s="88"/>
      <c r="D9" s="88"/>
      <c r="E9" s="88"/>
      <c r="F9" s="88"/>
      <c r="G9" s="88"/>
      <c r="H9" s="88"/>
      <c r="I9" s="88"/>
      <c r="J9" s="88"/>
      <c r="K9" s="88"/>
      <c r="L9" s="88"/>
      <c r="M9" s="88"/>
      <c r="N9" s="88"/>
      <c r="O9" s="88"/>
      <c r="P9" s="88"/>
      <c r="Q9" s="88"/>
      <c r="R9" s="88"/>
      <c r="S9" s="88"/>
      <c r="T9" s="88"/>
      <c r="U9" s="88"/>
      <c r="V9" s="88"/>
      <c r="W9" s="88"/>
      <c r="X9" s="88"/>
    </row>
    <row r="10" ht="15.75" customHeight="1" spans="1:24">
      <c r="A10" s="88"/>
      <c r="B10" s="88"/>
      <c r="C10" s="88"/>
      <c r="D10" s="88"/>
      <c r="E10" s="88"/>
      <c r="F10" s="88"/>
      <c r="G10" s="88"/>
      <c r="H10" s="88"/>
      <c r="I10" s="88"/>
      <c r="J10" s="88"/>
      <c r="K10" s="88"/>
      <c r="L10" s="88"/>
      <c r="M10" s="88"/>
      <c r="N10" s="88"/>
      <c r="O10" s="88"/>
      <c r="P10" s="88"/>
      <c r="Q10" s="88"/>
      <c r="R10" s="88"/>
      <c r="S10" s="88"/>
      <c r="T10" s="88"/>
      <c r="U10" s="88"/>
      <c r="V10" s="88"/>
      <c r="W10" s="88"/>
      <c r="X10" s="88"/>
    </row>
    <row r="11" ht="15.75" customHeight="1" spans="1:24">
      <c r="A11" s="88"/>
      <c r="B11" s="88"/>
      <c r="C11" s="88"/>
      <c r="D11" s="88"/>
      <c r="E11" s="88"/>
      <c r="F11" s="88"/>
      <c r="G11" s="88"/>
      <c r="H11" s="88"/>
      <c r="I11" s="88"/>
      <c r="J11" s="88"/>
      <c r="K11" s="88"/>
      <c r="L11" s="88"/>
      <c r="M11" s="88"/>
      <c r="N11" s="88"/>
      <c r="O11" s="88"/>
      <c r="P11" s="88"/>
      <c r="Q11" s="88"/>
      <c r="R11" s="88"/>
      <c r="S11" s="88"/>
      <c r="T11" s="88"/>
      <c r="U11" s="88"/>
      <c r="V11" s="88"/>
      <c r="W11" s="88"/>
      <c r="X11" s="88"/>
    </row>
    <row r="12" ht="15.75" customHeight="1" spans="1:24">
      <c r="A12" s="88"/>
      <c r="B12" s="88"/>
      <c r="C12" s="88"/>
      <c r="D12" s="88"/>
      <c r="E12" s="88"/>
      <c r="F12" s="88"/>
      <c r="G12" s="88"/>
      <c r="H12" s="88"/>
      <c r="I12" s="88"/>
      <c r="J12" s="88"/>
      <c r="K12" s="88"/>
      <c r="L12" s="88"/>
      <c r="M12" s="88"/>
      <c r="N12" s="88"/>
      <c r="O12" s="88"/>
      <c r="P12" s="88"/>
      <c r="Q12" s="88"/>
      <c r="R12" s="88"/>
      <c r="S12" s="88"/>
      <c r="T12" s="88"/>
      <c r="U12" s="88"/>
      <c r="V12" s="88"/>
      <c r="W12" s="88"/>
      <c r="X12" s="88"/>
    </row>
    <row r="13" ht="15.75" customHeight="1" spans="1:24">
      <c r="A13" s="88"/>
      <c r="B13" s="88"/>
      <c r="C13" s="88"/>
      <c r="D13" s="88"/>
      <c r="E13" s="88"/>
      <c r="F13" s="88"/>
      <c r="G13" s="88"/>
      <c r="H13" s="88"/>
      <c r="I13" s="88"/>
      <c r="J13" s="88"/>
      <c r="K13" s="88"/>
      <c r="L13" s="88"/>
      <c r="M13" s="88"/>
      <c r="N13" s="88"/>
      <c r="O13" s="88"/>
      <c r="P13" s="88"/>
      <c r="Q13" s="88"/>
      <c r="R13" s="88"/>
      <c r="S13" s="88"/>
      <c r="T13" s="88"/>
      <c r="U13" s="88"/>
      <c r="V13" s="88"/>
      <c r="W13" s="88"/>
      <c r="X13" s="88"/>
    </row>
    <row r="14" ht="15.75" customHeight="1" spans="1:24">
      <c r="A14" s="88"/>
      <c r="B14" s="88"/>
      <c r="C14" s="88"/>
      <c r="D14" s="88"/>
      <c r="E14" s="88"/>
      <c r="F14" s="88"/>
      <c r="G14" s="88"/>
      <c r="H14" s="88"/>
      <c r="I14" s="88"/>
      <c r="J14" s="88"/>
      <c r="K14" s="88"/>
      <c r="L14" s="88"/>
      <c r="M14" s="88"/>
      <c r="N14" s="88"/>
      <c r="O14" s="88"/>
      <c r="P14" s="88"/>
      <c r="Q14" s="88"/>
      <c r="R14" s="88"/>
      <c r="S14" s="88"/>
      <c r="T14" s="88"/>
      <c r="U14" s="88"/>
      <c r="V14" s="88"/>
      <c r="W14" s="88"/>
      <c r="X14" s="88"/>
    </row>
    <row r="15" ht="15.75" customHeight="1" spans="1:24">
      <c r="A15" s="88"/>
      <c r="B15" s="88"/>
      <c r="C15" s="88"/>
      <c r="D15" s="88"/>
      <c r="E15" s="88"/>
      <c r="F15" s="88"/>
      <c r="G15" s="88"/>
      <c r="H15" s="88"/>
      <c r="I15" s="88"/>
      <c r="J15" s="88"/>
      <c r="K15" s="88"/>
      <c r="L15" s="88"/>
      <c r="M15" s="88"/>
      <c r="N15" s="88"/>
      <c r="O15" s="88"/>
      <c r="P15" s="88"/>
      <c r="Q15" s="88"/>
      <c r="R15" s="88"/>
      <c r="S15" s="88"/>
      <c r="T15" s="88"/>
      <c r="U15" s="88"/>
      <c r="V15" s="88"/>
      <c r="W15" s="88"/>
      <c r="X15" s="88"/>
    </row>
    <row r="16" ht="15.75" customHeight="1" spans="1:24">
      <c r="A16" s="88"/>
      <c r="B16" s="88"/>
      <c r="C16" s="88"/>
      <c r="D16" s="88"/>
      <c r="E16" s="88"/>
      <c r="F16" s="88"/>
      <c r="G16" s="88"/>
      <c r="H16" s="88"/>
      <c r="I16" s="88"/>
      <c r="J16" s="88"/>
      <c r="K16" s="88"/>
      <c r="L16" s="88"/>
      <c r="M16" s="88"/>
      <c r="N16" s="88"/>
      <c r="O16" s="88"/>
      <c r="P16" s="88"/>
      <c r="Q16" s="88"/>
      <c r="R16" s="88"/>
      <c r="S16" s="88"/>
      <c r="T16" s="88"/>
      <c r="U16" s="88"/>
      <c r="V16" s="88"/>
      <c r="W16" s="88"/>
      <c r="X16" s="88"/>
    </row>
    <row r="17" ht="15.75" customHeight="1" spans="1:24">
      <c r="A17" s="88"/>
      <c r="B17" s="88"/>
      <c r="C17" s="88"/>
      <c r="D17" s="88"/>
      <c r="E17" s="88"/>
      <c r="F17" s="88"/>
      <c r="G17" s="88"/>
      <c r="H17" s="88"/>
      <c r="I17" s="88"/>
      <c r="J17" s="88"/>
      <c r="K17" s="88"/>
      <c r="L17" s="88"/>
      <c r="M17" s="88"/>
      <c r="N17" s="88"/>
      <c r="O17" s="88"/>
      <c r="P17" s="88"/>
      <c r="Q17" s="88"/>
      <c r="R17" s="88"/>
      <c r="S17" s="88"/>
      <c r="T17" s="88"/>
      <c r="U17" s="88"/>
      <c r="V17" s="88"/>
      <c r="W17" s="88"/>
      <c r="X17" s="88"/>
    </row>
    <row r="18" ht="15.75" customHeight="1" spans="1:24">
      <c r="A18" s="88"/>
      <c r="B18" s="88"/>
      <c r="C18" s="88"/>
      <c r="D18" s="88"/>
      <c r="E18" s="88"/>
      <c r="F18" s="88"/>
      <c r="G18" s="88"/>
      <c r="H18" s="88"/>
      <c r="I18" s="88"/>
      <c r="J18" s="88"/>
      <c r="K18" s="88"/>
      <c r="L18" s="88"/>
      <c r="M18" s="88"/>
      <c r="N18" s="88"/>
      <c r="O18" s="88"/>
      <c r="P18" s="88"/>
      <c r="Q18" s="88"/>
      <c r="R18" s="88"/>
      <c r="S18" s="88"/>
      <c r="T18" s="88"/>
      <c r="U18" s="88"/>
      <c r="V18" s="88"/>
      <c r="W18" s="88"/>
      <c r="X18" s="88"/>
    </row>
    <row r="19" ht="15.75" customHeight="1" spans="1:24">
      <c r="A19" s="88"/>
      <c r="B19" s="88"/>
      <c r="C19" s="88"/>
      <c r="D19" s="88"/>
      <c r="E19" s="88"/>
      <c r="F19" s="88"/>
      <c r="G19" s="88"/>
      <c r="H19" s="88"/>
      <c r="I19" s="88"/>
      <c r="J19" s="88"/>
      <c r="K19" s="88"/>
      <c r="L19" s="88"/>
      <c r="M19" s="88"/>
      <c r="N19" s="88"/>
      <c r="O19" s="88"/>
      <c r="P19" s="88"/>
      <c r="Q19" s="88"/>
      <c r="R19" s="88"/>
      <c r="S19" s="88"/>
      <c r="T19" s="88"/>
      <c r="U19" s="88"/>
      <c r="V19" s="88"/>
      <c r="W19" s="88"/>
      <c r="X19" s="88"/>
    </row>
    <row r="20" ht="15.75" customHeight="1" spans="1:24">
      <c r="A20" s="88"/>
      <c r="B20" s="88"/>
      <c r="C20" s="88"/>
      <c r="D20" s="88"/>
      <c r="E20" s="88"/>
      <c r="F20" s="88"/>
      <c r="G20" s="88"/>
      <c r="H20" s="88"/>
      <c r="I20" s="88"/>
      <c r="J20" s="88"/>
      <c r="K20" s="88"/>
      <c r="L20" s="88"/>
      <c r="M20" s="88"/>
      <c r="N20" s="88"/>
      <c r="O20" s="88"/>
      <c r="P20" s="88"/>
      <c r="Q20" s="88"/>
      <c r="R20" s="88"/>
      <c r="S20" s="88"/>
      <c r="T20" s="88"/>
      <c r="U20" s="88"/>
      <c r="V20" s="88"/>
      <c r="W20" s="88"/>
      <c r="X20" s="88"/>
    </row>
    <row r="21" ht="15.75" customHeight="1" spans="1:24">
      <c r="A21" s="88"/>
      <c r="B21" s="88"/>
      <c r="C21" s="88"/>
      <c r="D21" s="88"/>
      <c r="E21" s="88"/>
      <c r="F21" s="88"/>
      <c r="G21" s="88"/>
      <c r="H21" s="88"/>
      <c r="I21" s="88"/>
      <c r="J21" s="88"/>
      <c r="K21" s="88"/>
      <c r="L21" s="88"/>
      <c r="M21" s="88"/>
      <c r="N21" s="88"/>
      <c r="O21" s="88"/>
      <c r="P21" s="88"/>
      <c r="Q21" s="88"/>
      <c r="R21" s="88"/>
      <c r="S21" s="88"/>
      <c r="T21" s="88"/>
      <c r="U21" s="88"/>
      <c r="V21" s="88"/>
      <c r="W21" s="88"/>
      <c r="X21" s="88"/>
    </row>
    <row r="22" ht="15.75" customHeight="1" spans="1:24">
      <c r="A22" s="88"/>
      <c r="B22" s="88"/>
      <c r="C22" s="88"/>
      <c r="D22" s="88"/>
      <c r="E22" s="88"/>
      <c r="F22" s="88"/>
      <c r="G22" s="88"/>
      <c r="H22" s="88"/>
      <c r="I22" s="88"/>
      <c r="J22" s="88"/>
      <c r="K22" s="88"/>
      <c r="L22" s="88"/>
      <c r="M22" s="88"/>
      <c r="N22" s="88"/>
      <c r="O22" s="88"/>
      <c r="P22" s="88"/>
      <c r="Q22" s="88"/>
      <c r="R22" s="88"/>
      <c r="S22" s="88"/>
      <c r="T22" s="88"/>
      <c r="U22" s="88"/>
      <c r="V22" s="88"/>
      <c r="W22" s="88"/>
      <c r="X22" s="88"/>
    </row>
    <row r="23" ht="15.75" customHeight="1" spans="1:24">
      <c r="A23" s="88"/>
      <c r="B23" s="88"/>
      <c r="C23" s="88"/>
      <c r="D23" s="88"/>
      <c r="E23" s="88"/>
      <c r="F23" s="88"/>
      <c r="G23" s="88"/>
      <c r="H23" s="88"/>
      <c r="I23" s="88"/>
      <c r="J23" s="88"/>
      <c r="K23" s="88"/>
      <c r="L23" s="88"/>
      <c r="M23" s="88"/>
      <c r="N23" s="88"/>
      <c r="O23" s="88"/>
      <c r="P23" s="88"/>
      <c r="Q23" s="88"/>
      <c r="R23" s="88"/>
      <c r="S23" s="88"/>
      <c r="T23" s="88"/>
      <c r="U23" s="88"/>
      <c r="V23" s="88"/>
      <c r="W23" s="88"/>
      <c r="X23" s="88"/>
    </row>
    <row r="24" ht="15.75" customHeight="1" spans="1:24">
      <c r="A24" s="88"/>
      <c r="B24" s="88"/>
      <c r="C24" s="88"/>
      <c r="D24" s="88"/>
      <c r="E24" s="88"/>
      <c r="F24" s="88"/>
      <c r="G24" s="88"/>
      <c r="H24" s="88"/>
      <c r="I24" s="88"/>
      <c r="J24" s="88"/>
      <c r="K24" s="88"/>
      <c r="L24" s="88"/>
      <c r="M24" s="88"/>
      <c r="N24" s="88"/>
      <c r="O24" s="88"/>
      <c r="P24" s="88"/>
      <c r="Q24" s="88"/>
      <c r="R24" s="88"/>
      <c r="S24" s="88"/>
      <c r="T24" s="88"/>
      <c r="U24" s="88"/>
      <c r="V24" s="88"/>
      <c r="W24" s="88"/>
      <c r="X24" s="88"/>
    </row>
    <row r="25" ht="15.75" customHeight="1" spans="1:24">
      <c r="A25" s="88"/>
      <c r="B25" s="88"/>
      <c r="C25" s="88"/>
      <c r="D25" s="88"/>
      <c r="E25" s="88"/>
      <c r="F25" s="88"/>
      <c r="G25" s="88"/>
      <c r="H25" s="88"/>
      <c r="I25" s="88"/>
      <c r="J25" s="88"/>
      <c r="K25" s="88"/>
      <c r="L25" s="88"/>
      <c r="M25" s="88"/>
      <c r="N25" s="88"/>
      <c r="O25" s="88"/>
      <c r="P25" s="88"/>
      <c r="Q25" s="88"/>
      <c r="R25" s="88"/>
      <c r="S25" s="88"/>
      <c r="T25" s="88"/>
      <c r="U25" s="88"/>
      <c r="V25" s="88"/>
      <c r="W25" s="88"/>
      <c r="X25" s="88"/>
    </row>
    <row r="26" ht="15.75" customHeight="1" spans="1:24">
      <c r="A26" s="88"/>
      <c r="B26" s="88"/>
      <c r="C26" s="88"/>
      <c r="D26" s="88"/>
      <c r="E26" s="88"/>
      <c r="F26" s="88"/>
      <c r="G26" s="88"/>
      <c r="H26" s="88"/>
      <c r="I26" s="88"/>
      <c r="J26" s="88"/>
      <c r="K26" s="88"/>
      <c r="L26" s="88"/>
      <c r="M26" s="88"/>
      <c r="N26" s="88"/>
      <c r="O26" s="88"/>
      <c r="P26" s="88"/>
      <c r="Q26" s="88"/>
      <c r="R26" s="88"/>
      <c r="S26" s="88"/>
      <c r="T26" s="88"/>
      <c r="U26" s="88"/>
      <c r="V26" s="88"/>
      <c r="W26" s="88"/>
      <c r="X26" s="88"/>
    </row>
    <row r="27" ht="15.75" customHeight="1" spans="1:24">
      <c r="A27" s="88"/>
      <c r="B27" s="88"/>
      <c r="C27" s="88"/>
      <c r="D27" s="88"/>
      <c r="E27" s="88"/>
      <c r="F27" s="88"/>
      <c r="G27" s="88"/>
      <c r="H27" s="88"/>
      <c r="I27" s="88"/>
      <c r="J27" s="88"/>
      <c r="K27" s="88"/>
      <c r="L27" s="88"/>
      <c r="M27" s="88"/>
      <c r="N27" s="88"/>
      <c r="O27" s="88"/>
      <c r="P27" s="88"/>
      <c r="Q27" s="88"/>
      <c r="R27" s="88"/>
      <c r="S27" s="88"/>
      <c r="T27" s="88"/>
      <c r="U27" s="88"/>
      <c r="V27" s="88"/>
      <c r="W27" s="88"/>
      <c r="X27" s="88"/>
    </row>
    <row r="28" ht="15.75" customHeight="1" spans="1:24">
      <c r="A28" s="88"/>
      <c r="B28" s="88"/>
      <c r="C28" s="88"/>
      <c r="D28" s="88"/>
      <c r="E28" s="88"/>
      <c r="F28" s="88"/>
      <c r="G28" s="88"/>
      <c r="H28" s="88"/>
      <c r="I28" s="88"/>
      <c r="J28" s="88"/>
      <c r="K28" s="88"/>
      <c r="L28" s="88"/>
      <c r="M28" s="88"/>
      <c r="N28" s="88"/>
      <c r="O28" s="88"/>
      <c r="P28" s="88"/>
      <c r="Q28" s="88"/>
      <c r="R28" s="88"/>
      <c r="S28" s="88"/>
      <c r="T28" s="88"/>
      <c r="U28" s="88"/>
      <c r="V28" s="88"/>
      <c r="W28" s="88"/>
      <c r="X28" s="88"/>
    </row>
    <row r="29" ht="15.75" customHeight="1" spans="1:24">
      <c r="A29" s="88"/>
      <c r="B29" s="88"/>
      <c r="C29" s="88"/>
      <c r="D29" s="88"/>
      <c r="E29" s="88"/>
      <c r="F29" s="88"/>
      <c r="G29" s="88"/>
      <c r="H29" s="88"/>
      <c r="I29" s="88"/>
      <c r="J29" s="88"/>
      <c r="K29" s="88"/>
      <c r="L29" s="88"/>
      <c r="M29" s="88"/>
      <c r="N29" s="88"/>
      <c r="O29" s="88"/>
      <c r="P29" s="88"/>
      <c r="Q29" s="88"/>
      <c r="R29" s="88"/>
      <c r="S29" s="88"/>
      <c r="T29" s="88"/>
      <c r="U29" s="88"/>
      <c r="V29" s="88"/>
      <c r="W29" s="88"/>
      <c r="X29" s="88"/>
    </row>
    <row r="30" ht="15.75" customHeight="1" spans="1:24">
      <c r="A30" s="88"/>
      <c r="B30" s="88"/>
      <c r="C30" s="88"/>
      <c r="D30" s="88"/>
      <c r="E30" s="88"/>
      <c r="F30" s="88"/>
      <c r="G30" s="88"/>
      <c r="H30" s="88"/>
      <c r="I30" s="88"/>
      <c r="J30" s="88"/>
      <c r="K30" s="88"/>
      <c r="L30" s="88"/>
      <c r="M30" s="88"/>
      <c r="N30" s="88"/>
      <c r="O30" s="88"/>
      <c r="P30" s="88"/>
      <c r="Q30" s="88"/>
      <c r="R30" s="88"/>
      <c r="S30" s="88"/>
      <c r="T30" s="88"/>
      <c r="U30" s="88"/>
      <c r="V30" s="88"/>
      <c r="W30" s="88"/>
      <c r="X30" s="88"/>
    </row>
    <row r="31" ht="15.75" customHeight="1" spans="1:24">
      <c r="A31" s="88"/>
      <c r="B31" s="88"/>
      <c r="C31" s="88"/>
      <c r="D31" s="88"/>
      <c r="E31" s="88"/>
      <c r="F31" s="88"/>
      <c r="G31" s="88"/>
      <c r="H31" s="88"/>
      <c r="I31" s="88"/>
      <c r="J31" s="88"/>
      <c r="K31" s="88"/>
      <c r="L31" s="88"/>
      <c r="M31" s="88"/>
      <c r="N31" s="88"/>
      <c r="O31" s="88"/>
      <c r="P31" s="88"/>
      <c r="Q31" s="88"/>
      <c r="R31" s="88"/>
      <c r="S31" s="88"/>
      <c r="T31" s="88"/>
      <c r="U31" s="88"/>
      <c r="V31" s="88"/>
      <c r="W31" s="88"/>
      <c r="X31" s="88"/>
    </row>
    <row r="32" ht="15.75" customHeight="1" spans="1:24">
      <c r="A32" s="88"/>
      <c r="B32" s="88"/>
      <c r="C32" s="88"/>
      <c r="D32" s="88"/>
      <c r="E32" s="88"/>
      <c r="F32" s="88"/>
      <c r="G32" s="88"/>
      <c r="H32" s="88"/>
      <c r="I32" s="88"/>
      <c r="J32" s="88"/>
      <c r="K32" s="88"/>
      <c r="L32" s="88"/>
      <c r="M32" s="88"/>
      <c r="N32" s="88"/>
      <c r="O32" s="88"/>
      <c r="P32" s="88"/>
      <c r="Q32" s="88"/>
      <c r="R32" s="88"/>
      <c r="S32" s="88"/>
      <c r="T32" s="88"/>
      <c r="U32" s="88"/>
      <c r="V32" s="88"/>
      <c r="W32" s="88"/>
      <c r="X32" s="88"/>
    </row>
    <row r="33" ht="15.75" customHeight="1" spans="1:24">
      <c r="A33" s="88"/>
      <c r="B33" s="88"/>
      <c r="C33" s="88"/>
      <c r="D33" s="88"/>
      <c r="E33" s="88"/>
      <c r="F33" s="88"/>
      <c r="G33" s="88"/>
      <c r="H33" s="88"/>
      <c r="I33" s="88"/>
      <c r="J33" s="88"/>
      <c r="K33" s="88"/>
      <c r="L33" s="88"/>
      <c r="M33" s="88"/>
      <c r="N33" s="88"/>
      <c r="O33" s="88"/>
      <c r="P33" s="88"/>
      <c r="Q33" s="88"/>
      <c r="R33" s="88"/>
      <c r="S33" s="88"/>
      <c r="T33" s="88"/>
      <c r="U33" s="88"/>
      <c r="V33" s="88"/>
      <c r="W33" s="88"/>
      <c r="X33" s="88"/>
    </row>
    <row r="34" ht="15.75" customHeight="1" spans="1:24">
      <c r="A34" s="88"/>
      <c r="B34" s="88"/>
      <c r="C34" s="88"/>
      <c r="D34" s="88"/>
      <c r="E34" s="88"/>
      <c r="F34" s="88"/>
      <c r="G34" s="88"/>
      <c r="H34" s="88"/>
      <c r="I34" s="88"/>
      <c r="J34" s="88"/>
      <c r="K34" s="88"/>
      <c r="L34" s="88"/>
      <c r="M34" s="88"/>
      <c r="N34" s="88"/>
      <c r="O34" s="88"/>
      <c r="P34" s="88"/>
      <c r="Q34" s="88"/>
      <c r="R34" s="88"/>
      <c r="S34" s="88"/>
      <c r="T34" s="88"/>
      <c r="U34" s="88"/>
      <c r="V34" s="88"/>
      <c r="W34" s="88"/>
      <c r="X34" s="88"/>
    </row>
    <row r="35" ht="15.75" customHeight="1" spans="1:24">
      <c r="A35" s="88"/>
      <c r="B35" s="88"/>
      <c r="C35" s="88"/>
      <c r="D35" s="88"/>
      <c r="E35" s="88"/>
      <c r="F35" s="88"/>
      <c r="G35" s="88"/>
      <c r="H35" s="88"/>
      <c r="I35" s="88"/>
      <c r="J35" s="88"/>
      <c r="K35" s="88"/>
      <c r="L35" s="88"/>
      <c r="M35" s="88"/>
      <c r="N35" s="88"/>
      <c r="O35" s="88"/>
      <c r="P35" s="88"/>
      <c r="Q35" s="88"/>
      <c r="R35" s="88"/>
      <c r="S35" s="88"/>
      <c r="T35" s="88"/>
      <c r="U35" s="88"/>
      <c r="V35" s="88"/>
      <c r="W35" s="88"/>
      <c r="X35" s="88"/>
    </row>
    <row r="36" ht="15.75" customHeight="1" spans="1:24">
      <c r="A36" s="88"/>
      <c r="B36" s="88"/>
      <c r="C36" s="88"/>
      <c r="D36" s="88"/>
      <c r="E36" s="88"/>
      <c r="F36" s="88"/>
      <c r="G36" s="88"/>
      <c r="H36" s="88"/>
      <c r="I36" s="88"/>
      <c r="J36" s="88"/>
      <c r="K36" s="88"/>
      <c r="L36" s="88"/>
      <c r="M36" s="88"/>
      <c r="N36" s="88"/>
      <c r="O36" s="88"/>
      <c r="P36" s="88"/>
      <c r="Q36" s="88"/>
      <c r="R36" s="88"/>
      <c r="S36" s="88"/>
      <c r="T36" s="88"/>
      <c r="U36" s="88"/>
      <c r="V36" s="88"/>
      <c r="W36" s="88"/>
      <c r="X36" s="88"/>
    </row>
    <row r="37" ht="15.75" customHeight="1" spans="1:24">
      <c r="A37" s="88"/>
      <c r="B37" s="88"/>
      <c r="C37" s="88"/>
      <c r="D37" s="88"/>
      <c r="E37" s="88"/>
      <c r="F37" s="88"/>
      <c r="G37" s="88"/>
      <c r="H37" s="88"/>
      <c r="I37" s="88"/>
      <c r="J37" s="88"/>
      <c r="K37" s="88"/>
      <c r="L37" s="88"/>
      <c r="M37" s="88"/>
      <c r="N37" s="88"/>
      <c r="O37" s="88"/>
      <c r="P37" s="88"/>
      <c r="Q37" s="88"/>
      <c r="R37" s="88"/>
      <c r="S37" s="88"/>
      <c r="T37" s="88"/>
      <c r="U37" s="88"/>
      <c r="V37" s="88"/>
      <c r="W37" s="88"/>
      <c r="X37" s="88"/>
    </row>
    <row r="38" ht="15.75" customHeight="1" spans="1:24">
      <c r="A38" s="88"/>
      <c r="B38" s="88"/>
      <c r="C38" s="88"/>
      <c r="D38" s="88"/>
      <c r="E38" s="88"/>
      <c r="F38" s="88"/>
      <c r="G38" s="88"/>
      <c r="H38" s="88"/>
      <c r="I38" s="88"/>
      <c r="J38" s="88"/>
      <c r="K38" s="88"/>
      <c r="L38" s="88"/>
      <c r="M38" s="88"/>
      <c r="N38" s="88"/>
      <c r="O38" s="88"/>
      <c r="P38" s="88"/>
      <c r="Q38" s="88"/>
      <c r="R38" s="88"/>
      <c r="S38" s="88"/>
      <c r="T38" s="88"/>
      <c r="U38" s="88"/>
      <c r="V38" s="88"/>
      <c r="W38" s="88"/>
      <c r="X38" s="88"/>
    </row>
    <row r="39" ht="15.75" customHeight="1" spans="1:24">
      <c r="A39" s="88"/>
      <c r="B39" s="88"/>
      <c r="C39" s="88"/>
      <c r="D39" s="88"/>
      <c r="E39" s="88"/>
      <c r="F39" s="88"/>
      <c r="G39" s="88"/>
      <c r="H39" s="88"/>
      <c r="I39" s="88"/>
      <c r="J39" s="88"/>
      <c r="K39" s="88"/>
      <c r="L39" s="88"/>
      <c r="M39" s="88"/>
      <c r="N39" s="88"/>
      <c r="O39" s="88"/>
      <c r="P39" s="88"/>
      <c r="Q39" s="88"/>
      <c r="R39" s="88"/>
      <c r="S39" s="88"/>
      <c r="T39" s="88"/>
      <c r="U39" s="88"/>
      <c r="V39" s="88"/>
      <c r="W39" s="88"/>
      <c r="X39" s="88"/>
    </row>
    <row r="40" ht="15.75" customHeight="1" spans="1:24">
      <c r="A40" s="88"/>
      <c r="B40" s="88"/>
      <c r="C40" s="88"/>
      <c r="D40" s="88"/>
      <c r="E40" s="88"/>
      <c r="F40" s="88"/>
      <c r="G40" s="88"/>
      <c r="H40" s="88"/>
      <c r="I40" s="88"/>
      <c r="J40" s="88"/>
      <c r="K40" s="88"/>
      <c r="L40" s="88"/>
      <c r="M40" s="88"/>
      <c r="N40" s="88"/>
      <c r="O40" s="88"/>
      <c r="P40" s="88"/>
      <c r="Q40" s="88"/>
      <c r="R40" s="88"/>
      <c r="S40" s="88"/>
      <c r="T40" s="88"/>
      <c r="U40" s="88"/>
      <c r="V40" s="88"/>
      <c r="W40" s="88"/>
      <c r="X40" s="88"/>
    </row>
    <row r="41" ht="15.75" customHeight="1" spans="1:24">
      <c r="A41" s="88"/>
      <c r="B41" s="88"/>
      <c r="C41" s="88"/>
      <c r="D41" s="88"/>
      <c r="E41" s="88"/>
      <c r="F41" s="88"/>
      <c r="G41" s="88"/>
      <c r="H41" s="88"/>
      <c r="I41" s="88"/>
      <c r="J41" s="88"/>
      <c r="K41" s="88"/>
      <c r="L41" s="88"/>
      <c r="M41" s="88"/>
      <c r="N41" s="88"/>
      <c r="O41" s="88"/>
      <c r="P41" s="88"/>
      <c r="Q41" s="88"/>
      <c r="R41" s="88"/>
      <c r="S41" s="88"/>
      <c r="T41" s="88"/>
      <c r="U41" s="88"/>
      <c r="V41" s="88"/>
      <c r="W41" s="88"/>
      <c r="X41" s="88"/>
    </row>
    <row r="42" ht="15.75" customHeight="1" spans="1:24">
      <c r="A42" s="88"/>
      <c r="B42" s="88"/>
      <c r="C42" s="88"/>
      <c r="D42" s="88"/>
      <c r="E42" s="88"/>
      <c r="F42" s="88"/>
      <c r="G42" s="88"/>
      <c r="H42" s="88"/>
      <c r="I42" s="88"/>
      <c r="J42" s="88"/>
      <c r="K42" s="88"/>
      <c r="L42" s="88"/>
      <c r="M42" s="88"/>
      <c r="N42" s="88"/>
      <c r="O42" s="88"/>
      <c r="P42" s="88"/>
      <c r="Q42" s="88"/>
      <c r="R42" s="88"/>
      <c r="S42" s="88"/>
      <c r="T42" s="88"/>
      <c r="U42" s="88"/>
      <c r="V42" s="88"/>
      <c r="W42" s="88"/>
      <c r="X42" s="88"/>
    </row>
    <row r="43" ht="15.75" customHeight="1" spans="1:24">
      <c r="A43" s="88"/>
      <c r="B43" s="88"/>
      <c r="C43" s="88"/>
      <c r="D43" s="88"/>
      <c r="E43" s="88"/>
      <c r="F43" s="88"/>
      <c r="G43" s="88"/>
      <c r="H43" s="88"/>
      <c r="I43" s="88"/>
      <c r="J43" s="88"/>
      <c r="K43" s="88"/>
      <c r="L43" s="88"/>
      <c r="M43" s="88"/>
      <c r="N43" s="88"/>
      <c r="O43" s="88"/>
      <c r="P43" s="88"/>
      <c r="Q43" s="88"/>
      <c r="R43" s="88"/>
      <c r="S43" s="88"/>
      <c r="T43" s="88"/>
      <c r="U43" s="88"/>
      <c r="V43" s="88"/>
      <c r="W43" s="88"/>
      <c r="X43" s="88"/>
    </row>
    <row r="44" ht="15.75" customHeight="1" spans="1:24">
      <c r="A44" s="88"/>
      <c r="B44" s="88"/>
      <c r="C44" s="88"/>
      <c r="D44" s="88"/>
      <c r="E44" s="88"/>
      <c r="F44" s="88"/>
      <c r="G44" s="88"/>
      <c r="H44" s="88"/>
      <c r="I44" s="88"/>
      <c r="J44" s="88"/>
      <c r="K44" s="88"/>
      <c r="L44" s="88"/>
      <c r="M44" s="88"/>
      <c r="N44" s="88"/>
      <c r="O44" s="88"/>
      <c r="P44" s="88"/>
      <c r="Q44" s="88"/>
      <c r="R44" s="88"/>
      <c r="S44" s="88"/>
      <c r="T44" s="88"/>
      <c r="U44" s="88"/>
      <c r="V44" s="88"/>
      <c r="W44" s="88"/>
      <c r="X44" s="88"/>
    </row>
    <row r="45" ht="15.75" customHeight="1" spans="1:24">
      <c r="A45" s="88"/>
      <c r="B45" s="88"/>
      <c r="C45" s="88"/>
      <c r="D45" s="88"/>
      <c r="E45" s="88"/>
      <c r="F45" s="88"/>
      <c r="G45" s="88"/>
      <c r="H45" s="88"/>
      <c r="I45" s="88"/>
      <c r="J45" s="88"/>
      <c r="K45" s="88"/>
      <c r="L45" s="88"/>
      <c r="M45" s="88"/>
      <c r="N45" s="88"/>
      <c r="O45" s="88"/>
      <c r="P45" s="88"/>
      <c r="Q45" s="88"/>
      <c r="R45" s="88"/>
      <c r="S45" s="88"/>
      <c r="T45" s="88"/>
      <c r="U45" s="88"/>
      <c r="V45" s="88"/>
      <c r="W45" s="88"/>
      <c r="X45" s="88"/>
    </row>
    <row r="46" ht="15.75" customHeight="1" spans="1:24">
      <c r="A46" s="88"/>
      <c r="B46" s="88"/>
      <c r="C46" s="88"/>
      <c r="D46" s="88"/>
      <c r="E46" s="88"/>
      <c r="F46" s="88"/>
      <c r="G46" s="88"/>
      <c r="H46" s="88"/>
      <c r="I46" s="88"/>
      <c r="J46" s="88"/>
      <c r="K46" s="88"/>
      <c r="L46" s="88"/>
      <c r="M46" s="88"/>
      <c r="N46" s="88"/>
      <c r="O46" s="88"/>
      <c r="P46" s="88"/>
      <c r="Q46" s="88"/>
      <c r="R46" s="88"/>
      <c r="S46" s="88"/>
      <c r="T46" s="88"/>
      <c r="U46" s="88"/>
      <c r="V46" s="88"/>
      <c r="W46" s="88"/>
      <c r="X46" s="88"/>
    </row>
    <row r="47" ht="15.75" customHeight="1" spans="1:24">
      <c r="A47" s="88"/>
      <c r="B47" s="88"/>
      <c r="C47" s="88"/>
      <c r="D47" s="88"/>
      <c r="E47" s="88"/>
      <c r="F47" s="88"/>
      <c r="G47" s="88"/>
      <c r="H47" s="88"/>
      <c r="I47" s="88"/>
      <c r="J47" s="88"/>
      <c r="K47" s="88"/>
      <c r="L47" s="88"/>
      <c r="M47" s="88"/>
      <c r="N47" s="88"/>
      <c r="O47" s="88"/>
      <c r="P47" s="88"/>
      <c r="Q47" s="88"/>
      <c r="R47" s="88"/>
      <c r="S47" s="88"/>
      <c r="T47" s="88"/>
      <c r="U47" s="88"/>
      <c r="V47" s="88"/>
      <c r="W47" s="88"/>
      <c r="X47" s="88"/>
    </row>
    <row r="48" ht="15.75" customHeight="1" spans="1:24">
      <c r="A48" s="88"/>
      <c r="B48" s="88"/>
      <c r="C48" s="88"/>
      <c r="D48" s="88"/>
      <c r="E48" s="88"/>
      <c r="F48" s="88"/>
      <c r="G48" s="88"/>
      <c r="H48" s="88"/>
      <c r="I48" s="88"/>
      <c r="J48" s="88"/>
      <c r="K48" s="88"/>
      <c r="L48" s="88"/>
      <c r="M48" s="88"/>
      <c r="N48" s="88"/>
      <c r="O48" s="88"/>
      <c r="P48" s="88"/>
      <c r="Q48" s="88"/>
      <c r="R48" s="88"/>
      <c r="S48" s="88"/>
      <c r="T48" s="88"/>
      <c r="U48" s="88"/>
      <c r="V48" s="88"/>
      <c r="W48" s="88"/>
      <c r="X48" s="88"/>
    </row>
    <row r="49" ht="15.75" customHeight="1" spans="1:24">
      <c r="A49" s="88"/>
      <c r="B49" s="88"/>
      <c r="C49" s="88"/>
      <c r="D49" s="88"/>
      <c r="E49" s="88"/>
      <c r="F49" s="88"/>
      <c r="G49" s="88"/>
      <c r="H49" s="88"/>
      <c r="I49" s="88"/>
      <c r="J49" s="88"/>
      <c r="K49" s="88"/>
      <c r="L49" s="88"/>
      <c r="M49" s="88"/>
      <c r="N49" s="88"/>
      <c r="O49" s="88"/>
      <c r="P49" s="88"/>
      <c r="Q49" s="88"/>
      <c r="R49" s="88"/>
      <c r="S49" s="88"/>
      <c r="T49" s="88"/>
      <c r="U49" s="88"/>
      <c r="V49" s="88"/>
      <c r="W49" s="88"/>
      <c r="X49" s="88"/>
    </row>
    <row r="50" ht="15.75" customHeight="1" spans="1:24">
      <c r="A50" s="88"/>
      <c r="B50" s="88"/>
      <c r="C50" s="88"/>
      <c r="D50" s="88"/>
      <c r="E50" s="88"/>
      <c r="F50" s="88"/>
      <c r="G50" s="88"/>
      <c r="H50" s="88"/>
      <c r="I50" s="88"/>
      <c r="J50" s="88"/>
      <c r="K50" s="88"/>
      <c r="L50" s="88"/>
      <c r="M50" s="88"/>
      <c r="N50" s="88"/>
      <c r="O50" s="88"/>
      <c r="P50" s="88"/>
      <c r="Q50" s="88"/>
      <c r="R50" s="88"/>
      <c r="S50" s="88"/>
      <c r="T50" s="88"/>
      <c r="U50" s="88"/>
      <c r="V50" s="88"/>
      <c r="W50" s="88"/>
      <c r="X50" s="88"/>
    </row>
    <row r="51" ht="15.75" customHeight="1" spans="1:24">
      <c r="A51" s="88"/>
      <c r="B51" s="88"/>
      <c r="C51" s="88"/>
      <c r="D51" s="88"/>
      <c r="E51" s="88"/>
      <c r="F51" s="88"/>
      <c r="G51" s="88"/>
      <c r="H51" s="88"/>
      <c r="I51" s="88"/>
      <c r="J51" s="88"/>
      <c r="K51" s="88"/>
      <c r="L51" s="88"/>
      <c r="M51" s="88"/>
      <c r="N51" s="88"/>
      <c r="O51" s="88"/>
      <c r="P51" s="88"/>
      <c r="Q51" s="88"/>
      <c r="R51" s="88"/>
      <c r="S51" s="88"/>
      <c r="T51" s="88"/>
      <c r="U51" s="88"/>
      <c r="V51" s="88"/>
      <c r="W51" s="88"/>
      <c r="X51" s="88"/>
    </row>
    <row r="52" ht="15.75" customHeight="1" spans="1:24">
      <c r="A52" s="88"/>
      <c r="B52" s="88"/>
      <c r="C52" s="88"/>
      <c r="D52" s="88"/>
      <c r="E52" s="88"/>
      <c r="F52" s="88"/>
      <c r="G52" s="88"/>
      <c r="H52" s="88"/>
      <c r="I52" s="88"/>
      <c r="J52" s="88"/>
      <c r="K52" s="88"/>
      <c r="L52" s="88"/>
      <c r="M52" s="88"/>
      <c r="N52" s="88"/>
      <c r="O52" s="88"/>
      <c r="P52" s="88"/>
      <c r="Q52" s="88"/>
      <c r="R52" s="88"/>
      <c r="S52" s="88"/>
      <c r="T52" s="88"/>
      <c r="U52" s="88"/>
      <c r="V52" s="88"/>
      <c r="W52" s="88"/>
      <c r="X52" s="88"/>
    </row>
    <row r="53" ht="15.75" customHeight="1" spans="1:24">
      <c r="A53" s="88"/>
      <c r="B53" s="88"/>
      <c r="C53" s="88"/>
      <c r="D53" s="88"/>
      <c r="E53" s="88"/>
      <c r="F53" s="88"/>
      <c r="G53" s="88"/>
      <c r="H53" s="88"/>
      <c r="I53" s="88"/>
      <c r="J53" s="88"/>
      <c r="K53" s="88"/>
      <c r="L53" s="88"/>
      <c r="M53" s="88"/>
      <c r="N53" s="88"/>
      <c r="O53" s="88"/>
      <c r="P53" s="88"/>
      <c r="Q53" s="88"/>
      <c r="R53" s="88"/>
      <c r="S53" s="88"/>
      <c r="T53" s="88"/>
      <c r="U53" s="88"/>
      <c r="V53" s="88"/>
      <c r="W53" s="88"/>
      <c r="X53" s="88"/>
    </row>
    <row r="54" ht="15.75" customHeight="1" spans="1:24">
      <c r="A54" s="88"/>
      <c r="B54" s="88"/>
      <c r="C54" s="88"/>
      <c r="D54" s="88"/>
      <c r="E54" s="88"/>
      <c r="F54" s="88"/>
      <c r="G54" s="88"/>
      <c r="H54" s="88"/>
      <c r="I54" s="88"/>
      <c r="J54" s="88"/>
      <c r="K54" s="88"/>
      <c r="L54" s="88"/>
      <c r="M54" s="88"/>
      <c r="N54" s="88"/>
      <c r="O54" s="88"/>
      <c r="P54" s="88"/>
      <c r="Q54" s="88"/>
      <c r="R54" s="88"/>
      <c r="S54" s="88"/>
      <c r="T54" s="88"/>
      <c r="U54" s="88"/>
      <c r="V54" s="88"/>
      <c r="W54" s="88"/>
      <c r="X54" s="88"/>
    </row>
    <row r="55" ht="15.75" customHeight="1" spans="1:24">
      <c r="A55" s="88"/>
      <c r="B55" s="88"/>
      <c r="C55" s="88"/>
      <c r="D55" s="88"/>
      <c r="E55" s="88"/>
      <c r="F55" s="88"/>
      <c r="G55" s="88"/>
      <c r="H55" s="88"/>
      <c r="I55" s="88"/>
      <c r="J55" s="88"/>
      <c r="K55" s="88"/>
      <c r="L55" s="88"/>
      <c r="M55" s="88"/>
      <c r="N55" s="88"/>
      <c r="O55" s="88"/>
      <c r="P55" s="88"/>
      <c r="Q55" s="88"/>
      <c r="R55" s="88"/>
      <c r="S55" s="88"/>
      <c r="T55" s="88"/>
      <c r="U55" s="88"/>
      <c r="V55" s="88"/>
      <c r="W55" s="88"/>
      <c r="X55" s="88"/>
    </row>
    <row r="56" ht="15.75" customHeight="1" spans="1:24">
      <c r="A56" s="88"/>
      <c r="B56" s="88"/>
      <c r="C56" s="88"/>
      <c r="D56" s="88"/>
      <c r="E56" s="88"/>
      <c r="F56" s="88"/>
      <c r="G56" s="88"/>
      <c r="H56" s="88"/>
      <c r="I56" s="88"/>
      <c r="J56" s="88"/>
      <c r="K56" s="88"/>
      <c r="L56" s="88"/>
      <c r="M56" s="88"/>
      <c r="N56" s="88"/>
      <c r="O56" s="88"/>
      <c r="P56" s="88"/>
      <c r="Q56" s="88"/>
      <c r="R56" s="88"/>
      <c r="S56" s="88"/>
      <c r="T56" s="88"/>
      <c r="U56" s="88"/>
      <c r="V56" s="88"/>
      <c r="W56" s="88"/>
      <c r="X56" s="88"/>
    </row>
    <row r="57" ht="15.75" customHeight="1" spans="1:24">
      <c r="A57" s="88"/>
      <c r="B57" s="88"/>
      <c r="C57" s="88"/>
      <c r="D57" s="88"/>
      <c r="E57" s="88"/>
      <c r="F57" s="88"/>
      <c r="G57" s="88"/>
      <c r="H57" s="88"/>
      <c r="I57" s="88"/>
      <c r="J57" s="88"/>
      <c r="K57" s="88"/>
      <c r="L57" s="88"/>
      <c r="M57" s="88"/>
      <c r="N57" s="88"/>
      <c r="O57" s="88"/>
      <c r="P57" s="88"/>
      <c r="Q57" s="88"/>
      <c r="R57" s="88"/>
      <c r="S57" s="88"/>
      <c r="T57" s="88"/>
      <c r="U57" s="88"/>
      <c r="V57" s="88"/>
      <c r="W57" s="88"/>
      <c r="X57" s="88"/>
    </row>
    <row r="58" ht="15.75" customHeight="1" spans="1:24">
      <c r="A58" s="88"/>
      <c r="B58" s="88"/>
      <c r="C58" s="88"/>
      <c r="D58" s="88"/>
      <c r="E58" s="88"/>
      <c r="F58" s="88"/>
      <c r="G58" s="88"/>
      <c r="H58" s="88"/>
      <c r="I58" s="88"/>
      <c r="J58" s="88"/>
      <c r="K58" s="88"/>
      <c r="L58" s="88"/>
      <c r="M58" s="88"/>
      <c r="N58" s="88"/>
      <c r="O58" s="88"/>
      <c r="P58" s="88"/>
      <c r="Q58" s="88"/>
      <c r="R58" s="88"/>
      <c r="S58" s="88"/>
      <c r="T58" s="88"/>
      <c r="U58" s="88"/>
      <c r="V58" s="88"/>
      <c r="W58" s="88"/>
      <c r="X58" s="88"/>
    </row>
    <row r="59" ht="15.75" customHeight="1" spans="1:24">
      <c r="A59" s="88"/>
      <c r="B59" s="88"/>
      <c r="C59" s="88"/>
      <c r="D59" s="88"/>
      <c r="E59" s="88"/>
      <c r="F59" s="88"/>
      <c r="G59" s="88"/>
      <c r="H59" s="88"/>
      <c r="I59" s="88"/>
      <c r="J59" s="88"/>
      <c r="K59" s="88"/>
      <c r="L59" s="88"/>
      <c r="M59" s="88"/>
      <c r="N59" s="88"/>
      <c r="O59" s="88"/>
      <c r="P59" s="88"/>
      <c r="Q59" s="88"/>
      <c r="R59" s="88"/>
      <c r="S59" s="88"/>
      <c r="T59" s="88"/>
      <c r="U59" s="88"/>
      <c r="V59" s="88"/>
      <c r="W59" s="88"/>
      <c r="X59" s="88"/>
    </row>
    <row r="60" ht="15.75" customHeight="1" spans="1:24">
      <c r="A60" s="88"/>
      <c r="B60" s="88"/>
      <c r="C60" s="88"/>
      <c r="D60" s="88"/>
      <c r="E60" s="88"/>
      <c r="F60" s="88"/>
      <c r="G60" s="88"/>
      <c r="H60" s="88"/>
      <c r="I60" s="88"/>
      <c r="J60" s="88"/>
      <c r="K60" s="88"/>
      <c r="L60" s="88"/>
      <c r="M60" s="88"/>
      <c r="N60" s="88"/>
      <c r="O60" s="88"/>
      <c r="P60" s="88"/>
      <c r="Q60" s="88"/>
      <c r="R60" s="88"/>
      <c r="S60" s="88"/>
      <c r="T60" s="88"/>
      <c r="U60" s="88"/>
      <c r="V60" s="88"/>
      <c r="W60" s="88"/>
      <c r="X60" s="88"/>
    </row>
    <row r="61" ht="15.75" customHeight="1" spans="1:24">
      <c r="A61" s="88"/>
      <c r="B61" s="88"/>
      <c r="C61" s="88"/>
      <c r="D61" s="88"/>
      <c r="E61" s="88"/>
      <c r="F61" s="88"/>
      <c r="G61" s="88"/>
      <c r="H61" s="88"/>
      <c r="I61" s="88"/>
      <c r="J61" s="88"/>
      <c r="K61" s="88"/>
      <c r="L61" s="88"/>
      <c r="M61" s="88"/>
      <c r="N61" s="88"/>
      <c r="O61" s="88"/>
      <c r="P61" s="88"/>
      <c r="Q61" s="88"/>
      <c r="R61" s="88"/>
      <c r="S61" s="88"/>
      <c r="T61" s="88"/>
      <c r="U61" s="88"/>
      <c r="V61" s="88"/>
      <c r="W61" s="88"/>
      <c r="X61" s="88"/>
    </row>
    <row r="62" ht="15.75" customHeight="1" spans="1:24">
      <c r="A62" s="88"/>
      <c r="B62" s="88"/>
      <c r="C62" s="88"/>
      <c r="D62" s="88"/>
      <c r="E62" s="88"/>
      <c r="F62" s="88"/>
      <c r="G62" s="88"/>
      <c r="H62" s="88"/>
      <c r="I62" s="88"/>
      <c r="J62" s="88"/>
      <c r="K62" s="88"/>
      <c r="L62" s="88"/>
      <c r="M62" s="88"/>
      <c r="N62" s="88"/>
      <c r="O62" s="88"/>
      <c r="P62" s="88"/>
      <c r="Q62" s="88"/>
      <c r="R62" s="88"/>
      <c r="S62" s="88"/>
      <c r="T62" s="88"/>
      <c r="U62" s="88"/>
      <c r="V62" s="88"/>
      <c r="W62" s="88"/>
      <c r="X62" s="88"/>
    </row>
    <row r="63" ht="15.75" customHeight="1" spans="1:24">
      <c r="A63" s="88"/>
      <c r="B63" s="88"/>
      <c r="C63" s="88"/>
      <c r="D63" s="88"/>
      <c r="E63" s="88"/>
      <c r="F63" s="88"/>
      <c r="G63" s="88"/>
      <c r="H63" s="88"/>
      <c r="I63" s="88"/>
      <c r="J63" s="88"/>
      <c r="K63" s="88"/>
      <c r="L63" s="88"/>
      <c r="M63" s="88"/>
      <c r="N63" s="88"/>
      <c r="O63" s="88"/>
      <c r="P63" s="88"/>
      <c r="Q63" s="88"/>
      <c r="R63" s="88"/>
      <c r="S63" s="88"/>
      <c r="T63" s="88"/>
      <c r="U63" s="88"/>
      <c r="V63" s="88"/>
      <c r="W63" s="88"/>
      <c r="X63" s="88"/>
    </row>
    <row r="64" ht="15.75" customHeight="1" spans="1:24">
      <c r="A64" s="88"/>
      <c r="B64" s="88"/>
      <c r="C64" s="88"/>
      <c r="D64" s="88"/>
      <c r="E64" s="88"/>
      <c r="F64" s="88"/>
      <c r="G64" s="88"/>
      <c r="H64" s="88"/>
      <c r="I64" s="88"/>
      <c r="J64" s="88"/>
      <c r="K64" s="88"/>
      <c r="L64" s="88"/>
      <c r="M64" s="88"/>
      <c r="N64" s="88"/>
      <c r="O64" s="88"/>
      <c r="P64" s="88"/>
      <c r="Q64" s="88"/>
      <c r="R64" s="88"/>
      <c r="S64" s="88"/>
      <c r="T64" s="88"/>
      <c r="U64" s="88"/>
      <c r="V64" s="88"/>
      <c r="W64" s="88"/>
      <c r="X64" s="88"/>
    </row>
    <row r="65" ht="15.75" customHeight="1" spans="1:24">
      <c r="A65" s="88"/>
      <c r="B65" s="88"/>
      <c r="C65" s="88"/>
      <c r="D65" s="88"/>
      <c r="E65" s="88"/>
      <c r="F65" s="88"/>
      <c r="G65" s="88"/>
      <c r="H65" s="88"/>
      <c r="I65" s="88"/>
      <c r="J65" s="88"/>
      <c r="K65" s="88"/>
      <c r="L65" s="88"/>
      <c r="M65" s="88"/>
      <c r="N65" s="88"/>
      <c r="O65" s="88"/>
      <c r="P65" s="88"/>
      <c r="Q65" s="88"/>
      <c r="R65" s="88"/>
      <c r="S65" s="88"/>
      <c r="T65" s="88"/>
      <c r="U65" s="88"/>
      <c r="V65" s="88"/>
      <c r="W65" s="88"/>
      <c r="X65" s="88"/>
    </row>
    <row r="66" ht="15.75" customHeight="1" spans="1:24">
      <c r="A66" s="88"/>
      <c r="B66" s="88"/>
      <c r="C66" s="88"/>
      <c r="D66" s="88"/>
      <c r="E66" s="88"/>
      <c r="F66" s="88"/>
      <c r="G66" s="88"/>
      <c r="H66" s="88"/>
      <c r="I66" s="88"/>
      <c r="J66" s="88"/>
      <c r="K66" s="88"/>
      <c r="L66" s="88"/>
      <c r="M66" s="88"/>
      <c r="N66" s="88"/>
      <c r="O66" s="88"/>
      <c r="P66" s="88"/>
      <c r="Q66" s="88"/>
      <c r="R66" s="88"/>
      <c r="S66" s="88"/>
      <c r="T66" s="88"/>
      <c r="U66" s="88"/>
      <c r="V66" s="88"/>
      <c r="W66" s="88"/>
      <c r="X66" s="88"/>
    </row>
    <row r="67" ht="15.75" customHeight="1" spans="1:24">
      <c r="A67" s="88"/>
      <c r="B67" s="88"/>
      <c r="C67" s="88"/>
      <c r="D67" s="88"/>
      <c r="E67" s="88"/>
      <c r="F67" s="88"/>
      <c r="G67" s="88"/>
      <c r="H67" s="88"/>
      <c r="I67" s="88"/>
      <c r="J67" s="88"/>
      <c r="K67" s="88"/>
      <c r="L67" s="88"/>
      <c r="M67" s="88"/>
      <c r="N67" s="88"/>
      <c r="O67" s="88"/>
      <c r="P67" s="88"/>
      <c r="Q67" s="88"/>
      <c r="R67" s="88"/>
      <c r="S67" s="88"/>
      <c r="T67" s="88"/>
      <c r="U67" s="88"/>
      <c r="V67" s="88"/>
      <c r="W67" s="88"/>
      <c r="X67" s="88"/>
    </row>
    <row r="68" ht="15.75" customHeight="1" spans="1:24">
      <c r="A68" s="88"/>
      <c r="B68" s="88"/>
      <c r="C68" s="88"/>
      <c r="D68" s="88"/>
      <c r="E68" s="88"/>
      <c r="F68" s="88"/>
      <c r="G68" s="88"/>
      <c r="H68" s="88"/>
      <c r="I68" s="88"/>
      <c r="J68" s="88"/>
      <c r="K68" s="88"/>
      <c r="L68" s="88"/>
      <c r="M68" s="88"/>
      <c r="N68" s="88"/>
      <c r="O68" s="88"/>
      <c r="P68" s="88"/>
      <c r="Q68" s="88"/>
      <c r="R68" s="88"/>
      <c r="S68" s="88"/>
      <c r="T68" s="88"/>
      <c r="U68" s="88"/>
      <c r="V68" s="88"/>
      <c r="W68" s="88"/>
      <c r="X68" s="88"/>
    </row>
    <row r="69" ht="15.75" customHeight="1" spans="1:24">
      <c r="A69" s="88"/>
      <c r="B69" s="88"/>
      <c r="C69" s="88"/>
      <c r="D69" s="88"/>
      <c r="E69" s="88"/>
      <c r="F69" s="88"/>
      <c r="G69" s="88"/>
      <c r="H69" s="88"/>
      <c r="I69" s="88"/>
      <c r="J69" s="88"/>
      <c r="K69" s="88"/>
      <c r="L69" s="88"/>
      <c r="M69" s="88"/>
      <c r="N69" s="88"/>
      <c r="O69" s="88"/>
      <c r="P69" s="88"/>
      <c r="Q69" s="88"/>
      <c r="R69" s="88"/>
      <c r="S69" s="88"/>
      <c r="T69" s="88"/>
      <c r="U69" s="88"/>
      <c r="V69" s="88"/>
      <c r="W69" s="88"/>
      <c r="X69" s="88"/>
    </row>
    <row r="70" ht="15.75" customHeight="1" spans="1:24">
      <c r="A70" s="88"/>
      <c r="B70" s="88"/>
      <c r="C70" s="88"/>
      <c r="D70" s="88"/>
      <c r="E70" s="88"/>
      <c r="F70" s="88"/>
      <c r="G70" s="88"/>
      <c r="H70" s="88"/>
      <c r="I70" s="88"/>
      <c r="J70" s="88"/>
      <c r="K70" s="88"/>
      <c r="L70" s="88"/>
      <c r="M70" s="88"/>
      <c r="N70" s="88"/>
      <c r="O70" s="88"/>
      <c r="P70" s="88"/>
      <c r="Q70" s="88"/>
      <c r="R70" s="88"/>
      <c r="S70" s="88"/>
      <c r="T70" s="88"/>
      <c r="U70" s="88"/>
      <c r="V70" s="88"/>
      <c r="W70" s="88"/>
      <c r="X70" s="88"/>
    </row>
    <row r="71" ht="15.75" customHeight="1" spans="1:24">
      <c r="A71" s="88"/>
      <c r="B71" s="88"/>
      <c r="C71" s="88"/>
      <c r="D71" s="88"/>
      <c r="E71" s="88"/>
      <c r="F71" s="88"/>
      <c r="G71" s="88"/>
      <c r="H71" s="88"/>
      <c r="I71" s="88"/>
      <c r="J71" s="88"/>
      <c r="K71" s="88"/>
      <c r="L71" s="88"/>
      <c r="M71" s="88"/>
      <c r="N71" s="88"/>
      <c r="O71" s="88"/>
      <c r="P71" s="88"/>
      <c r="Q71" s="88"/>
      <c r="R71" s="88"/>
      <c r="S71" s="88"/>
      <c r="T71" s="88"/>
      <c r="U71" s="88"/>
      <c r="V71" s="88"/>
      <c r="W71" s="88"/>
      <c r="X71" s="88"/>
    </row>
    <row r="72" ht="15.75" customHeight="1" spans="1:24">
      <c r="A72" s="88"/>
      <c r="B72" s="88"/>
      <c r="C72" s="88"/>
      <c r="D72" s="88"/>
      <c r="E72" s="88"/>
      <c r="F72" s="88"/>
      <c r="G72" s="88"/>
      <c r="H72" s="88"/>
      <c r="I72" s="88"/>
      <c r="J72" s="88"/>
      <c r="K72" s="88"/>
      <c r="L72" s="88"/>
      <c r="M72" s="88"/>
      <c r="N72" s="88"/>
      <c r="O72" s="88"/>
      <c r="P72" s="88"/>
      <c r="Q72" s="88"/>
      <c r="R72" s="88"/>
      <c r="S72" s="88"/>
      <c r="T72" s="88"/>
      <c r="U72" s="88"/>
      <c r="V72" s="88"/>
      <c r="W72" s="88"/>
      <c r="X72" s="88"/>
    </row>
    <row r="73" ht="15.75" customHeight="1" spans="1:24">
      <c r="A73" s="88"/>
      <c r="B73" s="88"/>
      <c r="C73" s="88"/>
      <c r="D73" s="88"/>
      <c r="E73" s="88"/>
      <c r="F73" s="88"/>
      <c r="G73" s="88"/>
      <c r="H73" s="88"/>
      <c r="I73" s="88"/>
      <c r="J73" s="88"/>
      <c r="K73" s="88"/>
      <c r="L73" s="88"/>
      <c r="M73" s="88"/>
      <c r="N73" s="88"/>
      <c r="O73" s="88"/>
      <c r="P73" s="88"/>
      <c r="Q73" s="88"/>
      <c r="R73" s="88"/>
      <c r="S73" s="88"/>
      <c r="T73" s="88"/>
      <c r="U73" s="88"/>
      <c r="V73" s="88"/>
      <c r="W73" s="88"/>
      <c r="X73" s="88"/>
    </row>
    <row r="74" ht="15.75" customHeight="1" spans="1:24">
      <c r="A74" s="88"/>
      <c r="B74" s="88"/>
      <c r="C74" s="88"/>
      <c r="D74" s="88"/>
      <c r="E74" s="88"/>
      <c r="F74" s="88"/>
      <c r="G74" s="88"/>
      <c r="H74" s="88"/>
      <c r="I74" s="88"/>
      <c r="J74" s="88"/>
      <c r="K74" s="88"/>
      <c r="L74" s="88"/>
      <c r="M74" s="88"/>
      <c r="N74" s="88"/>
      <c r="O74" s="88"/>
      <c r="P74" s="88"/>
      <c r="Q74" s="88"/>
      <c r="R74" s="88"/>
      <c r="S74" s="88"/>
      <c r="T74" s="88"/>
      <c r="U74" s="88"/>
      <c r="V74" s="88"/>
      <c r="W74" s="88"/>
      <c r="X74" s="88"/>
    </row>
    <row r="75" ht="15.75" customHeight="1" spans="1:24">
      <c r="A75" s="88"/>
      <c r="B75" s="88"/>
      <c r="C75" s="88"/>
      <c r="D75" s="88"/>
      <c r="E75" s="88"/>
      <c r="F75" s="88"/>
      <c r="G75" s="88"/>
      <c r="H75" s="88"/>
      <c r="I75" s="88"/>
      <c r="J75" s="88"/>
      <c r="K75" s="88"/>
      <c r="L75" s="88"/>
      <c r="M75" s="88"/>
      <c r="N75" s="88"/>
      <c r="O75" s="88"/>
      <c r="P75" s="88"/>
      <c r="Q75" s="88"/>
      <c r="R75" s="88"/>
      <c r="S75" s="88"/>
      <c r="T75" s="88"/>
      <c r="U75" s="88"/>
      <c r="V75" s="88"/>
      <c r="W75" s="88"/>
      <c r="X75" s="88"/>
    </row>
    <row r="76" ht="15.75" customHeight="1" spans="1:24">
      <c r="A76" s="88"/>
      <c r="B76" s="88"/>
      <c r="C76" s="88"/>
      <c r="D76" s="88"/>
      <c r="E76" s="88"/>
      <c r="F76" s="88"/>
      <c r="G76" s="88"/>
      <c r="H76" s="88"/>
      <c r="I76" s="88"/>
      <c r="J76" s="88"/>
      <c r="K76" s="88"/>
      <c r="L76" s="88"/>
      <c r="M76" s="88"/>
      <c r="N76" s="88"/>
      <c r="O76" s="88"/>
      <c r="P76" s="88"/>
      <c r="Q76" s="88"/>
      <c r="R76" s="88"/>
      <c r="S76" s="88"/>
      <c r="T76" s="88"/>
      <c r="U76" s="88"/>
      <c r="V76" s="88"/>
      <c r="W76" s="88"/>
      <c r="X76" s="88"/>
    </row>
    <row r="77" ht="15.75" customHeight="1" spans="1:24">
      <c r="A77" s="88"/>
      <c r="B77" s="88"/>
      <c r="C77" s="88"/>
      <c r="D77" s="88"/>
      <c r="E77" s="88"/>
      <c r="F77" s="88"/>
      <c r="G77" s="88"/>
      <c r="H77" s="88"/>
      <c r="I77" s="88"/>
      <c r="J77" s="88"/>
      <c r="K77" s="88"/>
      <c r="L77" s="88"/>
      <c r="M77" s="88"/>
      <c r="N77" s="88"/>
      <c r="O77" s="88"/>
      <c r="P77" s="88"/>
      <c r="Q77" s="88"/>
      <c r="R77" s="88"/>
      <c r="S77" s="88"/>
      <c r="T77" s="88"/>
      <c r="U77" s="88"/>
      <c r="V77" s="88"/>
      <c r="W77" s="88"/>
      <c r="X77" s="88"/>
    </row>
    <row r="78" ht="15.75" customHeight="1" spans="1:24">
      <c r="A78" s="88"/>
      <c r="B78" s="88"/>
      <c r="C78" s="88"/>
      <c r="D78" s="88"/>
      <c r="E78" s="88"/>
      <c r="F78" s="88"/>
      <c r="G78" s="88"/>
      <c r="H78" s="88"/>
      <c r="I78" s="88"/>
      <c r="J78" s="88"/>
      <c r="K78" s="88"/>
      <c r="L78" s="88"/>
      <c r="M78" s="88"/>
      <c r="N78" s="88"/>
      <c r="O78" s="88"/>
      <c r="P78" s="88"/>
      <c r="Q78" s="88"/>
      <c r="R78" s="88"/>
      <c r="S78" s="88"/>
      <c r="T78" s="88"/>
      <c r="U78" s="88"/>
      <c r="V78" s="88"/>
      <c r="W78" s="88"/>
      <c r="X78" s="88"/>
    </row>
    <row r="79" ht="15.75" customHeight="1" spans="1:24">
      <c r="A79" s="88"/>
      <c r="B79" s="88"/>
      <c r="C79" s="88"/>
      <c r="D79" s="88"/>
      <c r="E79" s="88"/>
      <c r="F79" s="88"/>
      <c r="G79" s="88"/>
      <c r="H79" s="88"/>
      <c r="I79" s="88"/>
      <c r="J79" s="88"/>
      <c r="K79" s="88"/>
      <c r="L79" s="88"/>
      <c r="M79" s="88"/>
      <c r="N79" s="88"/>
      <c r="O79" s="88"/>
      <c r="P79" s="88"/>
      <c r="Q79" s="88"/>
      <c r="R79" s="88"/>
      <c r="S79" s="88"/>
      <c r="T79" s="88"/>
      <c r="U79" s="88"/>
      <c r="V79" s="88"/>
      <c r="W79" s="88"/>
      <c r="X79" s="88"/>
    </row>
    <row r="80" ht="15.75" customHeight="1" spans="1:24">
      <c r="A80" s="88"/>
      <c r="B80" s="88"/>
      <c r="C80" s="88"/>
      <c r="D80" s="88"/>
      <c r="E80" s="88"/>
      <c r="F80" s="88"/>
      <c r="G80" s="88"/>
      <c r="H80" s="88"/>
      <c r="I80" s="88"/>
      <c r="J80" s="88"/>
      <c r="K80" s="88"/>
      <c r="L80" s="88"/>
      <c r="M80" s="88"/>
      <c r="N80" s="88"/>
      <c r="O80" s="88"/>
      <c r="P80" s="88"/>
      <c r="Q80" s="88"/>
      <c r="R80" s="88"/>
      <c r="S80" s="88"/>
      <c r="T80" s="88"/>
      <c r="U80" s="88"/>
      <c r="V80" s="88"/>
      <c r="W80" s="88"/>
      <c r="X80" s="88"/>
    </row>
    <row r="81" ht="15.75" customHeight="1" spans="1:24">
      <c r="A81" s="88"/>
      <c r="B81" s="88"/>
      <c r="C81" s="88"/>
      <c r="D81" s="88"/>
      <c r="E81" s="88"/>
      <c r="F81" s="88"/>
      <c r="G81" s="88"/>
      <c r="H81" s="88"/>
      <c r="I81" s="88"/>
      <c r="J81" s="88"/>
      <c r="K81" s="88"/>
      <c r="L81" s="88"/>
      <c r="M81" s="88"/>
      <c r="N81" s="88"/>
      <c r="O81" s="88"/>
      <c r="P81" s="88"/>
      <c r="Q81" s="88"/>
      <c r="R81" s="88"/>
      <c r="S81" s="88"/>
      <c r="T81" s="88"/>
      <c r="U81" s="88"/>
      <c r="V81" s="88"/>
      <c r="W81" s="88"/>
      <c r="X81" s="88"/>
    </row>
    <row r="82" ht="15.75" customHeight="1" spans="1:24">
      <c r="A82" s="88"/>
      <c r="B82" s="88"/>
      <c r="C82" s="88"/>
      <c r="D82" s="88"/>
      <c r="E82" s="88"/>
      <c r="F82" s="88"/>
      <c r="G82" s="88"/>
      <c r="H82" s="88"/>
      <c r="I82" s="88"/>
      <c r="J82" s="88"/>
      <c r="K82" s="88"/>
      <c r="L82" s="88"/>
      <c r="M82" s="88"/>
      <c r="N82" s="88"/>
      <c r="O82" s="88"/>
      <c r="P82" s="88"/>
      <c r="Q82" s="88"/>
      <c r="R82" s="88"/>
      <c r="S82" s="88"/>
      <c r="T82" s="88"/>
      <c r="U82" s="88"/>
      <c r="V82" s="88"/>
      <c r="W82" s="88"/>
      <c r="X82" s="88"/>
    </row>
    <row r="83" ht="15.75" customHeight="1" spans="1:24">
      <c r="A83" s="88"/>
      <c r="B83" s="88"/>
      <c r="C83" s="88"/>
      <c r="D83" s="88"/>
      <c r="E83" s="88"/>
      <c r="F83" s="88"/>
      <c r="G83" s="88"/>
      <c r="H83" s="88"/>
      <c r="I83" s="88"/>
      <c r="J83" s="88"/>
      <c r="K83" s="88"/>
      <c r="L83" s="88"/>
      <c r="M83" s="88"/>
      <c r="N83" s="88"/>
      <c r="O83" s="88"/>
      <c r="P83" s="88"/>
      <c r="Q83" s="88"/>
      <c r="R83" s="88"/>
      <c r="S83" s="88"/>
      <c r="T83" s="88"/>
      <c r="U83" s="88"/>
      <c r="V83" s="88"/>
      <c r="W83" s="88"/>
      <c r="X83" s="88"/>
    </row>
    <row r="84" ht="15.75" customHeight="1" spans="1:24">
      <c r="A84" s="88"/>
      <c r="B84" s="88"/>
      <c r="C84" s="88"/>
      <c r="D84" s="88"/>
      <c r="E84" s="88"/>
      <c r="F84" s="88"/>
      <c r="G84" s="88"/>
      <c r="H84" s="88"/>
      <c r="I84" s="88"/>
      <c r="J84" s="88"/>
      <c r="K84" s="88"/>
      <c r="L84" s="88"/>
      <c r="M84" s="88"/>
      <c r="N84" s="88"/>
      <c r="O84" s="88"/>
      <c r="P84" s="88"/>
      <c r="Q84" s="88"/>
      <c r="R84" s="88"/>
      <c r="S84" s="88"/>
      <c r="T84" s="88"/>
      <c r="U84" s="88"/>
      <c r="V84" s="88"/>
      <c r="W84" s="88"/>
      <c r="X84" s="88"/>
    </row>
    <row r="85" ht="15.75" customHeight="1" spans="1:24">
      <c r="A85" s="88"/>
      <c r="B85" s="88"/>
      <c r="C85" s="88"/>
      <c r="D85" s="88"/>
      <c r="E85" s="88"/>
      <c r="F85" s="88"/>
      <c r="G85" s="88"/>
      <c r="H85" s="88"/>
      <c r="I85" s="88"/>
      <c r="J85" s="88"/>
      <c r="K85" s="88"/>
      <c r="L85" s="88"/>
      <c r="M85" s="88"/>
      <c r="N85" s="88"/>
      <c r="O85" s="88"/>
      <c r="P85" s="88"/>
      <c r="Q85" s="88"/>
      <c r="R85" s="88"/>
      <c r="S85" s="88"/>
      <c r="T85" s="88"/>
      <c r="U85" s="88"/>
      <c r="V85" s="88"/>
      <c r="W85" s="88"/>
      <c r="X85" s="88"/>
    </row>
    <row r="86" ht="15.75" customHeight="1" spans="1:24">
      <c r="A86" s="88"/>
      <c r="B86" s="88"/>
      <c r="C86" s="88"/>
      <c r="D86" s="88"/>
      <c r="E86" s="88"/>
      <c r="F86" s="88"/>
      <c r="G86" s="88"/>
      <c r="H86" s="88"/>
      <c r="I86" s="88"/>
      <c r="J86" s="88"/>
      <c r="K86" s="88"/>
      <c r="L86" s="88"/>
      <c r="M86" s="88"/>
      <c r="N86" s="88"/>
      <c r="O86" s="88"/>
      <c r="P86" s="88"/>
      <c r="Q86" s="88"/>
      <c r="R86" s="88"/>
      <c r="S86" s="88"/>
      <c r="T86" s="88"/>
      <c r="U86" s="88"/>
      <c r="V86" s="88"/>
      <c r="W86" s="88"/>
      <c r="X86" s="88"/>
    </row>
    <row r="87" ht="15.75" customHeight="1" spans="1:24">
      <c r="A87" s="88"/>
      <c r="B87" s="88"/>
      <c r="C87" s="88"/>
      <c r="D87" s="88"/>
      <c r="E87" s="88"/>
      <c r="F87" s="88"/>
      <c r="G87" s="88"/>
      <c r="H87" s="88"/>
      <c r="I87" s="88"/>
      <c r="J87" s="88"/>
      <c r="K87" s="88"/>
      <c r="L87" s="88"/>
      <c r="M87" s="88"/>
      <c r="N87" s="88"/>
      <c r="O87" s="88"/>
      <c r="P87" s="88"/>
      <c r="Q87" s="88"/>
      <c r="R87" s="88"/>
      <c r="S87" s="88"/>
      <c r="T87" s="88"/>
      <c r="U87" s="88"/>
      <c r="V87" s="88"/>
      <c r="W87" s="88"/>
      <c r="X87" s="88"/>
    </row>
    <row r="88" ht="15.75" customHeight="1" spans="1:24">
      <c r="A88" s="88"/>
      <c r="B88" s="88"/>
      <c r="C88" s="88"/>
      <c r="D88" s="88"/>
      <c r="E88" s="88"/>
      <c r="F88" s="88"/>
      <c r="G88" s="88"/>
      <c r="H88" s="88"/>
      <c r="I88" s="88"/>
      <c r="J88" s="88"/>
      <c r="K88" s="88"/>
      <c r="L88" s="88"/>
      <c r="M88" s="88"/>
      <c r="N88" s="88"/>
      <c r="O88" s="88"/>
      <c r="P88" s="88"/>
      <c r="Q88" s="88"/>
      <c r="R88" s="88"/>
      <c r="S88" s="88"/>
      <c r="T88" s="88"/>
      <c r="U88" s="88"/>
      <c r="V88" s="88"/>
      <c r="W88" s="88"/>
      <c r="X88" s="88"/>
    </row>
    <row r="89" ht="15.75" customHeight="1" spans="1:24">
      <c r="A89" s="88"/>
      <c r="B89" s="88"/>
      <c r="C89" s="88"/>
      <c r="D89" s="88"/>
      <c r="E89" s="88"/>
      <c r="F89" s="88"/>
      <c r="G89" s="88"/>
      <c r="H89" s="88"/>
      <c r="I89" s="88"/>
      <c r="J89" s="88"/>
      <c r="K89" s="88"/>
      <c r="L89" s="88"/>
      <c r="M89" s="88"/>
      <c r="N89" s="88"/>
      <c r="O89" s="88"/>
      <c r="P89" s="88"/>
      <c r="Q89" s="88"/>
      <c r="R89" s="88"/>
      <c r="S89" s="88"/>
      <c r="T89" s="88"/>
      <c r="U89" s="88"/>
      <c r="V89" s="88"/>
      <c r="W89" s="88"/>
      <c r="X89" s="88"/>
    </row>
    <row r="90" ht="15.75" customHeight="1" spans="1:24">
      <c r="A90" s="88"/>
      <c r="B90" s="88"/>
      <c r="C90" s="88"/>
      <c r="D90" s="88"/>
      <c r="E90" s="88"/>
      <c r="F90" s="88"/>
      <c r="G90" s="88"/>
      <c r="H90" s="88"/>
      <c r="I90" s="88"/>
      <c r="J90" s="88"/>
      <c r="K90" s="88"/>
      <c r="L90" s="88"/>
      <c r="M90" s="88"/>
      <c r="N90" s="88"/>
      <c r="O90" s="88"/>
      <c r="P90" s="88"/>
      <c r="Q90" s="88"/>
      <c r="R90" s="88"/>
      <c r="S90" s="88"/>
      <c r="T90" s="88"/>
      <c r="U90" s="88"/>
      <c r="V90" s="88"/>
      <c r="W90" s="88"/>
      <c r="X90" s="88"/>
    </row>
    <row r="91" ht="15.75" customHeight="1" spans="1:24">
      <c r="A91" s="88"/>
      <c r="B91" s="88"/>
      <c r="C91" s="88"/>
      <c r="D91" s="88"/>
      <c r="E91" s="88"/>
      <c r="F91" s="88"/>
      <c r="G91" s="88"/>
      <c r="H91" s="88"/>
      <c r="I91" s="88"/>
      <c r="J91" s="88"/>
      <c r="K91" s="88"/>
      <c r="L91" s="88"/>
      <c r="M91" s="88"/>
      <c r="N91" s="88"/>
      <c r="O91" s="88"/>
      <c r="P91" s="88"/>
      <c r="Q91" s="88"/>
      <c r="R91" s="88"/>
      <c r="S91" s="88"/>
      <c r="T91" s="88"/>
      <c r="U91" s="88"/>
      <c r="V91" s="88"/>
      <c r="W91" s="88"/>
      <c r="X91" s="88"/>
    </row>
    <row r="92" ht="15.75" customHeight="1" spans="1:24">
      <c r="A92" s="88"/>
      <c r="B92" s="88"/>
      <c r="C92" s="88"/>
      <c r="D92" s="88"/>
      <c r="E92" s="88"/>
      <c r="F92" s="88"/>
      <c r="G92" s="88"/>
      <c r="H92" s="88"/>
      <c r="I92" s="88"/>
      <c r="J92" s="88"/>
      <c r="K92" s="88"/>
      <c r="L92" s="88"/>
      <c r="M92" s="88"/>
      <c r="N92" s="88"/>
      <c r="O92" s="88"/>
      <c r="P92" s="88"/>
      <c r="Q92" s="88"/>
      <c r="R92" s="88"/>
      <c r="S92" s="88"/>
      <c r="T92" s="88"/>
      <c r="U92" s="88"/>
      <c r="V92" s="88"/>
      <c r="W92" s="88"/>
      <c r="X92" s="88"/>
    </row>
    <row r="93" ht="15.75" customHeight="1" spans="1:24">
      <c r="A93" s="88"/>
      <c r="B93" s="88"/>
      <c r="C93" s="88"/>
      <c r="D93" s="88"/>
      <c r="E93" s="88"/>
      <c r="F93" s="88"/>
      <c r="G93" s="88"/>
      <c r="H93" s="88"/>
      <c r="I93" s="88"/>
      <c r="J93" s="88"/>
      <c r="K93" s="88"/>
      <c r="L93" s="88"/>
      <c r="M93" s="88"/>
      <c r="N93" s="88"/>
      <c r="O93" s="88"/>
      <c r="P93" s="88"/>
      <c r="Q93" s="88"/>
      <c r="R93" s="88"/>
      <c r="S93" s="88"/>
      <c r="T93" s="88"/>
      <c r="U93" s="88"/>
      <c r="V93" s="88"/>
      <c r="W93" s="88"/>
      <c r="X93" s="88"/>
    </row>
    <row r="94" ht="15.75" customHeight="1" spans="1:24">
      <c r="A94" s="88"/>
      <c r="B94" s="88"/>
      <c r="C94" s="88"/>
      <c r="D94" s="88"/>
      <c r="E94" s="88"/>
      <c r="F94" s="88"/>
      <c r="G94" s="88"/>
      <c r="H94" s="88"/>
      <c r="I94" s="88"/>
      <c r="J94" s="88"/>
      <c r="K94" s="88"/>
      <c r="L94" s="88"/>
      <c r="M94" s="88"/>
      <c r="N94" s="88"/>
      <c r="O94" s="88"/>
      <c r="P94" s="88"/>
      <c r="Q94" s="88"/>
      <c r="R94" s="88"/>
      <c r="S94" s="88"/>
      <c r="T94" s="88"/>
      <c r="U94" s="88"/>
      <c r="V94" s="88"/>
      <c r="W94" s="88"/>
      <c r="X94" s="88"/>
    </row>
    <row r="95" ht="15.75" customHeight="1" spans="1:24">
      <c r="A95" s="88"/>
      <c r="B95" s="88"/>
      <c r="C95" s="88"/>
      <c r="D95" s="88"/>
      <c r="E95" s="88"/>
      <c r="F95" s="88"/>
      <c r="G95" s="88"/>
      <c r="H95" s="88"/>
      <c r="I95" s="88"/>
      <c r="J95" s="88"/>
      <c r="K95" s="88"/>
      <c r="L95" s="88"/>
      <c r="M95" s="88"/>
      <c r="N95" s="88"/>
      <c r="O95" s="88"/>
      <c r="P95" s="88"/>
      <c r="Q95" s="88"/>
      <c r="R95" s="88"/>
      <c r="S95" s="88"/>
      <c r="T95" s="88"/>
      <c r="U95" s="88"/>
      <c r="V95" s="88"/>
      <c r="W95" s="88"/>
      <c r="X95" s="88"/>
    </row>
    <row r="96" ht="15.75" customHeight="1" spans="1:24">
      <c r="A96" s="88"/>
      <c r="B96" s="88"/>
      <c r="C96" s="88"/>
      <c r="D96" s="88"/>
      <c r="E96" s="88"/>
      <c r="F96" s="88"/>
      <c r="G96" s="88"/>
      <c r="H96" s="88"/>
      <c r="I96" s="88"/>
      <c r="J96" s="88"/>
      <c r="K96" s="88"/>
      <c r="L96" s="88"/>
      <c r="M96" s="88"/>
      <c r="N96" s="88"/>
      <c r="O96" s="88"/>
      <c r="P96" s="88"/>
      <c r="Q96" s="88"/>
      <c r="R96" s="88"/>
      <c r="S96" s="88"/>
      <c r="T96" s="88"/>
      <c r="U96" s="88"/>
      <c r="V96" s="88"/>
      <c r="W96" s="88"/>
      <c r="X96" s="88"/>
    </row>
    <row r="97" ht="15.75" customHeight="1" spans="1:24">
      <c r="A97" s="88"/>
      <c r="B97" s="88"/>
      <c r="C97" s="88"/>
      <c r="D97" s="88"/>
      <c r="E97" s="88"/>
      <c r="F97" s="88"/>
      <c r="G97" s="88"/>
      <c r="H97" s="88"/>
      <c r="I97" s="88"/>
      <c r="J97" s="88"/>
      <c r="K97" s="88"/>
      <c r="L97" s="88"/>
      <c r="M97" s="88"/>
      <c r="N97" s="88"/>
      <c r="O97" s="88"/>
      <c r="P97" s="88"/>
      <c r="Q97" s="88"/>
      <c r="R97" s="88"/>
      <c r="S97" s="88"/>
      <c r="T97" s="88"/>
      <c r="U97" s="88"/>
      <c r="V97" s="88"/>
      <c r="W97" s="88"/>
      <c r="X97" s="88"/>
    </row>
    <row r="98" ht="15.75" customHeight="1" spans="1:24">
      <c r="A98" s="88"/>
      <c r="B98" s="88"/>
      <c r="C98" s="88"/>
      <c r="D98" s="88"/>
      <c r="E98" s="88"/>
      <c r="F98" s="88"/>
      <c r="G98" s="88"/>
      <c r="H98" s="88"/>
      <c r="I98" s="88"/>
      <c r="J98" s="88"/>
      <c r="K98" s="88"/>
      <c r="L98" s="88"/>
      <c r="M98" s="88"/>
      <c r="N98" s="88"/>
      <c r="O98" s="88"/>
      <c r="P98" s="88"/>
      <c r="Q98" s="88"/>
      <c r="R98" s="88"/>
      <c r="S98" s="88"/>
      <c r="T98" s="88"/>
      <c r="U98" s="88"/>
      <c r="V98" s="88"/>
      <c r="W98" s="88"/>
      <c r="X98" s="88"/>
    </row>
    <row r="99" ht="15.75" customHeight="1" spans="1:24">
      <c r="A99" s="88"/>
      <c r="B99" s="88"/>
      <c r="C99" s="88"/>
      <c r="D99" s="88"/>
      <c r="E99" s="88"/>
      <c r="F99" s="88"/>
      <c r="G99" s="88"/>
      <c r="H99" s="88"/>
      <c r="I99" s="88"/>
      <c r="J99" s="88"/>
      <c r="K99" s="88"/>
      <c r="L99" s="88"/>
      <c r="M99" s="88"/>
      <c r="N99" s="88"/>
      <c r="O99" s="88"/>
      <c r="P99" s="88"/>
      <c r="Q99" s="88"/>
      <c r="R99" s="88"/>
      <c r="S99" s="88"/>
      <c r="T99" s="88"/>
      <c r="U99" s="88"/>
      <c r="V99" s="88"/>
      <c r="W99" s="88"/>
      <c r="X99" s="88"/>
    </row>
    <row r="100" ht="15.75" customHeight="1" spans="1:24">
      <c r="A100" s="88"/>
      <c r="B100" s="88"/>
      <c r="C100" s="88"/>
      <c r="D100" s="88"/>
      <c r="E100" s="88"/>
      <c r="F100" s="88"/>
      <c r="G100" s="88"/>
      <c r="H100" s="88"/>
      <c r="I100" s="88"/>
      <c r="J100" s="88"/>
      <c r="K100" s="88"/>
      <c r="L100" s="88"/>
      <c r="M100" s="88"/>
      <c r="N100" s="88"/>
      <c r="O100" s="88"/>
      <c r="P100" s="88"/>
      <c r="Q100" s="88"/>
      <c r="R100" s="88"/>
      <c r="S100" s="88"/>
      <c r="T100" s="88"/>
      <c r="U100" s="88"/>
      <c r="V100" s="88"/>
      <c r="W100" s="88"/>
      <c r="X100" s="88"/>
    </row>
    <row r="101" ht="15.75" customHeight="1" spans="1:24">
      <c r="A101" s="88"/>
      <c r="B101" s="88"/>
      <c r="C101" s="88"/>
      <c r="D101" s="88"/>
      <c r="E101" s="88"/>
      <c r="F101" s="88"/>
      <c r="G101" s="88"/>
      <c r="H101" s="88"/>
      <c r="I101" s="88"/>
      <c r="J101" s="88"/>
      <c r="K101" s="88"/>
      <c r="L101" s="88"/>
      <c r="M101" s="88"/>
      <c r="N101" s="88"/>
      <c r="O101" s="88"/>
      <c r="P101" s="88"/>
      <c r="Q101" s="88"/>
      <c r="R101" s="88"/>
      <c r="S101" s="88"/>
      <c r="T101" s="88"/>
      <c r="U101" s="88"/>
      <c r="V101" s="88"/>
      <c r="W101" s="88"/>
      <c r="X101" s="88"/>
    </row>
    <row r="102" ht="15.75" customHeight="1" spans="1:24">
      <c r="A102" s="88"/>
      <c r="B102" s="88"/>
      <c r="C102" s="88"/>
      <c r="D102" s="88"/>
      <c r="E102" s="88"/>
      <c r="F102" s="88"/>
      <c r="G102" s="88"/>
      <c r="H102" s="88"/>
      <c r="I102" s="88"/>
      <c r="J102" s="88"/>
      <c r="K102" s="88"/>
      <c r="L102" s="88"/>
      <c r="M102" s="88"/>
      <c r="N102" s="88"/>
      <c r="O102" s="88"/>
      <c r="P102" s="88"/>
      <c r="Q102" s="88"/>
      <c r="R102" s="88"/>
      <c r="S102" s="88"/>
      <c r="T102" s="88"/>
      <c r="U102" s="88"/>
      <c r="V102" s="88"/>
      <c r="W102" s="88"/>
      <c r="X102" s="88"/>
    </row>
    <row r="103" ht="15.75" customHeight="1" spans="1:24">
      <c r="A103" s="88"/>
      <c r="B103" s="88"/>
      <c r="C103" s="88"/>
      <c r="D103" s="88"/>
      <c r="E103" s="88"/>
      <c r="F103" s="88"/>
      <c r="G103" s="88"/>
      <c r="H103" s="88"/>
      <c r="I103" s="88"/>
      <c r="J103" s="88"/>
      <c r="K103" s="88"/>
      <c r="L103" s="88"/>
      <c r="M103" s="88"/>
      <c r="N103" s="88"/>
      <c r="O103" s="88"/>
      <c r="P103" s="88"/>
      <c r="Q103" s="88"/>
      <c r="R103" s="88"/>
      <c r="S103" s="88"/>
      <c r="T103" s="88"/>
      <c r="U103" s="88"/>
      <c r="V103" s="88"/>
      <c r="W103" s="88"/>
      <c r="X103" s="88"/>
    </row>
    <row r="104" ht="15.75" customHeight="1" spans="1:24">
      <c r="A104" s="88"/>
      <c r="B104" s="88"/>
      <c r="C104" s="88"/>
      <c r="D104" s="88"/>
      <c r="E104" s="88"/>
      <c r="F104" s="88"/>
      <c r="G104" s="88"/>
      <c r="H104" s="88"/>
      <c r="I104" s="88"/>
      <c r="J104" s="88"/>
      <c r="K104" s="88"/>
      <c r="L104" s="88"/>
      <c r="M104" s="88"/>
      <c r="N104" s="88"/>
      <c r="O104" s="88"/>
      <c r="P104" s="88"/>
      <c r="Q104" s="88"/>
      <c r="R104" s="88"/>
      <c r="S104" s="88"/>
      <c r="T104" s="88"/>
      <c r="U104" s="88"/>
      <c r="V104" s="88"/>
      <c r="W104" s="88"/>
      <c r="X104" s="88"/>
    </row>
    <row r="105" ht="15.75" customHeight="1" spans="1:24">
      <c r="A105" s="88"/>
      <c r="B105" s="88"/>
      <c r="C105" s="88"/>
      <c r="D105" s="88"/>
      <c r="E105" s="88"/>
      <c r="F105" s="88"/>
      <c r="G105" s="88"/>
      <c r="H105" s="88"/>
      <c r="I105" s="88"/>
      <c r="J105" s="88"/>
      <c r="K105" s="88"/>
      <c r="L105" s="88"/>
      <c r="M105" s="88"/>
      <c r="N105" s="88"/>
      <c r="O105" s="88"/>
      <c r="P105" s="88"/>
      <c r="Q105" s="88"/>
      <c r="R105" s="88"/>
      <c r="S105" s="88"/>
      <c r="T105" s="88"/>
      <c r="U105" s="88"/>
      <c r="V105" s="88"/>
      <c r="W105" s="88"/>
      <c r="X105" s="88"/>
    </row>
    <row r="106" ht="15.75" customHeight="1" spans="1:24">
      <c r="A106" s="88"/>
      <c r="B106" s="88"/>
      <c r="C106" s="88"/>
      <c r="D106" s="88"/>
      <c r="E106" s="88"/>
      <c r="F106" s="88"/>
      <c r="G106" s="88"/>
      <c r="H106" s="88"/>
      <c r="I106" s="88"/>
      <c r="J106" s="88"/>
      <c r="K106" s="88"/>
      <c r="L106" s="88"/>
      <c r="M106" s="88"/>
      <c r="N106" s="88"/>
      <c r="O106" s="88"/>
      <c r="P106" s="88"/>
      <c r="Q106" s="88"/>
      <c r="R106" s="88"/>
      <c r="S106" s="88"/>
      <c r="T106" s="88"/>
      <c r="U106" s="88"/>
      <c r="V106" s="88"/>
      <c r="W106" s="88"/>
      <c r="X106" s="88"/>
    </row>
    <row r="107" ht="15.75" customHeight="1" spans="1:24">
      <c r="A107" s="88"/>
      <c r="B107" s="88"/>
      <c r="C107" s="88"/>
      <c r="D107" s="88"/>
      <c r="E107" s="88"/>
      <c r="F107" s="88"/>
      <c r="G107" s="88"/>
      <c r="H107" s="88"/>
      <c r="I107" s="88"/>
      <c r="J107" s="88"/>
      <c r="K107" s="88"/>
      <c r="L107" s="88"/>
      <c r="M107" s="88"/>
      <c r="N107" s="88"/>
      <c r="O107" s="88"/>
      <c r="P107" s="88"/>
      <c r="Q107" s="88"/>
      <c r="R107" s="88"/>
      <c r="S107" s="88"/>
      <c r="T107" s="88"/>
      <c r="U107" s="88"/>
      <c r="V107" s="88"/>
      <c r="W107" s="88"/>
      <c r="X107" s="88"/>
    </row>
    <row r="108" ht="15.75" customHeight="1" spans="1:24">
      <c r="A108" s="88"/>
      <c r="B108" s="88"/>
      <c r="C108" s="88"/>
      <c r="D108" s="88"/>
      <c r="E108" s="88"/>
      <c r="F108" s="88"/>
      <c r="G108" s="88"/>
      <c r="H108" s="88"/>
      <c r="I108" s="88"/>
      <c r="J108" s="88"/>
      <c r="K108" s="88"/>
      <c r="L108" s="88"/>
      <c r="M108" s="88"/>
      <c r="N108" s="88"/>
      <c r="O108" s="88"/>
      <c r="P108" s="88"/>
      <c r="Q108" s="88"/>
      <c r="R108" s="88"/>
      <c r="S108" s="88"/>
      <c r="T108" s="88"/>
      <c r="U108" s="88"/>
      <c r="V108" s="88"/>
      <c r="W108" s="88"/>
      <c r="X108" s="88"/>
    </row>
    <row r="109" ht="15.75" customHeight="1" spans="1:24">
      <c r="A109" s="88"/>
      <c r="B109" s="88"/>
      <c r="C109" s="88"/>
      <c r="D109" s="88"/>
      <c r="E109" s="88"/>
      <c r="F109" s="88"/>
      <c r="G109" s="88"/>
      <c r="H109" s="88"/>
      <c r="I109" s="88"/>
      <c r="J109" s="88"/>
      <c r="K109" s="88"/>
      <c r="L109" s="88"/>
      <c r="M109" s="88"/>
      <c r="N109" s="88"/>
      <c r="O109" s="88"/>
      <c r="P109" s="88"/>
      <c r="Q109" s="88"/>
      <c r="R109" s="88"/>
      <c r="S109" s="88"/>
      <c r="T109" s="88"/>
      <c r="U109" s="88"/>
      <c r="V109" s="88"/>
      <c r="W109" s="88"/>
      <c r="X109" s="88"/>
    </row>
    <row r="110" ht="15.75" customHeight="1" spans="1:24">
      <c r="A110" s="88"/>
      <c r="B110" s="88"/>
      <c r="C110" s="88"/>
      <c r="D110" s="88"/>
      <c r="E110" s="88"/>
      <c r="F110" s="88"/>
      <c r="G110" s="88"/>
      <c r="H110" s="88"/>
      <c r="I110" s="88"/>
      <c r="J110" s="88"/>
      <c r="K110" s="88"/>
      <c r="L110" s="88"/>
      <c r="M110" s="88"/>
      <c r="N110" s="88"/>
      <c r="O110" s="88"/>
      <c r="P110" s="88"/>
      <c r="Q110" s="88"/>
      <c r="R110" s="88"/>
      <c r="S110" s="88"/>
      <c r="T110" s="88"/>
      <c r="U110" s="88"/>
      <c r="V110" s="88"/>
      <c r="W110" s="88"/>
      <c r="X110" s="88"/>
    </row>
    <row r="111" ht="15.75" customHeight="1" spans="1:24">
      <c r="A111" s="88"/>
      <c r="B111" s="88"/>
      <c r="C111" s="88"/>
      <c r="D111" s="88"/>
      <c r="E111" s="88"/>
      <c r="F111" s="88"/>
      <c r="G111" s="88"/>
      <c r="H111" s="88"/>
      <c r="I111" s="88"/>
      <c r="J111" s="88"/>
      <c r="K111" s="88"/>
      <c r="L111" s="88"/>
      <c r="M111" s="88"/>
      <c r="N111" s="88"/>
      <c r="O111" s="88"/>
      <c r="P111" s="88"/>
      <c r="Q111" s="88"/>
      <c r="R111" s="88"/>
      <c r="S111" s="88"/>
      <c r="T111" s="88"/>
      <c r="U111" s="88"/>
      <c r="V111" s="88"/>
      <c r="W111" s="88"/>
      <c r="X111" s="88"/>
    </row>
    <row r="112" ht="15.75" customHeight="1" spans="1:24">
      <c r="A112" s="88"/>
      <c r="B112" s="88"/>
      <c r="C112" s="88"/>
      <c r="D112" s="88"/>
      <c r="E112" s="88"/>
      <c r="F112" s="88"/>
      <c r="G112" s="88"/>
      <c r="H112" s="88"/>
      <c r="I112" s="88"/>
      <c r="J112" s="88"/>
      <c r="K112" s="88"/>
      <c r="L112" s="88"/>
      <c r="M112" s="88"/>
      <c r="N112" s="88"/>
      <c r="O112" s="88"/>
      <c r="P112" s="88"/>
      <c r="Q112" s="88"/>
      <c r="R112" s="88"/>
      <c r="S112" s="88"/>
      <c r="T112" s="88"/>
      <c r="U112" s="88"/>
      <c r="V112" s="88"/>
      <c r="W112" s="88"/>
      <c r="X112" s="88"/>
    </row>
    <row r="113" ht="15.75" customHeight="1" spans="1:24">
      <c r="A113" s="88"/>
      <c r="B113" s="88"/>
      <c r="C113" s="88"/>
      <c r="D113" s="88"/>
      <c r="E113" s="88"/>
      <c r="F113" s="88"/>
      <c r="G113" s="88"/>
      <c r="H113" s="88"/>
      <c r="I113" s="88"/>
      <c r="J113" s="88"/>
      <c r="K113" s="88"/>
      <c r="L113" s="88"/>
      <c r="M113" s="88"/>
      <c r="N113" s="88"/>
      <c r="O113" s="88"/>
      <c r="P113" s="88"/>
      <c r="Q113" s="88"/>
      <c r="R113" s="88"/>
      <c r="S113" s="88"/>
      <c r="T113" s="88"/>
      <c r="U113" s="88"/>
      <c r="V113" s="88"/>
      <c r="W113" s="88"/>
      <c r="X113" s="88"/>
    </row>
    <row r="114" ht="15.75" customHeight="1" spans="1:24">
      <c r="A114" s="88"/>
      <c r="B114" s="88"/>
      <c r="C114" s="88"/>
      <c r="D114" s="88"/>
      <c r="E114" s="88"/>
      <c r="F114" s="88"/>
      <c r="G114" s="88"/>
      <c r="H114" s="88"/>
      <c r="I114" s="88"/>
      <c r="J114" s="88"/>
      <c r="K114" s="88"/>
      <c r="L114" s="88"/>
      <c r="M114" s="88"/>
      <c r="N114" s="88"/>
      <c r="O114" s="88"/>
      <c r="P114" s="88"/>
      <c r="Q114" s="88"/>
      <c r="R114" s="88"/>
      <c r="S114" s="88"/>
      <c r="T114" s="88"/>
      <c r="U114" s="88"/>
      <c r="V114" s="88"/>
      <c r="W114" s="88"/>
      <c r="X114" s="88"/>
    </row>
    <row r="115" ht="15.75" customHeight="1" spans="1:24">
      <c r="A115" s="88"/>
      <c r="B115" s="88"/>
      <c r="C115" s="88"/>
      <c r="D115" s="88"/>
      <c r="E115" s="88"/>
      <c r="F115" s="88"/>
      <c r="G115" s="88"/>
      <c r="H115" s="88"/>
      <c r="I115" s="88"/>
      <c r="J115" s="88"/>
      <c r="K115" s="88"/>
      <c r="L115" s="88"/>
      <c r="M115" s="88"/>
      <c r="N115" s="88"/>
      <c r="O115" s="88"/>
      <c r="P115" s="88"/>
      <c r="Q115" s="88"/>
      <c r="R115" s="88"/>
      <c r="S115" s="88"/>
      <c r="T115" s="88"/>
      <c r="U115" s="88"/>
      <c r="V115" s="88"/>
      <c r="W115" s="88"/>
      <c r="X115" s="88"/>
    </row>
    <row r="116" ht="15.75" customHeight="1" spans="1:24">
      <c r="A116" s="88"/>
      <c r="B116" s="88"/>
      <c r="C116" s="88"/>
      <c r="D116" s="88"/>
      <c r="E116" s="88"/>
      <c r="F116" s="88"/>
      <c r="G116" s="88"/>
      <c r="H116" s="88"/>
      <c r="I116" s="88"/>
      <c r="J116" s="88"/>
      <c r="K116" s="88"/>
      <c r="L116" s="88"/>
      <c r="M116" s="88"/>
      <c r="N116" s="88"/>
      <c r="O116" s="88"/>
      <c r="P116" s="88"/>
      <c r="Q116" s="88"/>
      <c r="R116" s="88"/>
      <c r="S116" s="88"/>
      <c r="T116" s="88"/>
      <c r="U116" s="88"/>
      <c r="V116" s="88"/>
      <c r="W116" s="88"/>
      <c r="X116" s="88"/>
    </row>
    <row r="117" ht="15.75" customHeight="1" spans="1:24">
      <c r="A117" s="88"/>
      <c r="B117" s="88"/>
      <c r="C117" s="88"/>
      <c r="D117" s="88"/>
      <c r="E117" s="88"/>
      <c r="F117" s="88"/>
      <c r="G117" s="88"/>
      <c r="H117" s="88"/>
      <c r="I117" s="88"/>
      <c r="J117" s="88"/>
      <c r="K117" s="88"/>
      <c r="L117" s="88"/>
      <c r="M117" s="88"/>
      <c r="N117" s="88"/>
      <c r="O117" s="88"/>
      <c r="P117" s="88"/>
      <c r="Q117" s="88"/>
      <c r="R117" s="88"/>
      <c r="S117" s="88"/>
      <c r="T117" s="88"/>
      <c r="U117" s="88"/>
      <c r="V117" s="88"/>
      <c r="W117" s="88"/>
      <c r="X117" s="88"/>
    </row>
    <row r="118" ht="15.75" customHeight="1" spans="1:24">
      <c r="A118" s="88"/>
      <c r="B118" s="88"/>
      <c r="C118" s="88"/>
      <c r="D118" s="88"/>
      <c r="E118" s="88"/>
      <c r="F118" s="88"/>
      <c r="G118" s="88"/>
      <c r="H118" s="88"/>
      <c r="I118" s="88"/>
      <c r="J118" s="88"/>
      <c r="K118" s="88"/>
      <c r="L118" s="88"/>
      <c r="M118" s="88"/>
      <c r="N118" s="88"/>
      <c r="O118" s="88"/>
      <c r="P118" s="88"/>
      <c r="Q118" s="88"/>
      <c r="R118" s="88"/>
      <c r="S118" s="88"/>
      <c r="T118" s="88"/>
      <c r="U118" s="88"/>
      <c r="V118" s="88"/>
      <c r="W118" s="88"/>
      <c r="X118" s="88"/>
    </row>
    <row r="119" ht="15.75" customHeight="1" spans="1:24">
      <c r="A119" s="88"/>
      <c r="B119" s="88"/>
      <c r="C119" s="88"/>
      <c r="D119" s="88"/>
      <c r="E119" s="88"/>
      <c r="F119" s="88"/>
      <c r="G119" s="88"/>
      <c r="H119" s="88"/>
      <c r="I119" s="88"/>
      <c r="J119" s="88"/>
      <c r="K119" s="88"/>
      <c r="L119" s="88"/>
      <c r="M119" s="88"/>
      <c r="N119" s="88"/>
      <c r="O119" s="88"/>
      <c r="P119" s="88"/>
      <c r="Q119" s="88"/>
      <c r="R119" s="88"/>
      <c r="S119" s="88"/>
      <c r="T119" s="88"/>
      <c r="U119" s="88"/>
      <c r="V119" s="88"/>
      <c r="W119" s="88"/>
      <c r="X119" s="88"/>
    </row>
    <row r="120" ht="15.75" customHeight="1" spans="1:24">
      <c r="A120" s="88"/>
      <c r="B120" s="88"/>
      <c r="C120" s="88"/>
      <c r="D120" s="88"/>
      <c r="E120" s="88"/>
      <c r="F120" s="88"/>
      <c r="G120" s="88"/>
      <c r="H120" s="88"/>
      <c r="I120" s="88"/>
      <c r="J120" s="88"/>
      <c r="K120" s="88"/>
      <c r="L120" s="88"/>
      <c r="M120" s="88"/>
      <c r="N120" s="88"/>
      <c r="O120" s="88"/>
      <c r="P120" s="88"/>
      <c r="Q120" s="88"/>
      <c r="R120" s="88"/>
      <c r="S120" s="88"/>
      <c r="T120" s="88"/>
      <c r="U120" s="88"/>
      <c r="V120" s="88"/>
      <c r="W120" s="88"/>
      <c r="X120" s="88"/>
    </row>
    <row r="121" ht="15.75" customHeight="1" spans="1:24">
      <c r="A121" s="88"/>
      <c r="B121" s="88"/>
      <c r="C121" s="88"/>
      <c r="D121" s="88"/>
      <c r="E121" s="88"/>
      <c r="F121" s="88"/>
      <c r="G121" s="88"/>
      <c r="H121" s="88"/>
      <c r="I121" s="88"/>
      <c r="J121" s="88"/>
      <c r="K121" s="88"/>
      <c r="L121" s="88"/>
      <c r="M121" s="88"/>
      <c r="N121" s="88"/>
      <c r="O121" s="88"/>
      <c r="P121" s="88"/>
      <c r="Q121" s="88"/>
      <c r="R121" s="88"/>
      <c r="S121" s="88"/>
      <c r="T121" s="88"/>
      <c r="U121" s="88"/>
      <c r="V121" s="88"/>
      <c r="W121" s="88"/>
      <c r="X121" s="88"/>
    </row>
    <row r="122" ht="15.75" customHeight="1" spans="1:24">
      <c r="A122" s="88"/>
      <c r="B122" s="88"/>
      <c r="C122" s="88"/>
      <c r="D122" s="88"/>
      <c r="E122" s="88"/>
      <c r="F122" s="88"/>
      <c r="G122" s="88"/>
      <c r="H122" s="88"/>
      <c r="I122" s="88"/>
      <c r="J122" s="88"/>
      <c r="K122" s="88"/>
      <c r="L122" s="88"/>
      <c r="M122" s="88"/>
      <c r="N122" s="88"/>
      <c r="O122" s="88"/>
      <c r="P122" s="88"/>
      <c r="Q122" s="88"/>
      <c r="R122" s="88"/>
      <c r="S122" s="88"/>
      <c r="T122" s="88"/>
      <c r="U122" s="88"/>
      <c r="V122" s="88"/>
      <c r="W122" s="88"/>
      <c r="X122" s="88"/>
    </row>
    <row r="123" ht="15.75" customHeight="1" spans="1:24">
      <c r="A123" s="88"/>
      <c r="B123" s="88"/>
      <c r="C123" s="88"/>
      <c r="D123" s="88"/>
      <c r="E123" s="88"/>
      <c r="F123" s="88"/>
      <c r="G123" s="88"/>
      <c r="H123" s="88"/>
      <c r="I123" s="88"/>
      <c r="J123" s="88"/>
      <c r="K123" s="88"/>
      <c r="L123" s="88"/>
      <c r="M123" s="88"/>
      <c r="N123" s="88"/>
      <c r="O123" s="88"/>
      <c r="P123" s="88"/>
      <c r="Q123" s="88"/>
      <c r="R123" s="88"/>
      <c r="S123" s="88"/>
      <c r="T123" s="88"/>
      <c r="U123" s="88"/>
      <c r="V123" s="88"/>
      <c r="W123" s="88"/>
      <c r="X123" s="88"/>
    </row>
    <row r="124" ht="15.75" customHeight="1" spans="1:24">
      <c r="A124" s="88"/>
      <c r="B124" s="88"/>
      <c r="C124" s="88"/>
      <c r="D124" s="88"/>
      <c r="E124" s="88"/>
      <c r="F124" s="88"/>
      <c r="G124" s="88"/>
      <c r="H124" s="88"/>
      <c r="I124" s="88"/>
      <c r="J124" s="88"/>
      <c r="K124" s="88"/>
      <c r="L124" s="88"/>
      <c r="M124" s="88"/>
      <c r="N124" s="88"/>
      <c r="O124" s="88"/>
      <c r="P124" s="88"/>
      <c r="Q124" s="88"/>
      <c r="R124" s="88"/>
      <c r="S124" s="88"/>
      <c r="T124" s="88"/>
      <c r="U124" s="88"/>
      <c r="V124" s="88"/>
      <c r="W124" s="88"/>
      <c r="X124" s="88"/>
    </row>
    <row r="125" ht="15.75" customHeight="1" spans="1:24">
      <c r="A125" s="88"/>
      <c r="B125" s="88"/>
      <c r="C125" s="88"/>
      <c r="D125" s="88"/>
      <c r="E125" s="88"/>
      <c r="F125" s="88"/>
      <c r="G125" s="88"/>
      <c r="H125" s="88"/>
      <c r="I125" s="88"/>
      <c r="J125" s="88"/>
      <c r="K125" s="88"/>
      <c r="L125" s="88"/>
      <c r="M125" s="88"/>
      <c r="N125" s="88"/>
      <c r="O125" s="88"/>
      <c r="P125" s="88"/>
      <c r="Q125" s="88"/>
      <c r="R125" s="88"/>
      <c r="S125" s="88"/>
      <c r="T125" s="88"/>
      <c r="U125" s="88"/>
      <c r="V125" s="88"/>
      <c r="W125" s="88"/>
      <c r="X125" s="88"/>
    </row>
    <row r="126" ht="15.75" customHeight="1" spans="1:24">
      <c r="A126" s="88"/>
      <c r="B126" s="88"/>
      <c r="C126" s="88"/>
      <c r="D126" s="88"/>
      <c r="E126" s="88"/>
      <c r="F126" s="88"/>
      <c r="G126" s="88"/>
      <c r="H126" s="88"/>
      <c r="I126" s="88"/>
      <c r="J126" s="88"/>
      <c r="K126" s="88"/>
      <c r="L126" s="88"/>
      <c r="M126" s="88"/>
      <c r="N126" s="88"/>
      <c r="O126" s="88"/>
      <c r="P126" s="88"/>
      <c r="Q126" s="88"/>
      <c r="R126" s="88"/>
      <c r="S126" s="88"/>
      <c r="T126" s="88"/>
      <c r="U126" s="88"/>
      <c r="V126" s="88"/>
      <c r="W126" s="88"/>
      <c r="X126" s="88"/>
    </row>
    <row r="127" ht="15.75" customHeight="1" spans="1:24">
      <c r="A127" s="88"/>
      <c r="B127" s="88"/>
      <c r="C127" s="88"/>
      <c r="D127" s="88"/>
      <c r="E127" s="88"/>
      <c r="F127" s="88"/>
      <c r="G127" s="88"/>
      <c r="H127" s="88"/>
      <c r="I127" s="88"/>
      <c r="J127" s="88"/>
      <c r="K127" s="88"/>
      <c r="L127" s="88"/>
      <c r="M127" s="88"/>
      <c r="N127" s="88"/>
      <c r="O127" s="88"/>
      <c r="P127" s="88"/>
      <c r="Q127" s="88"/>
      <c r="R127" s="88"/>
      <c r="S127" s="88"/>
      <c r="T127" s="88"/>
      <c r="U127" s="88"/>
      <c r="V127" s="88"/>
      <c r="W127" s="88"/>
      <c r="X127" s="88"/>
    </row>
    <row r="128" ht="15.75" customHeight="1" spans="1:24">
      <c r="A128" s="88"/>
      <c r="B128" s="88"/>
      <c r="C128" s="88"/>
      <c r="D128" s="88"/>
      <c r="E128" s="88"/>
      <c r="F128" s="88"/>
      <c r="G128" s="88"/>
      <c r="H128" s="88"/>
      <c r="I128" s="88"/>
      <c r="J128" s="88"/>
      <c r="K128" s="88"/>
      <c r="L128" s="88"/>
      <c r="M128" s="88"/>
      <c r="N128" s="88"/>
      <c r="O128" s="88"/>
      <c r="P128" s="88"/>
      <c r="Q128" s="88"/>
      <c r="R128" s="88"/>
      <c r="S128" s="88"/>
      <c r="T128" s="88"/>
      <c r="U128" s="88"/>
      <c r="V128" s="88"/>
      <c r="W128" s="88"/>
      <c r="X128" s="88"/>
    </row>
    <row r="129" ht="15.75" customHeight="1" spans="1:24">
      <c r="A129" s="88"/>
      <c r="B129" s="88"/>
      <c r="C129" s="88"/>
      <c r="D129" s="88"/>
      <c r="E129" s="88"/>
      <c r="F129" s="88"/>
      <c r="G129" s="88"/>
      <c r="H129" s="88"/>
      <c r="I129" s="88"/>
      <c r="J129" s="88"/>
      <c r="K129" s="88"/>
      <c r="L129" s="88"/>
      <c r="M129" s="88"/>
      <c r="N129" s="88"/>
      <c r="O129" s="88"/>
      <c r="P129" s="88"/>
      <c r="Q129" s="88"/>
      <c r="R129" s="88"/>
      <c r="S129" s="88"/>
      <c r="T129" s="88"/>
      <c r="U129" s="88"/>
      <c r="V129" s="88"/>
      <c r="W129" s="88"/>
      <c r="X129" s="88"/>
    </row>
    <row r="130" ht="15.75" customHeight="1" spans="1:24">
      <c r="A130" s="88"/>
      <c r="B130" s="88"/>
      <c r="C130" s="88"/>
      <c r="D130" s="88"/>
      <c r="E130" s="88"/>
      <c r="F130" s="88"/>
      <c r="G130" s="88"/>
      <c r="H130" s="88"/>
      <c r="I130" s="88"/>
      <c r="J130" s="88"/>
      <c r="K130" s="88"/>
      <c r="L130" s="88"/>
      <c r="M130" s="88"/>
      <c r="N130" s="88"/>
      <c r="O130" s="88"/>
      <c r="P130" s="88"/>
      <c r="Q130" s="88"/>
      <c r="R130" s="88"/>
      <c r="S130" s="88"/>
      <c r="T130" s="88"/>
      <c r="U130" s="88"/>
      <c r="V130" s="88"/>
      <c r="W130" s="88"/>
      <c r="X130" s="88"/>
    </row>
    <row r="131" ht="15.75" customHeight="1" spans="1:24">
      <c r="A131" s="88"/>
      <c r="B131" s="88"/>
      <c r="C131" s="88"/>
      <c r="D131" s="88"/>
      <c r="E131" s="88"/>
      <c r="F131" s="88"/>
      <c r="G131" s="88"/>
      <c r="H131" s="88"/>
      <c r="I131" s="88"/>
      <c r="J131" s="88"/>
      <c r="K131" s="88"/>
      <c r="L131" s="88"/>
      <c r="M131" s="88"/>
      <c r="N131" s="88"/>
      <c r="O131" s="88"/>
      <c r="P131" s="88"/>
      <c r="Q131" s="88"/>
      <c r="R131" s="88"/>
      <c r="S131" s="88"/>
      <c r="T131" s="88"/>
      <c r="U131" s="88"/>
      <c r="V131" s="88"/>
      <c r="W131" s="88"/>
      <c r="X131" s="88"/>
    </row>
    <row r="132" ht="15.75" customHeight="1" spans="1:24">
      <c r="A132" s="88"/>
      <c r="B132" s="88"/>
      <c r="C132" s="88"/>
      <c r="D132" s="88"/>
      <c r="E132" s="88"/>
      <c r="F132" s="88"/>
      <c r="G132" s="88"/>
      <c r="H132" s="88"/>
      <c r="I132" s="88"/>
      <c r="J132" s="88"/>
      <c r="K132" s="88"/>
      <c r="L132" s="88"/>
      <c r="M132" s="88"/>
      <c r="N132" s="88"/>
      <c r="O132" s="88"/>
      <c r="P132" s="88"/>
      <c r="Q132" s="88"/>
      <c r="R132" s="88"/>
      <c r="S132" s="88"/>
      <c r="T132" s="88"/>
      <c r="U132" s="88"/>
      <c r="V132" s="88"/>
      <c r="W132" s="88"/>
      <c r="X132" s="88"/>
    </row>
    <row r="133" ht="15.75" customHeight="1" spans="1:24">
      <c r="A133" s="88"/>
      <c r="B133" s="88"/>
      <c r="C133" s="88"/>
      <c r="D133" s="88"/>
      <c r="E133" s="88"/>
      <c r="F133" s="88"/>
      <c r="G133" s="88"/>
      <c r="H133" s="88"/>
      <c r="I133" s="88"/>
      <c r="J133" s="88"/>
      <c r="K133" s="88"/>
      <c r="L133" s="88"/>
      <c r="M133" s="88"/>
      <c r="N133" s="88"/>
      <c r="O133" s="88"/>
      <c r="P133" s="88"/>
      <c r="Q133" s="88"/>
      <c r="R133" s="88"/>
      <c r="S133" s="88"/>
      <c r="T133" s="88"/>
      <c r="U133" s="88"/>
      <c r="V133" s="88"/>
      <c r="W133" s="88"/>
      <c r="X133" s="88"/>
    </row>
    <row r="134" ht="15.75" customHeight="1" spans="1:24">
      <c r="A134" s="88"/>
      <c r="B134" s="88"/>
      <c r="C134" s="88"/>
      <c r="D134" s="88"/>
      <c r="E134" s="88"/>
      <c r="F134" s="88"/>
      <c r="G134" s="88"/>
      <c r="H134" s="88"/>
      <c r="I134" s="88"/>
      <c r="J134" s="88"/>
      <c r="K134" s="88"/>
      <c r="L134" s="88"/>
      <c r="M134" s="88"/>
      <c r="N134" s="88"/>
      <c r="O134" s="88"/>
      <c r="P134" s="88"/>
      <c r="Q134" s="88"/>
      <c r="R134" s="88"/>
      <c r="S134" s="88"/>
      <c r="T134" s="88"/>
      <c r="U134" s="88"/>
      <c r="V134" s="88"/>
      <c r="W134" s="88"/>
      <c r="X134" s="88"/>
    </row>
    <row r="135" ht="15.75" customHeight="1" spans="1:24">
      <c r="A135" s="88"/>
      <c r="B135" s="88"/>
      <c r="C135" s="88"/>
      <c r="D135" s="88"/>
      <c r="E135" s="88"/>
      <c r="F135" s="88"/>
      <c r="G135" s="88"/>
      <c r="H135" s="88"/>
      <c r="I135" s="88"/>
      <c r="J135" s="88"/>
      <c r="K135" s="88"/>
      <c r="L135" s="88"/>
      <c r="M135" s="88"/>
      <c r="N135" s="88"/>
      <c r="O135" s="88"/>
      <c r="P135" s="88"/>
      <c r="Q135" s="88"/>
      <c r="R135" s="88"/>
      <c r="S135" s="88"/>
      <c r="T135" s="88"/>
      <c r="U135" s="88"/>
      <c r="V135" s="88"/>
      <c r="W135" s="88"/>
      <c r="X135" s="88"/>
    </row>
    <row r="136" ht="15.75" customHeight="1" spans="1:24">
      <c r="A136" s="88"/>
      <c r="B136" s="88"/>
      <c r="C136" s="88"/>
      <c r="D136" s="88"/>
      <c r="E136" s="88"/>
      <c r="F136" s="88"/>
      <c r="G136" s="88"/>
      <c r="H136" s="88"/>
      <c r="I136" s="88"/>
      <c r="J136" s="88"/>
      <c r="K136" s="88"/>
      <c r="L136" s="88"/>
      <c r="M136" s="88"/>
      <c r="N136" s="88"/>
      <c r="O136" s="88"/>
      <c r="P136" s="88"/>
      <c r="Q136" s="88"/>
      <c r="R136" s="88"/>
      <c r="S136" s="88"/>
      <c r="T136" s="88"/>
      <c r="U136" s="88"/>
      <c r="V136" s="88"/>
      <c r="W136" s="88"/>
      <c r="X136" s="88"/>
    </row>
    <row r="137" ht="15.75" customHeight="1" spans="1:24">
      <c r="A137" s="88"/>
      <c r="B137" s="88"/>
      <c r="C137" s="88"/>
      <c r="D137" s="88"/>
      <c r="E137" s="88"/>
      <c r="F137" s="88"/>
      <c r="G137" s="88"/>
      <c r="H137" s="88"/>
      <c r="I137" s="88"/>
      <c r="J137" s="88"/>
      <c r="K137" s="88"/>
      <c r="L137" s="88"/>
      <c r="M137" s="88"/>
      <c r="N137" s="88"/>
      <c r="O137" s="88"/>
      <c r="P137" s="88"/>
      <c r="Q137" s="88"/>
      <c r="R137" s="88"/>
      <c r="S137" s="88"/>
      <c r="T137" s="88"/>
      <c r="U137" s="88"/>
      <c r="V137" s="88"/>
      <c r="W137" s="88"/>
      <c r="X137" s="88"/>
    </row>
    <row r="138" ht="15.75" customHeight="1" spans="1:24">
      <c r="A138" s="88"/>
      <c r="B138" s="88"/>
      <c r="C138" s="88"/>
      <c r="D138" s="88"/>
      <c r="E138" s="88"/>
      <c r="F138" s="88"/>
      <c r="G138" s="88"/>
      <c r="H138" s="88"/>
      <c r="I138" s="88"/>
      <c r="J138" s="88"/>
      <c r="K138" s="88"/>
      <c r="L138" s="88"/>
      <c r="M138" s="88"/>
      <c r="N138" s="88"/>
      <c r="O138" s="88"/>
      <c r="P138" s="88"/>
      <c r="Q138" s="88"/>
      <c r="R138" s="88"/>
      <c r="S138" s="88"/>
      <c r="T138" s="88"/>
      <c r="U138" s="88"/>
      <c r="V138" s="88"/>
      <c r="W138" s="88"/>
      <c r="X138" s="88"/>
    </row>
    <row r="139" ht="15.75" customHeight="1" spans="1:24">
      <c r="A139" s="88"/>
      <c r="B139" s="88"/>
      <c r="C139" s="88"/>
      <c r="D139" s="88"/>
      <c r="E139" s="88"/>
      <c r="F139" s="88"/>
      <c r="G139" s="88"/>
      <c r="H139" s="88"/>
      <c r="I139" s="88"/>
      <c r="J139" s="88"/>
      <c r="K139" s="88"/>
      <c r="L139" s="88"/>
      <c r="M139" s="88"/>
      <c r="N139" s="88"/>
      <c r="O139" s="88"/>
      <c r="P139" s="88"/>
      <c r="Q139" s="88"/>
      <c r="R139" s="88"/>
      <c r="S139" s="88"/>
      <c r="T139" s="88"/>
      <c r="U139" s="88"/>
      <c r="V139" s="88"/>
      <c r="W139" s="88"/>
      <c r="X139" s="88"/>
    </row>
    <row r="140" ht="15.75" customHeight="1" spans="1:24">
      <c r="A140" s="88"/>
      <c r="B140" s="88"/>
      <c r="C140" s="88"/>
      <c r="D140" s="88"/>
      <c r="E140" s="88"/>
      <c r="F140" s="88"/>
      <c r="G140" s="88"/>
      <c r="H140" s="88"/>
      <c r="I140" s="88"/>
      <c r="J140" s="88"/>
      <c r="K140" s="88"/>
      <c r="L140" s="88"/>
      <c r="M140" s="88"/>
      <c r="N140" s="88"/>
      <c r="O140" s="88"/>
      <c r="P140" s="88"/>
      <c r="Q140" s="88"/>
      <c r="R140" s="88"/>
      <c r="S140" s="88"/>
      <c r="T140" s="88"/>
      <c r="U140" s="88"/>
      <c r="V140" s="88"/>
      <c r="W140" s="88"/>
      <c r="X140" s="88"/>
    </row>
    <row r="141" ht="15.75" customHeight="1" spans="1:24">
      <c r="A141" s="88"/>
      <c r="B141" s="88"/>
      <c r="C141" s="88"/>
      <c r="D141" s="88"/>
      <c r="E141" s="88"/>
      <c r="F141" s="88"/>
      <c r="G141" s="88"/>
      <c r="H141" s="88"/>
      <c r="I141" s="88"/>
      <c r="J141" s="88"/>
      <c r="K141" s="88"/>
      <c r="L141" s="88"/>
      <c r="M141" s="88"/>
      <c r="N141" s="88"/>
      <c r="O141" s="88"/>
      <c r="P141" s="88"/>
      <c r="Q141" s="88"/>
      <c r="R141" s="88"/>
      <c r="S141" s="88"/>
      <c r="T141" s="88"/>
      <c r="U141" s="88"/>
      <c r="V141" s="88"/>
      <c r="W141" s="88"/>
      <c r="X141" s="88"/>
    </row>
    <row r="142" ht="15.75" customHeight="1" spans="1:24">
      <c r="A142" s="88"/>
      <c r="B142" s="88"/>
      <c r="C142" s="88"/>
      <c r="D142" s="88"/>
      <c r="E142" s="88"/>
      <c r="F142" s="88"/>
      <c r="G142" s="88"/>
      <c r="H142" s="88"/>
      <c r="I142" s="88"/>
      <c r="J142" s="88"/>
      <c r="K142" s="88"/>
      <c r="L142" s="88"/>
      <c r="M142" s="88"/>
      <c r="N142" s="88"/>
      <c r="O142" s="88"/>
      <c r="P142" s="88"/>
      <c r="Q142" s="88"/>
      <c r="R142" s="88"/>
      <c r="S142" s="88"/>
      <c r="T142" s="88"/>
      <c r="U142" s="88"/>
      <c r="V142" s="88"/>
      <c r="W142" s="88"/>
      <c r="X142" s="88"/>
    </row>
    <row r="143" ht="15.75" customHeight="1" spans="1:24">
      <c r="A143" s="88"/>
      <c r="B143" s="88"/>
      <c r="C143" s="88"/>
      <c r="D143" s="88"/>
      <c r="E143" s="88"/>
      <c r="F143" s="88"/>
      <c r="G143" s="88"/>
      <c r="H143" s="88"/>
      <c r="I143" s="88"/>
      <c r="J143" s="88"/>
      <c r="K143" s="88"/>
      <c r="L143" s="88"/>
      <c r="M143" s="88"/>
      <c r="N143" s="88"/>
      <c r="O143" s="88"/>
      <c r="P143" s="88"/>
      <c r="Q143" s="88"/>
      <c r="R143" s="88"/>
      <c r="S143" s="88"/>
      <c r="T143" s="88"/>
      <c r="U143" s="88"/>
      <c r="V143" s="88"/>
      <c r="W143" s="88"/>
      <c r="X143" s="88"/>
    </row>
    <row r="144" ht="15.75" customHeight="1" spans="1:24">
      <c r="A144" s="88"/>
      <c r="B144" s="88"/>
      <c r="C144" s="88"/>
      <c r="D144" s="88"/>
      <c r="E144" s="88"/>
      <c r="F144" s="88"/>
      <c r="G144" s="88"/>
      <c r="H144" s="88"/>
      <c r="I144" s="88"/>
      <c r="J144" s="88"/>
      <c r="K144" s="88"/>
      <c r="L144" s="88"/>
      <c r="M144" s="88"/>
      <c r="N144" s="88"/>
      <c r="O144" s="88"/>
      <c r="P144" s="88"/>
      <c r="Q144" s="88"/>
      <c r="R144" s="88"/>
      <c r="S144" s="88"/>
      <c r="T144" s="88"/>
      <c r="U144" s="88"/>
      <c r="V144" s="88"/>
      <c r="W144" s="88"/>
      <c r="X144" s="88"/>
    </row>
    <row r="145" ht="15.75" customHeight="1" spans="1:24">
      <c r="A145" s="88"/>
      <c r="B145" s="88"/>
      <c r="C145" s="88"/>
      <c r="D145" s="88"/>
      <c r="E145" s="88"/>
      <c r="F145" s="88"/>
      <c r="G145" s="88"/>
      <c r="H145" s="88"/>
      <c r="I145" s="88"/>
      <c r="J145" s="88"/>
      <c r="K145" s="88"/>
      <c r="L145" s="88"/>
      <c r="M145" s="88"/>
      <c r="N145" s="88"/>
      <c r="O145" s="88"/>
      <c r="P145" s="88"/>
      <c r="Q145" s="88"/>
      <c r="R145" s="88"/>
      <c r="S145" s="88"/>
      <c r="T145" s="88"/>
      <c r="U145" s="88"/>
      <c r="V145" s="88"/>
      <c r="W145" s="88"/>
      <c r="X145" s="88"/>
    </row>
    <row r="146" ht="15.75" customHeight="1" spans="1:24">
      <c r="A146" s="88"/>
      <c r="B146" s="88"/>
      <c r="C146" s="88"/>
      <c r="D146" s="88"/>
      <c r="E146" s="88"/>
      <c r="F146" s="88"/>
      <c r="G146" s="88"/>
      <c r="H146" s="88"/>
      <c r="I146" s="88"/>
      <c r="J146" s="88"/>
      <c r="K146" s="88"/>
      <c r="L146" s="88"/>
      <c r="M146" s="88"/>
      <c r="N146" s="88"/>
      <c r="O146" s="88"/>
      <c r="P146" s="88"/>
      <c r="Q146" s="88"/>
      <c r="R146" s="88"/>
      <c r="S146" s="88"/>
      <c r="T146" s="88"/>
      <c r="U146" s="88"/>
      <c r="V146" s="88"/>
      <c r="W146" s="88"/>
      <c r="X146" s="88"/>
    </row>
    <row r="147" ht="15.75" customHeight="1" spans="1:24">
      <c r="A147" s="88"/>
      <c r="B147" s="88"/>
      <c r="C147" s="88"/>
      <c r="D147" s="88"/>
      <c r="E147" s="88"/>
      <c r="F147" s="88"/>
      <c r="G147" s="88"/>
      <c r="H147" s="88"/>
      <c r="I147" s="88"/>
      <c r="J147" s="88"/>
      <c r="K147" s="88"/>
      <c r="L147" s="88"/>
      <c r="M147" s="88"/>
      <c r="N147" s="88"/>
      <c r="O147" s="88"/>
      <c r="P147" s="88"/>
      <c r="Q147" s="88"/>
      <c r="R147" s="88"/>
      <c r="S147" s="88"/>
      <c r="T147" s="88"/>
      <c r="U147" s="88"/>
      <c r="V147" s="88"/>
      <c r="W147" s="88"/>
      <c r="X147" s="88"/>
    </row>
    <row r="148" ht="15.75" customHeight="1" spans="1:24">
      <c r="A148" s="88"/>
      <c r="B148" s="88"/>
      <c r="C148" s="88"/>
      <c r="D148" s="88"/>
      <c r="E148" s="88"/>
      <c r="F148" s="88"/>
      <c r="G148" s="88"/>
      <c r="H148" s="88"/>
      <c r="I148" s="88"/>
      <c r="J148" s="88"/>
      <c r="K148" s="88"/>
      <c r="L148" s="88"/>
      <c r="M148" s="88"/>
      <c r="N148" s="88"/>
      <c r="O148" s="88"/>
      <c r="P148" s="88"/>
      <c r="Q148" s="88"/>
      <c r="R148" s="88"/>
      <c r="S148" s="88"/>
      <c r="T148" s="88"/>
      <c r="U148" s="88"/>
      <c r="V148" s="88"/>
      <c r="W148" s="88"/>
      <c r="X148" s="88"/>
    </row>
    <row r="149" ht="15.75" customHeight="1" spans="1:24">
      <c r="A149" s="88"/>
      <c r="B149" s="88"/>
      <c r="C149" s="88"/>
      <c r="D149" s="88"/>
      <c r="E149" s="88"/>
      <c r="F149" s="88"/>
      <c r="G149" s="88"/>
      <c r="H149" s="88"/>
      <c r="I149" s="88"/>
      <c r="J149" s="88"/>
      <c r="K149" s="88"/>
      <c r="L149" s="88"/>
      <c r="M149" s="88"/>
      <c r="N149" s="88"/>
      <c r="O149" s="88"/>
      <c r="P149" s="88"/>
      <c r="Q149" s="88"/>
      <c r="R149" s="88"/>
      <c r="S149" s="88"/>
      <c r="T149" s="88"/>
      <c r="U149" s="88"/>
      <c r="V149" s="88"/>
      <c r="W149" s="88"/>
      <c r="X149" s="88"/>
    </row>
    <row r="150" ht="15.75" customHeight="1" spans="1:24">
      <c r="A150" s="88"/>
      <c r="B150" s="88"/>
      <c r="C150" s="88"/>
      <c r="D150" s="88"/>
      <c r="E150" s="88"/>
      <c r="F150" s="88"/>
      <c r="G150" s="88"/>
      <c r="H150" s="88"/>
      <c r="I150" s="88"/>
      <c r="J150" s="88"/>
      <c r="K150" s="88"/>
      <c r="L150" s="88"/>
      <c r="M150" s="88"/>
      <c r="N150" s="88"/>
      <c r="O150" s="88"/>
      <c r="P150" s="88"/>
      <c r="Q150" s="88"/>
      <c r="R150" s="88"/>
      <c r="S150" s="88"/>
      <c r="T150" s="88"/>
      <c r="U150" s="88"/>
      <c r="V150" s="88"/>
      <c r="W150" s="88"/>
      <c r="X150" s="88"/>
    </row>
    <row r="151" ht="15.75" customHeight="1" spans="1:24">
      <c r="A151" s="88"/>
      <c r="B151" s="88"/>
      <c r="C151" s="88"/>
      <c r="D151" s="88"/>
      <c r="E151" s="88"/>
      <c r="F151" s="88"/>
      <c r="G151" s="88"/>
      <c r="H151" s="88"/>
      <c r="I151" s="88"/>
      <c r="J151" s="88"/>
      <c r="K151" s="88"/>
      <c r="L151" s="88"/>
      <c r="M151" s="88"/>
      <c r="N151" s="88"/>
      <c r="O151" s="88"/>
      <c r="P151" s="88"/>
      <c r="Q151" s="88"/>
      <c r="R151" s="88"/>
      <c r="S151" s="88"/>
      <c r="T151" s="88"/>
      <c r="U151" s="88"/>
      <c r="V151" s="88"/>
      <c r="W151" s="88"/>
      <c r="X151" s="88"/>
    </row>
    <row r="152" ht="15.75" customHeight="1" spans="1:24">
      <c r="A152" s="88"/>
      <c r="B152" s="88"/>
      <c r="C152" s="88"/>
      <c r="D152" s="88"/>
      <c r="E152" s="88"/>
      <c r="F152" s="88"/>
      <c r="G152" s="88"/>
      <c r="H152" s="88"/>
      <c r="I152" s="88"/>
      <c r="J152" s="88"/>
      <c r="K152" s="88"/>
      <c r="L152" s="88"/>
      <c r="M152" s="88"/>
      <c r="N152" s="88"/>
      <c r="O152" s="88"/>
      <c r="P152" s="88"/>
      <c r="Q152" s="88"/>
      <c r="R152" s="88"/>
      <c r="S152" s="88"/>
      <c r="T152" s="88"/>
      <c r="U152" s="88"/>
      <c r="V152" s="88"/>
      <c r="W152" s="88"/>
      <c r="X152" s="88"/>
    </row>
    <row r="153" ht="15.75" customHeight="1" spans="1:24">
      <c r="A153" s="88"/>
      <c r="B153" s="88"/>
      <c r="C153" s="88"/>
      <c r="D153" s="88"/>
      <c r="E153" s="88"/>
      <c r="F153" s="88"/>
      <c r="G153" s="88"/>
      <c r="H153" s="88"/>
      <c r="I153" s="88"/>
      <c r="J153" s="88"/>
      <c r="K153" s="88"/>
      <c r="L153" s="88"/>
      <c r="M153" s="88"/>
      <c r="N153" s="88"/>
      <c r="O153" s="88"/>
      <c r="P153" s="88"/>
      <c r="Q153" s="88"/>
      <c r="R153" s="88"/>
      <c r="S153" s="88"/>
      <c r="T153" s="88"/>
      <c r="U153" s="88"/>
      <c r="V153" s="88"/>
      <c r="W153" s="88"/>
      <c r="X153" s="88"/>
    </row>
    <row r="154" ht="15.75" customHeight="1" spans="1:24">
      <c r="A154" s="88"/>
      <c r="B154" s="88"/>
      <c r="C154" s="88"/>
      <c r="D154" s="88"/>
      <c r="E154" s="88"/>
      <c r="F154" s="88"/>
      <c r="G154" s="88"/>
      <c r="H154" s="88"/>
      <c r="I154" s="88"/>
      <c r="J154" s="88"/>
      <c r="K154" s="88"/>
      <c r="L154" s="88"/>
      <c r="M154" s="88"/>
      <c r="N154" s="88"/>
      <c r="O154" s="88"/>
      <c r="P154" s="88"/>
      <c r="Q154" s="88"/>
      <c r="R154" s="88"/>
      <c r="S154" s="88"/>
      <c r="T154" s="88"/>
      <c r="U154" s="88"/>
      <c r="V154" s="88"/>
      <c r="W154" s="88"/>
      <c r="X154" s="88"/>
    </row>
    <row r="155" ht="15.75" customHeight="1" spans="1:24">
      <c r="A155" s="88"/>
      <c r="B155" s="88"/>
      <c r="C155" s="88"/>
      <c r="D155" s="88"/>
      <c r="E155" s="88"/>
      <c r="F155" s="88"/>
      <c r="G155" s="88"/>
      <c r="H155" s="88"/>
      <c r="I155" s="88"/>
      <c r="J155" s="88"/>
      <c r="K155" s="88"/>
      <c r="L155" s="88"/>
      <c r="M155" s="88"/>
      <c r="N155" s="88"/>
      <c r="O155" s="88"/>
      <c r="P155" s="88"/>
      <c r="Q155" s="88"/>
      <c r="R155" s="88"/>
      <c r="S155" s="88"/>
      <c r="T155" s="88"/>
      <c r="U155" s="88"/>
      <c r="V155" s="88"/>
      <c r="W155" s="88"/>
      <c r="X155" s="88"/>
    </row>
    <row r="156" ht="15.75" customHeight="1" spans="1:24">
      <c r="A156" s="88"/>
      <c r="B156" s="88"/>
      <c r="C156" s="88"/>
      <c r="D156" s="88"/>
      <c r="E156" s="88"/>
      <c r="F156" s="88"/>
      <c r="G156" s="88"/>
      <c r="H156" s="88"/>
      <c r="I156" s="88"/>
      <c r="J156" s="88"/>
      <c r="K156" s="88"/>
      <c r="L156" s="88"/>
      <c r="M156" s="88"/>
      <c r="N156" s="88"/>
      <c r="O156" s="88"/>
      <c r="P156" s="88"/>
      <c r="Q156" s="88"/>
      <c r="R156" s="88"/>
      <c r="S156" s="88"/>
      <c r="T156" s="88"/>
      <c r="U156" s="88"/>
      <c r="V156" s="88"/>
      <c r="W156" s="88"/>
      <c r="X156" s="88"/>
    </row>
    <row r="157" ht="15.75" customHeight="1" spans="1:24">
      <c r="A157" s="88"/>
      <c r="B157" s="88"/>
      <c r="C157" s="88"/>
      <c r="D157" s="88"/>
      <c r="E157" s="88"/>
      <c r="F157" s="88"/>
      <c r="G157" s="88"/>
      <c r="H157" s="88"/>
      <c r="I157" s="88"/>
      <c r="J157" s="88"/>
      <c r="K157" s="88"/>
      <c r="L157" s="88"/>
      <c r="M157" s="88"/>
      <c r="N157" s="88"/>
      <c r="O157" s="88"/>
      <c r="P157" s="88"/>
      <c r="Q157" s="88"/>
      <c r="R157" s="88"/>
      <c r="S157" s="88"/>
      <c r="T157" s="88"/>
      <c r="U157" s="88"/>
      <c r="V157" s="88"/>
      <c r="W157" s="88"/>
      <c r="X157" s="88"/>
    </row>
    <row r="158" ht="15.75" customHeight="1" spans="1:24">
      <c r="A158" s="88"/>
      <c r="B158" s="88"/>
      <c r="C158" s="88"/>
      <c r="D158" s="88"/>
      <c r="E158" s="88"/>
      <c r="F158" s="88"/>
      <c r="G158" s="88"/>
      <c r="H158" s="88"/>
      <c r="I158" s="88"/>
      <c r="J158" s="88"/>
      <c r="K158" s="88"/>
      <c r="L158" s="88"/>
      <c r="M158" s="88"/>
      <c r="N158" s="88"/>
      <c r="O158" s="88"/>
      <c r="P158" s="88"/>
      <c r="Q158" s="88"/>
      <c r="R158" s="88"/>
      <c r="S158" s="88"/>
      <c r="T158" s="88"/>
      <c r="U158" s="88"/>
      <c r="V158" s="88"/>
      <c r="W158" s="88"/>
      <c r="X158" s="88"/>
    </row>
    <row r="159" ht="15.75" customHeight="1" spans="1:24">
      <c r="A159" s="88"/>
      <c r="B159" s="88"/>
      <c r="C159" s="88"/>
      <c r="D159" s="88"/>
      <c r="E159" s="88"/>
      <c r="F159" s="88"/>
      <c r="G159" s="88"/>
      <c r="H159" s="88"/>
      <c r="I159" s="88"/>
      <c r="J159" s="88"/>
      <c r="K159" s="88"/>
      <c r="L159" s="88"/>
      <c r="M159" s="88"/>
      <c r="N159" s="88"/>
      <c r="O159" s="88"/>
      <c r="P159" s="88"/>
      <c r="Q159" s="88"/>
      <c r="R159" s="88"/>
      <c r="S159" s="88"/>
      <c r="T159" s="88"/>
      <c r="U159" s="88"/>
      <c r="V159" s="88"/>
      <c r="W159" s="88"/>
      <c r="X159" s="88"/>
    </row>
    <row r="160" ht="15.75" customHeight="1" spans="1:24">
      <c r="A160" s="88"/>
      <c r="B160" s="88"/>
      <c r="C160" s="88"/>
      <c r="D160" s="88"/>
      <c r="E160" s="88"/>
      <c r="F160" s="88"/>
      <c r="G160" s="88"/>
      <c r="H160" s="88"/>
      <c r="I160" s="88"/>
      <c r="J160" s="88"/>
      <c r="K160" s="88"/>
      <c r="L160" s="88"/>
      <c r="M160" s="88"/>
      <c r="N160" s="88"/>
      <c r="O160" s="88"/>
      <c r="P160" s="88"/>
      <c r="Q160" s="88"/>
      <c r="R160" s="88"/>
      <c r="S160" s="88"/>
      <c r="T160" s="88"/>
      <c r="U160" s="88"/>
      <c r="V160" s="88"/>
      <c r="W160" s="88"/>
      <c r="X160" s="88"/>
    </row>
    <row r="161" ht="15.75" customHeight="1" spans="1:24">
      <c r="A161" s="88"/>
      <c r="B161" s="88"/>
      <c r="C161" s="88"/>
      <c r="D161" s="88"/>
      <c r="E161" s="88"/>
      <c r="F161" s="88"/>
      <c r="G161" s="88"/>
      <c r="H161" s="88"/>
      <c r="I161" s="88"/>
      <c r="J161" s="88"/>
      <c r="K161" s="88"/>
      <c r="L161" s="88"/>
      <c r="M161" s="88"/>
      <c r="N161" s="88"/>
      <c r="O161" s="88"/>
      <c r="P161" s="88"/>
      <c r="Q161" s="88"/>
      <c r="R161" s="88"/>
      <c r="S161" s="88"/>
      <c r="T161" s="88"/>
      <c r="U161" s="88"/>
      <c r="V161" s="88"/>
      <c r="W161" s="88"/>
      <c r="X161" s="88"/>
    </row>
    <row r="162" ht="15.75" customHeight="1" spans="1:24">
      <c r="A162" s="88"/>
      <c r="B162" s="88"/>
      <c r="C162" s="88"/>
      <c r="D162" s="88"/>
      <c r="E162" s="88"/>
      <c r="F162" s="88"/>
      <c r="G162" s="88"/>
      <c r="H162" s="88"/>
      <c r="I162" s="88"/>
      <c r="J162" s="88"/>
      <c r="K162" s="88"/>
      <c r="L162" s="88"/>
      <c r="M162" s="88"/>
      <c r="N162" s="88"/>
      <c r="O162" s="88"/>
      <c r="P162" s="88"/>
      <c r="Q162" s="88"/>
      <c r="R162" s="88"/>
      <c r="S162" s="88"/>
      <c r="T162" s="88"/>
      <c r="U162" s="88"/>
      <c r="V162" s="88"/>
      <c r="W162" s="88"/>
      <c r="X162" s="88"/>
    </row>
    <row r="163" ht="15.75" customHeight="1" spans="1:24">
      <c r="A163" s="88"/>
      <c r="B163" s="88"/>
      <c r="C163" s="88"/>
      <c r="D163" s="88"/>
      <c r="E163" s="88"/>
      <c r="F163" s="88"/>
      <c r="G163" s="88"/>
      <c r="H163" s="88"/>
      <c r="I163" s="88"/>
      <c r="J163" s="88"/>
      <c r="K163" s="88"/>
      <c r="L163" s="88"/>
      <c r="M163" s="88"/>
      <c r="N163" s="88"/>
      <c r="O163" s="88"/>
      <c r="P163" s="88"/>
      <c r="Q163" s="88"/>
      <c r="R163" s="88"/>
      <c r="S163" s="88"/>
      <c r="T163" s="88"/>
      <c r="U163" s="88"/>
      <c r="V163" s="88"/>
      <c r="W163" s="88"/>
      <c r="X163" s="88"/>
    </row>
    <row r="164" ht="15.75" customHeight="1" spans="1:24">
      <c r="A164" s="88"/>
      <c r="B164" s="88"/>
      <c r="C164" s="88"/>
      <c r="D164" s="88"/>
      <c r="E164" s="88"/>
      <c r="F164" s="88"/>
      <c r="G164" s="88"/>
      <c r="H164" s="88"/>
      <c r="I164" s="88"/>
      <c r="J164" s="88"/>
      <c r="K164" s="88"/>
      <c r="L164" s="88"/>
      <c r="M164" s="88"/>
      <c r="N164" s="88"/>
      <c r="O164" s="88"/>
      <c r="P164" s="88"/>
      <c r="Q164" s="88"/>
      <c r="R164" s="88"/>
      <c r="S164" s="88"/>
      <c r="T164" s="88"/>
      <c r="U164" s="88"/>
      <c r="V164" s="88"/>
      <c r="W164" s="88"/>
      <c r="X164" s="88"/>
    </row>
    <row r="165" ht="15.75" customHeight="1" spans="1:24">
      <c r="A165" s="88"/>
      <c r="B165" s="88"/>
      <c r="C165" s="88"/>
      <c r="D165" s="88"/>
      <c r="E165" s="88"/>
      <c r="F165" s="88"/>
      <c r="G165" s="88"/>
      <c r="H165" s="88"/>
      <c r="I165" s="88"/>
      <c r="J165" s="88"/>
      <c r="K165" s="88"/>
      <c r="L165" s="88"/>
      <c r="M165" s="88"/>
      <c r="N165" s="88"/>
      <c r="O165" s="88"/>
      <c r="P165" s="88"/>
      <c r="Q165" s="88"/>
      <c r="R165" s="88"/>
      <c r="S165" s="88"/>
      <c r="T165" s="88"/>
      <c r="U165" s="88"/>
      <c r="V165" s="88"/>
      <c r="W165" s="88"/>
      <c r="X165" s="88"/>
    </row>
    <row r="166" ht="15.75" customHeight="1" spans="1:24">
      <c r="A166" s="88"/>
      <c r="B166" s="88"/>
      <c r="C166" s="88"/>
      <c r="D166" s="88"/>
      <c r="E166" s="88"/>
      <c r="F166" s="88"/>
      <c r="G166" s="88"/>
      <c r="H166" s="88"/>
      <c r="I166" s="88"/>
      <c r="J166" s="88"/>
      <c r="K166" s="88"/>
      <c r="L166" s="88"/>
      <c r="M166" s="88"/>
      <c r="N166" s="88"/>
      <c r="O166" s="88"/>
      <c r="P166" s="88"/>
      <c r="Q166" s="88"/>
      <c r="R166" s="88"/>
      <c r="S166" s="88"/>
      <c r="T166" s="88"/>
      <c r="U166" s="88"/>
      <c r="V166" s="88"/>
      <c r="W166" s="88"/>
      <c r="X166" s="88"/>
    </row>
    <row r="167" ht="15.75" customHeight="1" spans="1:24">
      <c r="A167" s="88"/>
      <c r="B167" s="88"/>
      <c r="C167" s="88"/>
      <c r="D167" s="88"/>
      <c r="E167" s="88"/>
      <c r="F167" s="88"/>
      <c r="G167" s="88"/>
      <c r="H167" s="88"/>
      <c r="I167" s="88"/>
      <c r="J167" s="88"/>
      <c r="K167" s="88"/>
      <c r="L167" s="88"/>
      <c r="M167" s="88"/>
      <c r="N167" s="88"/>
      <c r="O167" s="88"/>
      <c r="P167" s="88"/>
      <c r="Q167" s="88"/>
      <c r="R167" s="88"/>
      <c r="S167" s="88"/>
      <c r="T167" s="88"/>
      <c r="U167" s="88"/>
      <c r="V167" s="88"/>
      <c r="W167" s="88"/>
      <c r="X167" s="88"/>
    </row>
    <row r="168" ht="15.75" customHeight="1" spans="1:24">
      <c r="A168" s="88"/>
      <c r="B168" s="88"/>
      <c r="C168" s="88"/>
      <c r="D168" s="88"/>
      <c r="E168" s="88"/>
      <c r="F168" s="88"/>
      <c r="G168" s="88"/>
      <c r="H168" s="88"/>
      <c r="I168" s="88"/>
      <c r="J168" s="88"/>
      <c r="K168" s="88"/>
      <c r="L168" s="88"/>
      <c r="M168" s="88"/>
      <c r="N168" s="88"/>
      <c r="O168" s="88"/>
      <c r="P168" s="88"/>
      <c r="Q168" s="88"/>
      <c r="R168" s="88"/>
      <c r="S168" s="88"/>
      <c r="T168" s="88"/>
      <c r="U168" s="88"/>
      <c r="V168" s="88"/>
      <c r="W168" s="88"/>
      <c r="X168" s="88"/>
    </row>
    <row r="169" ht="15.75" customHeight="1" spans="1:24">
      <c r="A169" s="88"/>
      <c r="B169" s="88"/>
      <c r="C169" s="88"/>
      <c r="D169" s="88"/>
      <c r="E169" s="88"/>
      <c r="F169" s="88"/>
      <c r="G169" s="88"/>
      <c r="H169" s="88"/>
      <c r="I169" s="88"/>
      <c r="J169" s="88"/>
      <c r="K169" s="88"/>
      <c r="L169" s="88"/>
      <c r="M169" s="88"/>
      <c r="N169" s="88"/>
      <c r="O169" s="88"/>
      <c r="P169" s="88"/>
      <c r="Q169" s="88"/>
      <c r="R169" s="88"/>
      <c r="S169" s="88"/>
      <c r="T169" s="88"/>
      <c r="U169" s="88"/>
      <c r="V169" s="88"/>
      <c r="W169" s="88"/>
      <c r="X169" s="88"/>
    </row>
    <row r="170" ht="15.75" customHeight="1" spans="1:24">
      <c r="A170" s="88"/>
      <c r="B170" s="88"/>
      <c r="C170" s="88"/>
      <c r="D170" s="88"/>
      <c r="E170" s="88"/>
      <c r="F170" s="88"/>
      <c r="G170" s="88"/>
      <c r="H170" s="88"/>
      <c r="I170" s="88"/>
      <c r="J170" s="88"/>
      <c r="K170" s="88"/>
      <c r="L170" s="88"/>
      <c r="M170" s="88"/>
      <c r="N170" s="88"/>
      <c r="O170" s="88"/>
      <c r="P170" s="88"/>
      <c r="Q170" s="88"/>
      <c r="R170" s="88"/>
      <c r="S170" s="88"/>
      <c r="T170" s="88"/>
      <c r="U170" s="88"/>
      <c r="V170" s="88"/>
      <c r="W170" s="88"/>
      <c r="X170" s="88"/>
    </row>
    <row r="171" ht="15.75" customHeight="1" spans="1:24">
      <c r="A171" s="88"/>
      <c r="B171" s="88"/>
      <c r="C171" s="88"/>
      <c r="D171" s="88"/>
      <c r="E171" s="88"/>
      <c r="F171" s="88"/>
      <c r="G171" s="88"/>
      <c r="H171" s="88"/>
      <c r="I171" s="88"/>
      <c r="J171" s="88"/>
      <c r="K171" s="88"/>
      <c r="L171" s="88"/>
      <c r="M171" s="88"/>
      <c r="N171" s="88"/>
      <c r="O171" s="88"/>
      <c r="P171" s="88"/>
      <c r="Q171" s="88"/>
      <c r="R171" s="88"/>
      <c r="S171" s="88"/>
      <c r="T171" s="88"/>
      <c r="U171" s="88"/>
      <c r="V171" s="88"/>
      <c r="W171" s="88"/>
      <c r="X171" s="88"/>
    </row>
    <row r="172" ht="15.75" customHeight="1" spans="1:24">
      <c r="A172" s="88"/>
      <c r="B172" s="88"/>
      <c r="C172" s="88"/>
      <c r="D172" s="88"/>
      <c r="E172" s="88"/>
      <c r="F172" s="88"/>
      <c r="G172" s="88"/>
      <c r="H172" s="88"/>
      <c r="I172" s="88"/>
      <c r="J172" s="88"/>
      <c r="K172" s="88"/>
      <c r="L172" s="88"/>
      <c r="M172" s="88"/>
      <c r="N172" s="88"/>
      <c r="O172" s="88"/>
      <c r="P172" s="88"/>
      <c r="Q172" s="88"/>
      <c r="R172" s="88"/>
      <c r="S172" s="88"/>
      <c r="T172" s="88"/>
      <c r="U172" s="88"/>
      <c r="V172" s="88"/>
      <c r="W172" s="88"/>
      <c r="X172" s="88"/>
    </row>
    <row r="173" ht="15.75" customHeight="1" spans="1:24">
      <c r="A173" s="88"/>
      <c r="B173" s="88"/>
      <c r="C173" s="88"/>
      <c r="D173" s="88"/>
      <c r="E173" s="88"/>
      <c r="F173" s="88"/>
      <c r="G173" s="88"/>
      <c r="H173" s="88"/>
      <c r="I173" s="88"/>
      <c r="J173" s="88"/>
      <c r="K173" s="88"/>
      <c r="L173" s="88"/>
      <c r="M173" s="88"/>
      <c r="N173" s="88"/>
      <c r="O173" s="88"/>
      <c r="P173" s="88"/>
      <c r="Q173" s="88"/>
      <c r="R173" s="88"/>
      <c r="S173" s="88"/>
      <c r="T173" s="88"/>
      <c r="U173" s="88"/>
      <c r="V173" s="88"/>
      <c r="W173" s="88"/>
      <c r="X173" s="88"/>
    </row>
    <row r="174" ht="15.75" customHeight="1" spans="1:24">
      <c r="A174" s="88"/>
      <c r="B174" s="88"/>
      <c r="C174" s="88"/>
      <c r="D174" s="88"/>
      <c r="E174" s="88"/>
      <c r="F174" s="88"/>
      <c r="G174" s="88"/>
      <c r="H174" s="88"/>
      <c r="I174" s="88"/>
      <c r="J174" s="88"/>
      <c r="K174" s="88"/>
      <c r="L174" s="88"/>
      <c r="M174" s="88"/>
      <c r="N174" s="88"/>
      <c r="O174" s="88"/>
      <c r="P174" s="88"/>
      <c r="Q174" s="88"/>
      <c r="R174" s="88"/>
      <c r="S174" s="88"/>
      <c r="T174" s="88"/>
      <c r="U174" s="88"/>
      <c r="V174" s="88"/>
      <c r="W174" s="88"/>
      <c r="X174" s="88"/>
    </row>
    <row r="175" ht="15.75" customHeight="1" spans="1:24">
      <c r="A175" s="88"/>
      <c r="B175" s="88"/>
      <c r="C175" s="88"/>
      <c r="D175" s="88"/>
      <c r="E175" s="88"/>
      <c r="F175" s="88"/>
      <c r="G175" s="88"/>
      <c r="H175" s="88"/>
      <c r="I175" s="88"/>
      <c r="J175" s="88"/>
      <c r="K175" s="88"/>
      <c r="L175" s="88"/>
      <c r="M175" s="88"/>
      <c r="N175" s="88"/>
      <c r="O175" s="88"/>
      <c r="P175" s="88"/>
      <c r="Q175" s="88"/>
      <c r="R175" s="88"/>
      <c r="S175" s="88"/>
      <c r="T175" s="88"/>
      <c r="U175" s="88"/>
      <c r="V175" s="88"/>
      <c r="W175" s="88"/>
      <c r="X175" s="88"/>
    </row>
    <row r="176" ht="15.75" customHeight="1" spans="1:24">
      <c r="A176" s="88"/>
      <c r="B176" s="88"/>
      <c r="C176" s="88"/>
      <c r="D176" s="88"/>
      <c r="E176" s="88"/>
      <c r="F176" s="88"/>
      <c r="G176" s="88"/>
      <c r="H176" s="88"/>
      <c r="I176" s="88"/>
      <c r="J176" s="88"/>
      <c r="K176" s="88"/>
      <c r="L176" s="88"/>
      <c r="M176" s="88"/>
      <c r="N176" s="88"/>
      <c r="O176" s="88"/>
      <c r="P176" s="88"/>
      <c r="Q176" s="88"/>
      <c r="R176" s="88"/>
      <c r="S176" s="88"/>
      <c r="T176" s="88"/>
      <c r="U176" s="88"/>
      <c r="V176" s="88"/>
      <c r="W176" s="88"/>
      <c r="X176" s="88"/>
    </row>
    <row r="177" ht="15.75" customHeight="1" spans="1:24">
      <c r="A177" s="88"/>
      <c r="B177" s="88"/>
      <c r="C177" s="88"/>
      <c r="D177" s="88"/>
      <c r="E177" s="88"/>
      <c r="F177" s="88"/>
      <c r="G177" s="88"/>
      <c r="H177" s="88"/>
      <c r="I177" s="88"/>
      <c r="J177" s="88"/>
      <c r="K177" s="88"/>
      <c r="L177" s="88"/>
      <c r="M177" s="88"/>
      <c r="N177" s="88"/>
      <c r="O177" s="88"/>
      <c r="P177" s="88"/>
      <c r="Q177" s="88"/>
      <c r="R177" s="88"/>
      <c r="S177" s="88"/>
      <c r="T177" s="88"/>
      <c r="U177" s="88"/>
      <c r="V177" s="88"/>
      <c r="W177" s="88"/>
      <c r="X177" s="88"/>
    </row>
    <row r="178" ht="15.75" customHeight="1" spans="1:24">
      <c r="A178" s="88"/>
      <c r="B178" s="88"/>
      <c r="C178" s="88"/>
      <c r="D178" s="88"/>
      <c r="E178" s="88"/>
      <c r="F178" s="88"/>
      <c r="G178" s="88"/>
      <c r="H178" s="88"/>
      <c r="I178" s="88"/>
      <c r="J178" s="88"/>
      <c r="K178" s="88"/>
      <c r="L178" s="88"/>
      <c r="M178" s="88"/>
      <c r="N178" s="88"/>
      <c r="O178" s="88"/>
      <c r="P178" s="88"/>
      <c r="Q178" s="88"/>
      <c r="R178" s="88"/>
      <c r="S178" s="88"/>
      <c r="T178" s="88"/>
      <c r="U178" s="88"/>
      <c r="V178" s="88"/>
      <c r="W178" s="88"/>
      <c r="X178" s="88"/>
    </row>
    <row r="179" ht="15.75" customHeight="1" spans="1:24">
      <c r="A179" s="88"/>
      <c r="B179" s="88"/>
      <c r="C179" s="88"/>
      <c r="D179" s="88"/>
      <c r="E179" s="88"/>
      <c r="F179" s="88"/>
      <c r="G179" s="88"/>
      <c r="H179" s="88"/>
      <c r="I179" s="88"/>
      <c r="J179" s="88"/>
      <c r="K179" s="88"/>
      <c r="L179" s="88"/>
      <c r="M179" s="88"/>
      <c r="N179" s="88"/>
      <c r="O179" s="88"/>
      <c r="P179" s="88"/>
      <c r="Q179" s="88"/>
      <c r="R179" s="88"/>
      <c r="S179" s="88"/>
      <c r="T179" s="88"/>
      <c r="U179" s="88"/>
      <c r="V179" s="88"/>
      <c r="W179" s="88"/>
      <c r="X179" s="88"/>
    </row>
    <row r="180" ht="15.75" customHeight="1" spans="1:24">
      <c r="A180" s="88"/>
      <c r="B180" s="88"/>
      <c r="C180" s="88"/>
      <c r="D180" s="88"/>
      <c r="E180" s="88"/>
      <c r="F180" s="88"/>
      <c r="G180" s="88"/>
      <c r="H180" s="88"/>
      <c r="I180" s="88"/>
      <c r="J180" s="88"/>
      <c r="K180" s="88"/>
      <c r="L180" s="88"/>
      <c r="M180" s="88"/>
      <c r="N180" s="88"/>
      <c r="O180" s="88"/>
      <c r="P180" s="88"/>
      <c r="Q180" s="88"/>
      <c r="R180" s="88"/>
      <c r="S180" s="88"/>
      <c r="T180" s="88"/>
      <c r="U180" s="88"/>
      <c r="V180" s="88"/>
      <c r="W180" s="88"/>
      <c r="X180" s="88"/>
    </row>
    <row r="181" ht="15.75" customHeight="1" spans="1:24">
      <c r="A181" s="88"/>
      <c r="B181" s="88"/>
      <c r="C181" s="88"/>
      <c r="D181" s="88"/>
      <c r="E181" s="88"/>
      <c r="F181" s="88"/>
      <c r="G181" s="88"/>
      <c r="H181" s="88"/>
      <c r="I181" s="88"/>
      <c r="J181" s="88"/>
      <c r="K181" s="88"/>
      <c r="L181" s="88"/>
      <c r="M181" s="88"/>
      <c r="N181" s="88"/>
      <c r="O181" s="88"/>
      <c r="P181" s="88"/>
      <c r="Q181" s="88"/>
      <c r="R181" s="88"/>
      <c r="S181" s="88"/>
      <c r="T181" s="88"/>
      <c r="U181" s="88"/>
      <c r="V181" s="88"/>
      <c r="W181" s="88"/>
      <c r="X181" s="88"/>
    </row>
    <row r="182" ht="15.75" customHeight="1" spans="1:24">
      <c r="A182" s="88"/>
      <c r="B182" s="88"/>
      <c r="C182" s="88"/>
      <c r="D182" s="88"/>
      <c r="E182" s="88"/>
      <c r="F182" s="88"/>
      <c r="G182" s="88"/>
      <c r="H182" s="88"/>
      <c r="I182" s="88"/>
      <c r="J182" s="88"/>
      <c r="K182" s="88"/>
      <c r="L182" s="88"/>
      <c r="M182" s="88"/>
      <c r="N182" s="88"/>
      <c r="O182" s="88"/>
      <c r="P182" s="88"/>
      <c r="Q182" s="88"/>
      <c r="R182" s="88"/>
      <c r="S182" s="88"/>
      <c r="T182" s="88"/>
      <c r="U182" s="88"/>
      <c r="V182" s="88"/>
      <c r="W182" s="88"/>
      <c r="X182" s="88"/>
    </row>
    <row r="183" ht="15.75" customHeight="1" spans="1:24">
      <c r="A183" s="88"/>
      <c r="B183" s="88"/>
      <c r="C183" s="88"/>
      <c r="D183" s="88"/>
      <c r="E183" s="88"/>
      <c r="F183" s="88"/>
      <c r="G183" s="88"/>
      <c r="H183" s="88"/>
      <c r="I183" s="88"/>
      <c r="J183" s="88"/>
      <c r="K183" s="88"/>
      <c r="L183" s="88"/>
      <c r="M183" s="88"/>
      <c r="N183" s="88"/>
      <c r="O183" s="88"/>
      <c r="P183" s="88"/>
      <c r="Q183" s="88"/>
      <c r="R183" s="88"/>
      <c r="S183" s="88"/>
      <c r="T183" s="88"/>
      <c r="U183" s="88"/>
      <c r="V183" s="88"/>
      <c r="W183" s="88"/>
      <c r="X183" s="88"/>
    </row>
    <row r="184" ht="15.75" customHeight="1" spans="1:24">
      <c r="A184" s="88"/>
      <c r="B184" s="88"/>
      <c r="C184" s="88"/>
      <c r="D184" s="88"/>
      <c r="E184" s="88"/>
      <c r="F184" s="88"/>
      <c r="G184" s="88"/>
      <c r="H184" s="88"/>
      <c r="I184" s="88"/>
      <c r="J184" s="88"/>
      <c r="K184" s="88"/>
      <c r="L184" s="88"/>
      <c r="M184" s="88"/>
      <c r="N184" s="88"/>
      <c r="O184" s="88"/>
      <c r="P184" s="88"/>
      <c r="Q184" s="88"/>
      <c r="R184" s="88"/>
      <c r="S184" s="88"/>
      <c r="T184" s="88"/>
      <c r="U184" s="88"/>
      <c r="V184" s="88"/>
      <c r="W184" s="88"/>
      <c r="X184" s="88"/>
    </row>
    <row r="185" ht="15.75" customHeight="1" spans="1:24">
      <c r="A185" s="88"/>
      <c r="B185" s="88"/>
      <c r="C185" s="88"/>
      <c r="D185" s="88"/>
      <c r="E185" s="88"/>
      <c r="F185" s="88"/>
      <c r="G185" s="88"/>
      <c r="H185" s="88"/>
      <c r="I185" s="88"/>
      <c r="J185" s="88"/>
      <c r="K185" s="88"/>
      <c r="L185" s="88"/>
      <c r="M185" s="88"/>
      <c r="N185" s="88"/>
      <c r="O185" s="88"/>
      <c r="P185" s="88"/>
      <c r="Q185" s="88"/>
      <c r="R185" s="88"/>
      <c r="S185" s="88"/>
      <c r="T185" s="88"/>
      <c r="U185" s="88"/>
      <c r="V185" s="88"/>
      <c r="W185" s="88"/>
      <c r="X185" s="88"/>
    </row>
    <row r="186" ht="15.75" customHeight="1" spans="1:24">
      <c r="A186" s="88"/>
      <c r="B186" s="88"/>
      <c r="C186" s="88"/>
      <c r="D186" s="88"/>
      <c r="E186" s="88"/>
      <c r="F186" s="88"/>
      <c r="G186" s="88"/>
      <c r="H186" s="88"/>
      <c r="I186" s="88"/>
      <c r="J186" s="88"/>
      <c r="K186" s="88"/>
      <c r="L186" s="88"/>
      <c r="M186" s="88"/>
      <c r="N186" s="88"/>
      <c r="O186" s="88"/>
      <c r="P186" s="88"/>
      <c r="Q186" s="88"/>
      <c r="R186" s="88"/>
      <c r="S186" s="88"/>
      <c r="T186" s="88"/>
      <c r="U186" s="88"/>
      <c r="V186" s="88"/>
      <c r="W186" s="88"/>
      <c r="X186" s="88"/>
    </row>
    <row r="187" ht="15.75" customHeight="1" spans="1:24">
      <c r="A187" s="88"/>
      <c r="B187" s="88"/>
      <c r="C187" s="88"/>
      <c r="D187" s="88"/>
      <c r="E187" s="88"/>
      <c r="F187" s="88"/>
      <c r="G187" s="88"/>
      <c r="H187" s="88"/>
      <c r="I187" s="88"/>
      <c r="J187" s="88"/>
      <c r="K187" s="88"/>
      <c r="L187" s="88"/>
      <c r="M187" s="88"/>
      <c r="N187" s="88"/>
      <c r="O187" s="88"/>
      <c r="P187" s="88"/>
      <c r="Q187" s="88"/>
      <c r="R187" s="88"/>
      <c r="S187" s="88"/>
      <c r="T187" s="88"/>
      <c r="U187" s="88"/>
      <c r="V187" s="88"/>
      <c r="W187" s="88"/>
      <c r="X187" s="88"/>
    </row>
    <row r="188" ht="15.75" customHeight="1" spans="1:24">
      <c r="A188" s="88"/>
      <c r="B188" s="88"/>
      <c r="C188" s="88"/>
      <c r="D188" s="88"/>
      <c r="E188" s="88"/>
      <c r="F188" s="88"/>
      <c r="G188" s="88"/>
      <c r="H188" s="88"/>
      <c r="I188" s="88"/>
      <c r="J188" s="88"/>
      <c r="K188" s="88"/>
      <c r="L188" s="88"/>
      <c r="M188" s="88"/>
      <c r="N188" s="88"/>
      <c r="O188" s="88"/>
      <c r="P188" s="88"/>
      <c r="Q188" s="88"/>
      <c r="R188" s="88"/>
      <c r="S188" s="88"/>
      <c r="T188" s="88"/>
      <c r="U188" s="88"/>
      <c r="V188" s="88"/>
      <c r="W188" s="88"/>
      <c r="X188" s="88"/>
    </row>
    <row r="189" ht="15.75" customHeight="1" spans="1:24">
      <c r="A189" s="88"/>
      <c r="B189" s="88"/>
      <c r="C189" s="88"/>
      <c r="D189" s="88"/>
      <c r="E189" s="88"/>
      <c r="F189" s="88"/>
      <c r="G189" s="88"/>
      <c r="H189" s="88"/>
      <c r="I189" s="88"/>
      <c r="J189" s="88"/>
      <c r="K189" s="88"/>
      <c r="L189" s="88"/>
      <c r="M189" s="88"/>
      <c r="N189" s="88"/>
      <c r="O189" s="88"/>
      <c r="P189" s="88"/>
      <c r="Q189" s="88"/>
      <c r="R189" s="88"/>
      <c r="S189" s="88"/>
      <c r="T189" s="88"/>
      <c r="U189" s="88"/>
      <c r="V189" s="88"/>
      <c r="W189" s="88"/>
      <c r="X189" s="88"/>
    </row>
    <row r="190" ht="15.75" customHeight="1" spans="1:24">
      <c r="A190" s="88"/>
      <c r="B190" s="88"/>
      <c r="C190" s="88"/>
      <c r="D190" s="88"/>
      <c r="E190" s="88"/>
      <c r="F190" s="88"/>
      <c r="G190" s="88"/>
      <c r="H190" s="88"/>
      <c r="I190" s="88"/>
      <c r="J190" s="88"/>
      <c r="K190" s="88"/>
      <c r="L190" s="88"/>
      <c r="M190" s="88"/>
      <c r="N190" s="88"/>
      <c r="O190" s="88"/>
      <c r="P190" s="88"/>
      <c r="Q190" s="88"/>
      <c r="R190" s="88"/>
      <c r="S190" s="88"/>
      <c r="T190" s="88"/>
      <c r="U190" s="88"/>
      <c r="V190" s="88"/>
      <c r="W190" s="88"/>
      <c r="X190" s="88"/>
    </row>
    <row r="191" ht="15.75" customHeight="1" spans="1:24">
      <c r="A191" s="88"/>
      <c r="B191" s="88"/>
      <c r="C191" s="88"/>
      <c r="D191" s="88"/>
      <c r="E191" s="88"/>
      <c r="F191" s="88"/>
      <c r="G191" s="88"/>
      <c r="H191" s="88"/>
      <c r="I191" s="88"/>
      <c r="J191" s="88"/>
      <c r="K191" s="88"/>
      <c r="L191" s="88"/>
      <c r="M191" s="88"/>
      <c r="N191" s="88"/>
      <c r="O191" s="88"/>
      <c r="P191" s="88"/>
      <c r="Q191" s="88"/>
      <c r="R191" s="88"/>
      <c r="S191" s="88"/>
      <c r="T191" s="88"/>
      <c r="U191" s="88"/>
      <c r="V191" s="88"/>
      <c r="W191" s="88"/>
      <c r="X191" s="88"/>
    </row>
    <row r="192" ht="15.75" customHeight="1" spans="1:24">
      <c r="A192" s="88"/>
      <c r="B192" s="88"/>
      <c r="C192" s="88"/>
      <c r="D192" s="88"/>
      <c r="E192" s="88"/>
      <c r="F192" s="88"/>
      <c r="G192" s="88"/>
      <c r="H192" s="88"/>
      <c r="I192" s="88"/>
      <c r="J192" s="88"/>
      <c r="K192" s="88"/>
      <c r="L192" s="88"/>
      <c r="M192" s="88"/>
      <c r="N192" s="88"/>
      <c r="O192" s="88"/>
      <c r="P192" s="88"/>
      <c r="Q192" s="88"/>
      <c r="R192" s="88"/>
      <c r="S192" s="88"/>
      <c r="T192" s="88"/>
      <c r="U192" s="88"/>
      <c r="V192" s="88"/>
      <c r="W192" s="88"/>
      <c r="X192" s="88"/>
    </row>
    <row r="193" ht="15.75" customHeight="1" spans="1:24">
      <c r="A193" s="88"/>
      <c r="B193" s="88"/>
      <c r="C193" s="88"/>
      <c r="D193" s="88"/>
      <c r="E193" s="88"/>
      <c r="F193" s="88"/>
      <c r="G193" s="88"/>
      <c r="H193" s="88"/>
      <c r="I193" s="88"/>
      <c r="J193" s="88"/>
      <c r="K193" s="88"/>
      <c r="L193" s="88"/>
      <c r="M193" s="88"/>
      <c r="N193" s="88"/>
      <c r="O193" s="88"/>
      <c r="P193" s="88"/>
      <c r="Q193" s="88"/>
      <c r="R193" s="88"/>
      <c r="S193" s="88"/>
      <c r="T193" s="88"/>
      <c r="U193" s="88"/>
      <c r="V193" s="88"/>
      <c r="W193" s="88"/>
      <c r="X193" s="88"/>
    </row>
    <row r="194" ht="15.75" customHeight="1" spans="1:24">
      <c r="A194" s="88"/>
      <c r="B194" s="88"/>
      <c r="C194" s="88"/>
      <c r="D194" s="88"/>
      <c r="E194" s="88"/>
      <c r="F194" s="88"/>
      <c r="G194" s="88"/>
      <c r="H194" s="88"/>
      <c r="I194" s="88"/>
      <c r="J194" s="88"/>
      <c r="K194" s="88"/>
      <c r="L194" s="88"/>
      <c r="M194" s="88"/>
      <c r="N194" s="88"/>
      <c r="O194" s="88"/>
      <c r="P194" s="88"/>
      <c r="Q194" s="88"/>
      <c r="R194" s="88"/>
      <c r="S194" s="88"/>
      <c r="T194" s="88"/>
      <c r="U194" s="88"/>
      <c r="V194" s="88"/>
      <c r="W194" s="88"/>
      <c r="X194" s="88"/>
    </row>
    <row r="195" ht="15.75" customHeight="1" spans="1:24">
      <c r="A195" s="88"/>
      <c r="B195" s="88"/>
      <c r="C195" s="88"/>
      <c r="D195" s="88"/>
      <c r="E195" s="88"/>
      <c r="F195" s="88"/>
      <c r="G195" s="88"/>
      <c r="H195" s="88"/>
      <c r="I195" s="88"/>
      <c r="J195" s="88"/>
      <c r="K195" s="88"/>
      <c r="L195" s="88"/>
      <c r="M195" s="88"/>
      <c r="N195" s="88"/>
      <c r="O195" s="88"/>
      <c r="P195" s="88"/>
      <c r="Q195" s="88"/>
      <c r="R195" s="88"/>
      <c r="S195" s="88"/>
      <c r="T195" s="88"/>
      <c r="U195" s="88"/>
      <c r="V195" s="88"/>
      <c r="W195" s="88"/>
      <c r="X195" s="88"/>
    </row>
    <row r="196" ht="15.75" customHeight="1" spans="1:24">
      <c r="A196" s="88"/>
      <c r="B196" s="88"/>
      <c r="C196" s="88"/>
      <c r="D196" s="88"/>
      <c r="E196" s="88"/>
      <c r="F196" s="88"/>
      <c r="G196" s="88"/>
      <c r="H196" s="88"/>
      <c r="I196" s="88"/>
      <c r="J196" s="88"/>
      <c r="K196" s="88"/>
      <c r="L196" s="88"/>
      <c r="M196" s="88"/>
      <c r="N196" s="88"/>
      <c r="O196" s="88"/>
      <c r="P196" s="88"/>
      <c r="Q196" s="88"/>
      <c r="R196" s="88"/>
      <c r="S196" s="88"/>
      <c r="T196" s="88"/>
      <c r="U196" s="88"/>
      <c r="V196" s="88"/>
      <c r="W196" s="88"/>
      <c r="X196" s="88"/>
    </row>
    <row r="197" ht="15.75" customHeight="1" spans="1:24">
      <c r="A197" s="88"/>
      <c r="B197" s="88"/>
      <c r="C197" s="88"/>
      <c r="D197" s="88"/>
      <c r="E197" s="88"/>
      <c r="F197" s="88"/>
      <c r="G197" s="88"/>
      <c r="H197" s="88"/>
      <c r="I197" s="88"/>
      <c r="J197" s="88"/>
      <c r="K197" s="88"/>
      <c r="L197" s="88"/>
      <c r="M197" s="88"/>
      <c r="N197" s="88"/>
      <c r="O197" s="88"/>
      <c r="P197" s="88"/>
      <c r="Q197" s="88"/>
      <c r="R197" s="88"/>
      <c r="S197" s="88"/>
      <c r="T197" s="88"/>
      <c r="U197" s="88"/>
      <c r="V197" s="88"/>
      <c r="W197" s="88"/>
      <c r="X197" s="88"/>
    </row>
    <row r="198" ht="15.75" customHeight="1" spans="1:24">
      <c r="A198" s="88"/>
      <c r="B198" s="88"/>
      <c r="C198" s="88"/>
      <c r="D198" s="88"/>
      <c r="E198" s="88"/>
      <c r="F198" s="88"/>
      <c r="G198" s="88"/>
      <c r="H198" s="88"/>
      <c r="I198" s="88"/>
      <c r="J198" s="88"/>
      <c r="K198" s="88"/>
      <c r="L198" s="88"/>
      <c r="M198" s="88"/>
      <c r="N198" s="88"/>
      <c r="O198" s="88"/>
      <c r="P198" s="88"/>
      <c r="Q198" s="88"/>
      <c r="R198" s="88"/>
      <c r="S198" s="88"/>
      <c r="T198" s="88"/>
      <c r="U198" s="88"/>
      <c r="V198" s="88"/>
      <c r="W198" s="88"/>
      <c r="X198" s="88"/>
    </row>
    <row r="199" ht="15.75" customHeight="1" spans="1:24">
      <c r="A199" s="88"/>
      <c r="B199" s="88"/>
      <c r="C199" s="88"/>
      <c r="D199" s="88"/>
      <c r="E199" s="88"/>
      <c r="F199" s="88"/>
      <c r="G199" s="88"/>
      <c r="H199" s="88"/>
      <c r="I199" s="88"/>
      <c r="J199" s="88"/>
      <c r="K199" s="88"/>
      <c r="L199" s="88"/>
      <c r="M199" s="88"/>
      <c r="N199" s="88"/>
      <c r="O199" s="88"/>
      <c r="P199" s="88"/>
      <c r="Q199" s="88"/>
      <c r="R199" s="88"/>
      <c r="S199" s="88"/>
      <c r="T199" s="88"/>
      <c r="U199" s="88"/>
      <c r="V199" s="88"/>
      <c r="W199" s="88"/>
      <c r="X199" s="88"/>
    </row>
    <row r="200" ht="15.75" customHeight="1" spans="1:24">
      <c r="A200" s="88"/>
      <c r="B200" s="88"/>
      <c r="C200" s="88"/>
      <c r="D200" s="88"/>
      <c r="E200" s="88"/>
      <c r="F200" s="88"/>
      <c r="G200" s="88"/>
      <c r="H200" s="88"/>
      <c r="I200" s="88"/>
      <c r="J200" s="88"/>
      <c r="K200" s="88"/>
      <c r="L200" s="88"/>
      <c r="M200" s="88"/>
      <c r="N200" s="88"/>
      <c r="O200" s="88"/>
      <c r="P200" s="88"/>
      <c r="Q200" s="88"/>
      <c r="R200" s="88"/>
      <c r="S200" s="88"/>
      <c r="T200" s="88"/>
      <c r="U200" s="88"/>
      <c r="V200" s="88"/>
      <c r="W200" s="88"/>
      <c r="X200" s="88"/>
    </row>
    <row r="201" ht="15.75" customHeight="1" spans="1:24">
      <c r="A201" s="88"/>
      <c r="B201" s="88"/>
      <c r="C201" s="88"/>
      <c r="D201" s="88"/>
      <c r="E201" s="88"/>
      <c r="F201" s="88"/>
      <c r="G201" s="88"/>
      <c r="H201" s="88"/>
      <c r="I201" s="88"/>
      <c r="J201" s="88"/>
      <c r="K201" s="88"/>
      <c r="L201" s="88"/>
      <c r="M201" s="88"/>
      <c r="N201" s="88"/>
      <c r="O201" s="88"/>
      <c r="P201" s="88"/>
      <c r="Q201" s="88"/>
      <c r="R201" s="88"/>
      <c r="S201" s="88"/>
      <c r="T201" s="88"/>
      <c r="U201" s="88"/>
      <c r="V201" s="88"/>
      <c r="W201" s="88"/>
      <c r="X201" s="88"/>
    </row>
    <row r="202" ht="15.75" customHeight="1" spans="1:24">
      <c r="A202" s="88"/>
      <c r="B202" s="88"/>
      <c r="C202" s="88"/>
      <c r="D202" s="88"/>
      <c r="E202" s="88"/>
      <c r="F202" s="88"/>
      <c r="G202" s="88"/>
      <c r="H202" s="88"/>
      <c r="I202" s="88"/>
      <c r="J202" s="88"/>
      <c r="K202" s="88"/>
      <c r="L202" s="88"/>
      <c r="M202" s="88"/>
      <c r="N202" s="88"/>
      <c r="O202" s="88"/>
      <c r="P202" s="88"/>
      <c r="Q202" s="88"/>
      <c r="R202" s="88"/>
      <c r="S202" s="88"/>
      <c r="T202" s="88"/>
      <c r="U202" s="88"/>
      <c r="V202" s="88"/>
      <c r="W202" s="88"/>
      <c r="X202" s="88"/>
    </row>
    <row r="203" ht="15.75" customHeight="1" spans="1:24">
      <c r="A203" s="88"/>
      <c r="B203" s="88"/>
      <c r="C203" s="88"/>
      <c r="D203" s="88"/>
      <c r="E203" s="88"/>
      <c r="F203" s="88"/>
      <c r="G203" s="88"/>
      <c r="H203" s="88"/>
      <c r="I203" s="88"/>
      <c r="J203" s="88"/>
      <c r="K203" s="88"/>
      <c r="L203" s="88"/>
      <c r="M203" s="88"/>
      <c r="N203" s="88"/>
      <c r="O203" s="88"/>
      <c r="P203" s="88"/>
      <c r="Q203" s="88"/>
      <c r="R203" s="88"/>
      <c r="S203" s="88"/>
      <c r="T203" s="88"/>
      <c r="U203" s="88"/>
      <c r="V203" s="88"/>
      <c r="W203" s="88"/>
      <c r="X203" s="88"/>
    </row>
    <row r="204" ht="15.75" customHeight="1" spans="1:24">
      <c r="A204" s="88"/>
      <c r="B204" s="88"/>
      <c r="C204" s="88"/>
      <c r="D204" s="88"/>
      <c r="E204" s="88"/>
      <c r="F204" s="88"/>
      <c r="G204" s="88"/>
      <c r="H204" s="88"/>
      <c r="I204" s="88"/>
      <c r="J204" s="88"/>
      <c r="K204" s="88"/>
      <c r="L204" s="88"/>
      <c r="M204" s="88"/>
      <c r="N204" s="88"/>
      <c r="O204" s="88"/>
      <c r="P204" s="88"/>
      <c r="Q204" s="88"/>
      <c r="R204" s="88"/>
      <c r="S204" s="88"/>
      <c r="T204" s="88"/>
      <c r="U204" s="88"/>
      <c r="V204" s="88"/>
      <c r="W204" s="88"/>
      <c r="X204" s="88"/>
    </row>
    <row r="205" ht="15.75" customHeight="1" spans="1:24">
      <c r="A205" s="88"/>
      <c r="B205" s="88"/>
      <c r="C205" s="88"/>
      <c r="D205" s="88"/>
      <c r="E205" s="88"/>
      <c r="F205" s="88"/>
      <c r="G205" s="88"/>
      <c r="H205" s="88"/>
      <c r="I205" s="88"/>
      <c r="J205" s="88"/>
      <c r="K205" s="88"/>
      <c r="L205" s="88"/>
      <c r="M205" s="88"/>
      <c r="N205" s="88"/>
      <c r="O205" s="88"/>
      <c r="P205" s="88"/>
      <c r="Q205" s="88"/>
      <c r="R205" s="88"/>
      <c r="S205" s="88"/>
      <c r="T205" s="88"/>
      <c r="U205" s="88"/>
      <c r="V205" s="88"/>
      <c r="W205" s="88"/>
      <c r="X205" s="88"/>
    </row>
    <row r="206" ht="15.75" customHeight="1" spans="1:24">
      <c r="A206" s="88"/>
      <c r="B206" s="88"/>
      <c r="C206" s="88"/>
      <c r="D206" s="88"/>
      <c r="E206" s="88"/>
      <c r="F206" s="88"/>
      <c r="G206" s="88"/>
      <c r="H206" s="88"/>
      <c r="I206" s="88"/>
      <c r="J206" s="88"/>
      <c r="K206" s="88"/>
      <c r="L206" s="88"/>
      <c r="M206" s="88"/>
      <c r="N206" s="88"/>
      <c r="O206" s="88"/>
      <c r="P206" s="88"/>
      <c r="Q206" s="88"/>
      <c r="R206" s="88"/>
      <c r="S206" s="88"/>
      <c r="T206" s="88"/>
      <c r="U206" s="88"/>
      <c r="V206" s="88"/>
      <c r="W206" s="88"/>
      <c r="X206" s="88"/>
    </row>
    <row r="207" ht="15.75" customHeight="1" spans="1:24">
      <c r="A207" s="88"/>
      <c r="B207" s="88"/>
      <c r="C207" s="88"/>
      <c r="D207" s="88"/>
      <c r="E207" s="88"/>
      <c r="F207" s="88"/>
      <c r="G207" s="88"/>
      <c r="H207" s="88"/>
      <c r="I207" s="88"/>
      <c r="J207" s="88"/>
      <c r="K207" s="88"/>
      <c r="L207" s="88"/>
      <c r="M207" s="88"/>
      <c r="N207" s="88"/>
      <c r="O207" s="88"/>
      <c r="P207" s="88"/>
      <c r="Q207" s="88"/>
      <c r="R207" s="88"/>
      <c r="S207" s="88"/>
      <c r="T207" s="88"/>
      <c r="U207" s="88"/>
      <c r="V207" s="88"/>
      <c r="W207" s="88"/>
      <c r="X207" s="88"/>
    </row>
    <row r="208" ht="15.75" customHeight="1" spans="1:24">
      <c r="A208" s="88"/>
      <c r="B208" s="88"/>
      <c r="C208" s="88"/>
      <c r="D208" s="88"/>
      <c r="E208" s="88"/>
      <c r="F208" s="88"/>
      <c r="G208" s="88"/>
      <c r="H208" s="88"/>
      <c r="I208" s="88"/>
      <c r="J208" s="88"/>
      <c r="K208" s="88"/>
      <c r="L208" s="88"/>
      <c r="M208" s="88"/>
      <c r="N208" s="88"/>
      <c r="O208" s="88"/>
      <c r="P208" s="88"/>
      <c r="Q208" s="88"/>
      <c r="R208" s="88"/>
      <c r="S208" s="88"/>
      <c r="T208" s="88"/>
      <c r="U208" s="88"/>
      <c r="V208" s="88"/>
      <c r="W208" s="88"/>
      <c r="X208" s="88"/>
    </row>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sheetData>
  <mergeCells count="4">
    <mergeCell ref="A1:C1"/>
    <mergeCell ref="A2:C2"/>
    <mergeCell ref="A4:C4"/>
    <mergeCell ref="A5:C5"/>
  </mergeCells>
  <pageMargins left="0.511805555555556" right="0.511805555555556" top="0.869444444444444" bottom="0.786805555555556" header="0" footer="0"/>
  <pageSetup paperSize="9" orientation="portrait" horizontalDpi="600"/>
  <headerFooter>
    <oddHeader>&amp;CNegrito itálico"Processo 23069.153532/2025-16
PE 90.023/2025
</oddHeader>
    <oddFooter>&amp;L&amp;A</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9"/>
  <sheetViews>
    <sheetView topLeftCell="A4" workbookViewId="0">
      <selection activeCell="C20" sqref="C20"/>
    </sheetView>
  </sheetViews>
  <sheetFormatPr defaultColWidth="14.4285714285714" defaultRowHeight="15" customHeight="1" outlineLevelCol="7"/>
  <cols>
    <col min="1" max="1" width="5.14285714285714" customWidth="1"/>
    <col min="2" max="2" width="46.8571428571429" customWidth="1"/>
    <col min="3" max="3" width="11.8571428571429" customWidth="1"/>
    <col min="4" max="4" width="12.1428571428571" customWidth="1"/>
    <col min="5" max="5" width="10.7142857142857" customWidth="1"/>
    <col min="6" max="6" width="13.8571428571429" customWidth="1"/>
    <col min="7" max="7" width="11.5714285714286" customWidth="1"/>
    <col min="8" max="8" width="17.7142857142857" customWidth="1"/>
    <col min="9" max="25" width="8.71428571428571" customWidth="1"/>
  </cols>
  <sheetData>
    <row r="1" spans="1:1">
      <c r="A1" s="349" t="s">
        <v>0</v>
      </c>
    </row>
    <row r="2" spans="1:1">
      <c r="A2" s="251" t="s">
        <v>1</v>
      </c>
    </row>
    <row r="3" spans="1:4">
      <c r="A3" s="185"/>
      <c r="B3" s="27"/>
      <c r="C3" s="27"/>
      <c r="D3" s="379"/>
    </row>
    <row r="4" spans="1:1">
      <c r="A4" s="252" t="s">
        <v>42</v>
      </c>
    </row>
    <row r="5" ht="50.25" customHeight="1" spans="1:1">
      <c r="A5" s="6" t="s">
        <v>2</v>
      </c>
    </row>
    <row r="6" ht="15.75" spans="1:4">
      <c r="A6" s="6"/>
      <c r="D6" s="379"/>
    </row>
    <row r="7" ht="30" spans="1:8">
      <c r="A7" s="380" t="s">
        <v>37</v>
      </c>
      <c r="B7" s="381" t="s">
        <v>43</v>
      </c>
      <c r="C7" s="382" t="s">
        <v>44</v>
      </c>
      <c r="D7" s="383" t="s">
        <v>45</v>
      </c>
      <c r="E7" s="382" t="s">
        <v>46</v>
      </c>
      <c r="F7" s="382" t="s">
        <v>47</v>
      </c>
      <c r="G7" s="382" t="s">
        <v>48</v>
      </c>
      <c r="H7" s="384" t="s">
        <v>49</v>
      </c>
    </row>
    <row r="8" spans="1:8">
      <c r="A8" s="385">
        <v>1</v>
      </c>
      <c r="B8" s="118" t="s">
        <v>13</v>
      </c>
      <c r="C8" s="386">
        <v>8</v>
      </c>
      <c r="D8" s="387">
        <v>1836.22</v>
      </c>
      <c r="E8" s="266"/>
      <c r="F8" s="266"/>
      <c r="G8" s="266"/>
      <c r="H8" s="388">
        <f t="shared" ref="H8:H14" si="0">D8</f>
        <v>1836.22</v>
      </c>
    </row>
    <row r="9" spans="1:8">
      <c r="A9" s="385">
        <v>2</v>
      </c>
      <c r="B9" s="118" t="s">
        <v>17</v>
      </c>
      <c r="C9" s="386">
        <v>8</v>
      </c>
      <c r="D9" s="387">
        <v>1836.22</v>
      </c>
      <c r="E9" s="266"/>
      <c r="F9" s="266"/>
      <c r="G9" s="266"/>
      <c r="H9" s="388">
        <f t="shared" si="0"/>
        <v>1836.22</v>
      </c>
    </row>
    <row r="10" spans="1:8">
      <c r="A10" s="385">
        <v>3</v>
      </c>
      <c r="B10" s="118" t="s">
        <v>20</v>
      </c>
      <c r="C10" s="386">
        <v>3</v>
      </c>
      <c r="D10" s="387">
        <v>2213.55</v>
      </c>
      <c r="E10" s="266"/>
      <c r="F10" s="266"/>
      <c r="G10" s="266"/>
      <c r="H10" s="388">
        <f t="shared" si="0"/>
        <v>2213.55</v>
      </c>
    </row>
    <row r="11" spans="1:8">
      <c r="A11" s="385">
        <v>4</v>
      </c>
      <c r="B11" s="118" t="s">
        <v>22</v>
      </c>
      <c r="C11" s="386">
        <v>1</v>
      </c>
      <c r="D11" s="387">
        <v>2054.1</v>
      </c>
      <c r="E11" s="266"/>
      <c r="F11" s="266"/>
      <c r="G11" s="266"/>
      <c r="H11" s="388">
        <f t="shared" si="0"/>
        <v>2054.1</v>
      </c>
    </row>
    <row r="12" spans="1:8">
      <c r="A12" s="385">
        <v>5</v>
      </c>
      <c r="B12" s="118" t="s">
        <v>18</v>
      </c>
      <c r="C12" s="386">
        <v>3</v>
      </c>
      <c r="D12" s="387">
        <v>1610</v>
      </c>
      <c r="E12" s="266"/>
      <c r="F12" s="266"/>
      <c r="G12" s="266"/>
      <c r="H12" s="388">
        <f t="shared" si="0"/>
        <v>1610</v>
      </c>
    </row>
    <row r="13" spans="1:8">
      <c r="A13" s="385">
        <v>6</v>
      </c>
      <c r="B13" s="118" t="s">
        <v>24</v>
      </c>
      <c r="C13" s="386">
        <v>2</v>
      </c>
      <c r="D13" s="387">
        <v>2187.59</v>
      </c>
      <c r="E13" s="266"/>
      <c r="F13" s="266"/>
      <c r="G13" s="266"/>
      <c r="H13" s="388">
        <f t="shared" si="0"/>
        <v>2187.59</v>
      </c>
    </row>
    <row r="14" spans="1:8">
      <c r="A14" s="385">
        <v>7</v>
      </c>
      <c r="B14" s="118" t="s">
        <v>26</v>
      </c>
      <c r="C14" s="386">
        <v>2</v>
      </c>
      <c r="D14" s="387">
        <v>2446.41</v>
      </c>
      <c r="E14" s="266"/>
      <c r="F14" s="266"/>
      <c r="G14" s="266"/>
      <c r="H14" s="388">
        <f t="shared" si="0"/>
        <v>2446.41</v>
      </c>
    </row>
    <row r="15" spans="1:8">
      <c r="A15" s="385">
        <v>8</v>
      </c>
      <c r="B15" s="118" t="s">
        <v>28</v>
      </c>
      <c r="C15" s="386">
        <v>1</v>
      </c>
      <c r="D15" s="387"/>
      <c r="E15" s="389">
        <v>1714</v>
      </c>
      <c r="F15" s="389">
        <v>2386.79</v>
      </c>
      <c r="G15" s="389">
        <v>2019</v>
      </c>
      <c r="H15" s="388">
        <f>AVERAGE(E15:G15)</f>
        <v>2039.93</v>
      </c>
    </row>
    <row r="16" spans="1:8">
      <c r="A16" s="385">
        <v>9</v>
      </c>
      <c r="B16" s="118" t="s">
        <v>30</v>
      </c>
      <c r="C16" s="386">
        <v>1</v>
      </c>
      <c r="D16" s="387">
        <v>1610</v>
      </c>
      <c r="E16" s="266"/>
      <c r="F16" s="266"/>
      <c r="G16" s="266"/>
      <c r="H16" s="388">
        <f>D16</f>
        <v>1610</v>
      </c>
    </row>
    <row r="17" spans="1:8">
      <c r="A17" s="385">
        <v>10</v>
      </c>
      <c r="B17" s="118" t="s">
        <v>32</v>
      </c>
      <c r="C17" s="386">
        <v>1</v>
      </c>
      <c r="D17" s="387">
        <v>2054.1</v>
      </c>
      <c r="E17" s="266"/>
      <c r="F17" s="266"/>
      <c r="G17" s="266"/>
      <c r="H17" s="388">
        <v>2054.1</v>
      </c>
    </row>
    <row r="18" spans="1:8">
      <c r="A18" s="385">
        <v>11</v>
      </c>
      <c r="B18" s="118" t="s">
        <v>50</v>
      </c>
      <c r="C18" s="386">
        <v>1</v>
      </c>
      <c r="D18" s="387">
        <v>2010.66</v>
      </c>
      <c r="E18" s="266"/>
      <c r="F18" s="266"/>
      <c r="G18" s="266"/>
      <c r="H18" s="388">
        <f>D18</f>
        <v>2010.66</v>
      </c>
    </row>
    <row r="19" ht="15.75" spans="1:8">
      <c r="A19" s="390" t="s">
        <v>35</v>
      </c>
      <c r="B19" s="391"/>
      <c r="C19" s="392">
        <f>SUM(C8:C18)</f>
        <v>31</v>
      </c>
      <c r="D19" s="393"/>
      <c r="E19" s="394"/>
      <c r="F19" s="394"/>
      <c r="G19" s="394"/>
      <c r="H19" s="395"/>
    </row>
    <row r="20" ht="15.75" customHeight="1" spans="1:4">
      <c r="A20" s="147"/>
      <c r="D20" s="379"/>
    </row>
    <row r="21" ht="15.75" customHeight="1" spans="1:4">
      <c r="A21" s="147"/>
      <c r="D21" s="379"/>
    </row>
    <row r="22" ht="15.75" customHeight="1" spans="1:4">
      <c r="A22" s="147"/>
      <c r="D22" s="379"/>
    </row>
    <row r="23" ht="15.75" customHeight="1" spans="1:4">
      <c r="A23" s="147"/>
      <c r="D23" s="379"/>
    </row>
    <row r="24" ht="15.75" customHeight="1" spans="1:4">
      <c r="A24" s="147"/>
      <c r="D24" s="379"/>
    </row>
    <row r="25" ht="15.75" customHeight="1" spans="1:4">
      <c r="A25" s="147"/>
      <c r="D25" s="379"/>
    </row>
    <row r="26" ht="15.75" customHeight="1" spans="1:4">
      <c r="A26" s="147"/>
      <c r="D26" s="379"/>
    </row>
    <row r="27" ht="15.75" customHeight="1" spans="1:4">
      <c r="A27" s="147"/>
      <c r="D27" s="379"/>
    </row>
    <row r="28" ht="15.75" customHeight="1" spans="1:4">
      <c r="A28" s="147"/>
      <c r="D28" s="379"/>
    </row>
    <row r="29" ht="15.75" customHeight="1" spans="1:4">
      <c r="A29" s="147"/>
      <c r="D29" s="379"/>
    </row>
    <row r="30" ht="15.75" customHeight="1" spans="1:4">
      <c r="A30" s="147"/>
      <c r="D30" s="379"/>
    </row>
    <row r="31" ht="15.75" customHeight="1" spans="1:4">
      <c r="A31" s="147"/>
      <c r="D31" s="379"/>
    </row>
    <row r="32" ht="15.75" customHeight="1" spans="1:4">
      <c r="A32" s="147"/>
      <c r="D32" s="379"/>
    </row>
    <row r="33" ht="15.75" customHeight="1" spans="1:4">
      <c r="A33" s="147"/>
      <c r="D33" s="379"/>
    </row>
    <row r="34" ht="15.75" customHeight="1" spans="1:4">
      <c r="A34" s="147"/>
      <c r="D34" s="379"/>
    </row>
    <row r="35" ht="15.75" customHeight="1" spans="1:4">
      <c r="A35" s="147"/>
      <c r="D35" s="379"/>
    </row>
    <row r="36" ht="15.75" customHeight="1" spans="1:4">
      <c r="A36" s="147"/>
      <c r="D36" s="379"/>
    </row>
    <row r="37" ht="15.75" customHeight="1" spans="1:4">
      <c r="A37" s="147"/>
      <c r="D37" s="379"/>
    </row>
    <row r="38" ht="15.75" customHeight="1" spans="1:4">
      <c r="A38" s="147"/>
      <c r="D38" s="379"/>
    </row>
    <row r="39" ht="15.75" customHeight="1" spans="1:4">
      <c r="A39" s="147"/>
      <c r="D39" s="379"/>
    </row>
    <row r="40" ht="15.75" customHeight="1" spans="1:4">
      <c r="A40" s="147"/>
      <c r="D40" s="379"/>
    </row>
    <row r="41" ht="15.75" customHeight="1" spans="1:4">
      <c r="A41" s="147"/>
      <c r="D41" s="379"/>
    </row>
    <row r="42" ht="15.75" customHeight="1" spans="1:4">
      <c r="A42" s="147"/>
      <c r="D42" s="379"/>
    </row>
    <row r="43" ht="15.75" customHeight="1" spans="1:4">
      <c r="A43" s="147"/>
      <c r="D43" s="379"/>
    </row>
    <row r="44" ht="15.75" customHeight="1" spans="1:4">
      <c r="A44" s="147"/>
      <c r="D44" s="379"/>
    </row>
    <row r="45" ht="15.75" customHeight="1" spans="1:4">
      <c r="A45" s="147"/>
      <c r="D45" s="379"/>
    </row>
    <row r="46" ht="15.75" customHeight="1" spans="1:4">
      <c r="A46" s="147"/>
      <c r="D46" s="379"/>
    </row>
    <row r="47" ht="15.75" customHeight="1" spans="1:4">
      <c r="A47" s="147"/>
      <c r="D47" s="379"/>
    </row>
    <row r="48" ht="15.75" customHeight="1" spans="1:4">
      <c r="A48" s="147"/>
      <c r="D48" s="379"/>
    </row>
    <row r="49" ht="15.75" customHeight="1" spans="1:4">
      <c r="A49" s="147"/>
      <c r="D49" s="379"/>
    </row>
    <row r="50" ht="15.75" customHeight="1" spans="1:4">
      <c r="A50" s="147"/>
      <c r="D50" s="379"/>
    </row>
    <row r="51" ht="15.75" customHeight="1" spans="1:4">
      <c r="A51" s="147"/>
      <c r="D51" s="379"/>
    </row>
    <row r="52" ht="15.75" customHeight="1" spans="1:4">
      <c r="A52" s="147"/>
      <c r="D52" s="379"/>
    </row>
    <row r="53" ht="15.75" customHeight="1" spans="1:4">
      <c r="A53" s="147"/>
      <c r="D53" s="379"/>
    </row>
    <row r="54" ht="15.75" customHeight="1" spans="1:4">
      <c r="A54" s="147"/>
      <c r="D54" s="379"/>
    </row>
    <row r="55" ht="15.75" customHeight="1" spans="1:4">
      <c r="A55" s="147"/>
      <c r="D55" s="379"/>
    </row>
    <row r="56" ht="15.75" customHeight="1" spans="1:4">
      <c r="A56" s="147"/>
      <c r="D56" s="379"/>
    </row>
    <row r="57" ht="15.75" customHeight="1" spans="1:4">
      <c r="A57" s="147"/>
      <c r="D57" s="379"/>
    </row>
    <row r="58" ht="15.75" customHeight="1" spans="1:4">
      <c r="A58" s="147"/>
      <c r="D58" s="379"/>
    </row>
    <row r="59" ht="15.75" customHeight="1" spans="1:4">
      <c r="A59" s="147"/>
      <c r="D59" s="379"/>
    </row>
    <row r="60" ht="15.75" customHeight="1" spans="1:4">
      <c r="A60" s="147"/>
      <c r="D60" s="379"/>
    </row>
    <row r="61" ht="15.75" customHeight="1" spans="1:4">
      <c r="A61" s="147"/>
      <c r="D61" s="379"/>
    </row>
    <row r="62" ht="15.75" customHeight="1" spans="1:4">
      <c r="A62" s="147"/>
      <c r="D62" s="379"/>
    </row>
    <row r="63" ht="15.75" customHeight="1" spans="1:4">
      <c r="A63" s="147"/>
      <c r="D63" s="379"/>
    </row>
    <row r="64" ht="15.75" customHeight="1" spans="1:4">
      <c r="A64" s="147"/>
      <c r="D64" s="379"/>
    </row>
    <row r="65" ht="15.75" customHeight="1" spans="1:4">
      <c r="A65" s="147"/>
      <c r="D65" s="379"/>
    </row>
    <row r="66" ht="15.75" customHeight="1" spans="1:4">
      <c r="A66" s="147"/>
      <c r="D66" s="379"/>
    </row>
    <row r="67" ht="15.75" customHeight="1" spans="1:4">
      <c r="A67" s="147"/>
      <c r="D67" s="379"/>
    </row>
    <row r="68" ht="15.75" customHeight="1" spans="1:4">
      <c r="A68" s="147"/>
      <c r="D68" s="379"/>
    </row>
    <row r="69" ht="15.75" customHeight="1" spans="1:4">
      <c r="A69" s="147"/>
      <c r="D69" s="379"/>
    </row>
    <row r="70" ht="15.75" customHeight="1" spans="1:4">
      <c r="A70" s="147"/>
      <c r="D70" s="379"/>
    </row>
    <row r="71" ht="15.75" customHeight="1" spans="1:4">
      <c r="A71" s="147"/>
      <c r="D71" s="379"/>
    </row>
    <row r="72" ht="15.75" customHeight="1" spans="1:4">
      <c r="A72" s="147"/>
      <c r="D72" s="379"/>
    </row>
    <row r="73" ht="15.75" customHeight="1" spans="1:4">
      <c r="A73" s="147"/>
      <c r="D73" s="379"/>
    </row>
    <row r="74" ht="15.75" customHeight="1" spans="1:4">
      <c r="A74" s="147"/>
      <c r="D74" s="379"/>
    </row>
    <row r="75" ht="15.75" customHeight="1" spans="1:4">
      <c r="A75" s="147"/>
      <c r="D75" s="379"/>
    </row>
    <row r="76" ht="15.75" customHeight="1" spans="1:4">
      <c r="A76" s="147"/>
      <c r="D76" s="379"/>
    </row>
    <row r="77" ht="15.75" customHeight="1" spans="1:4">
      <c r="A77" s="147"/>
      <c r="D77" s="379"/>
    </row>
    <row r="78" ht="15.75" customHeight="1" spans="1:4">
      <c r="A78" s="147"/>
      <c r="D78" s="379"/>
    </row>
    <row r="79" ht="15.75" customHeight="1" spans="1:4">
      <c r="A79" s="147"/>
      <c r="D79" s="379"/>
    </row>
    <row r="80" ht="15.75" customHeight="1" spans="1:4">
      <c r="A80" s="147"/>
      <c r="D80" s="379"/>
    </row>
    <row r="81" ht="15.75" customHeight="1" spans="1:4">
      <c r="A81" s="147"/>
      <c r="D81" s="379"/>
    </row>
    <row r="82" ht="15.75" customHeight="1" spans="1:4">
      <c r="A82" s="147"/>
      <c r="D82" s="379"/>
    </row>
    <row r="83" ht="15.75" customHeight="1" spans="1:4">
      <c r="A83" s="147"/>
      <c r="D83" s="379"/>
    </row>
    <row r="84" ht="15.75" customHeight="1" spans="1:4">
      <c r="A84" s="147"/>
      <c r="D84" s="379"/>
    </row>
    <row r="85" ht="15.75" customHeight="1" spans="1:4">
      <c r="A85" s="147"/>
      <c r="D85" s="379"/>
    </row>
    <row r="86" ht="15.75" customHeight="1" spans="1:4">
      <c r="A86" s="147"/>
      <c r="D86" s="379"/>
    </row>
    <row r="87" ht="15.75" customHeight="1" spans="1:4">
      <c r="A87" s="147"/>
      <c r="D87" s="379"/>
    </row>
    <row r="88" ht="15.75" customHeight="1" spans="1:4">
      <c r="A88" s="147"/>
      <c r="D88" s="379"/>
    </row>
    <row r="89" ht="15.75" customHeight="1" spans="1:4">
      <c r="A89" s="147"/>
      <c r="D89" s="379"/>
    </row>
    <row r="90" ht="15.75" customHeight="1" spans="1:4">
      <c r="A90" s="147"/>
      <c r="D90" s="379"/>
    </row>
    <row r="91" ht="15.75" customHeight="1" spans="1:4">
      <c r="A91" s="147"/>
      <c r="D91" s="379"/>
    </row>
    <row r="92" ht="15.75" customHeight="1" spans="1:4">
      <c r="A92" s="147"/>
      <c r="D92" s="379"/>
    </row>
    <row r="93" ht="15.75" customHeight="1" spans="1:4">
      <c r="A93" s="147"/>
      <c r="D93" s="379"/>
    </row>
    <row r="94" ht="15.75" customHeight="1" spans="1:4">
      <c r="A94" s="147"/>
      <c r="D94" s="379"/>
    </row>
    <row r="95" ht="15.75" customHeight="1" spans="1:4">
      <c r="A95" s="147"/>
      <c r="D95" s="379"/>
    </row>
    <row r="96" ht="15.75" customHeight="1" spans="1:4">
      <c r="A96" s="147"/>
      <c r="D96" s="379"/>
    </row>
    <row r="97" ht="15.75" customHeight="1" spans="1:4">
      <c r="A97" s="147"/>
      <c r="D97" s="379"/>
    </row>
    <row r="98" ht="15.75" customHeight="1" spans="1:4">
      <c r="A98" s="147"/>
      <c r="D98" s="379"/>
    </row>
    <row r="99" ht="15.75" customHeight="1" spans="1:4">
      <c r="A99" s="147"/>
      <c r="D99" s="379"/>
    </row>
    <row r="100" ht="15.75" customHeight="1" spans="1:4">
      <c r="A100" s="147"/>
      <c r="D100" s="379"/>
    </row>
    <row r="101" ht="15.75" customHeight="1" spans="1:4">
      <c r="A101" s="147"/>
      <c r="D101" s="379"/>
    </row>
    <row r="102" ht="15.75" customHeight="1" spans="1:4">
      <c r="A102" s="147"/>
      <c r="D102" s="379"/>
    </row>
    <row r="103" ht="15.75" customHeight="1" spans="1:4">
      <c r="A103" s="147"/>
      <c r="D103" s="379"/>
    </row>
    <row r="104" ht="15.75" customHeight="1" spans="1:4">
      <c r="A104" s="147"/>
      <c r="D104" s="379"/>
    </row>
    <row r="105" ht="15.75" customHeight="1" spans="1:4">
      <c r="A105" s="147"/>
      <c r="D105" s="379"/>
    </row>
    <row r="106" ht="15.75" customHeight="1" spans="1:4">
      <c r="A106" s="147"/>
      <c r="D106" s="379"/>
    </row>
    <row r="107" ht="15.75" customHeight="1" spans="1:4">
      <c r="A107" s="147"/>
      <c r="D107" s="379"/>
    </row>
    <row r="108" ht="15.75" customHeight="1" spans="1:4">
      <c r="A108" s="147"/>
      <c r="D108" s="379"/>
    </row>
    <row r="109" ht="15.75" customHeight="1" spans="1:4">
      <c r="A109" s="147"/>
      <c r="D109" s="379"/>
    </row>
    <row r="110" ht="15.75" customHeight="1" spans="1:4">
      <c r="A110" s="147"/>
      <c r="D110" s="379"/>
    </row>
    <row r="111" ht="15.75" customHeight="1" spans="1:4">
      <c r="A111" s="147"/>
      <c r="D111" s="379"/>
    </row>
    <row r="112" ht="15.75" customHeight="1" spans="1:4">
      <c r="A112" s="147"/>
      <c r="D112" s="379"/>
    </row>
    <row r="113" ht="15.75" customHeight="1" spans="1:4">
      <c r="A113" s="147"/>
      <c r="D113" s="379"/>
    </row>
    <row r="114" ht="15.75" customHeight="1" spans="1:4">
      <c r="A114" s="147"/>
      <c r="D114" s="379"/>
    </row>
    <row r="115" ht="15.75" customHeight="1" spans="1:4">
      <c r="A115" s="147"/>
      <c r="D115" s="379"/>
    </row>
    <row r="116" ht="15.75" customHeight="1" spans="1:4">
      <c r="A116" s="147"/>
      <c r="D116" s="379"/>
    </row>
    <row r="117" ht="15.75" customHeight="1" spans="1:4">
      <c r="A117" s="147"/>
      <c r="D117" s="379"/>
    </row>
    <row r="118" ht="15.75" customHeight="1" spans="1:4">
      <c r="A118" s="147"/>
      <c r="D118" s="379"/>
    </row>
    <row r="119" ht="15.75" customHeight="1" spans="1:4">
      <c r="A119" s="147"/>
      <c r="D119" s="379"/>
    </row>
    <row r="120" ht="15.75" customHeight="1" spans="1:4">
      <c r="A120" s="147"/>
      <c r="D120" s="379"/>
    </row>
    <row r="121" ht="15.75" customHeight="1" spans="1:4">
      <c r="A121" s="147"/>
      <c r="D121" s="379"/>
    </row>
    <row r="122" ht="15.75" customHeight="1" spans="1:4">
      <c r="A122" s="147"/>
      <c r="D122" s="379"/>
    </row>
    <row r="123" ht="15.75" customHeight="1" spans="1:4">
      <c r="A123" s="147"/>
      <c r="D123" s="379"/>
    </row>
    <row r="124" ht="15.75" customHeight="1" spans="1:4">
      <c r="A124" s="147"/>
      <c r="D124" s="379"/>
    </row>
    <row r="125" ht="15.75" customHeight="1" spans="1:4">
      <c r="A125" s="147"/>
      <c r="D125" s="379"/>
    </row>
    <row r="126" ht="15.75" customHeight="1" spans="1:4">
      <c r="A126" s="147"/>
      <c r="D126" s="379"/>
    </row>
    <row r="127" ht="15.75" customHeight="1" spans="1:4">
      <c r="A127" s="147"/>
      <c r="D127" s="379"/>
    </row>
    <row r="128" ht="15.75" customHeight="1" spans="1:4">
      <c r="A128" s="147"/>
      <c r="D128" s="379"/>
    </row>
    <row r="129" ht="15.75" customHeight="1" spans="1:4">
      <c r="A129" s="147"/>
      <c r="D129" s="379"/>
    </row>
    <row r="130" ht="15.75" customHeight="1" spans="1:4">
      <c r="A130" s="147"/>
      <c r="D130" s="379"/>
    </row>
    <row r="131" ht="15.75" customHeight="1" spans="1:4">
      <c r="A131" s="147"/>
      <c r="D131" s="379"/>
    </row>
    <row r="132" ht="15.75" customHeight="1" spans="1:4">
      <c r="A132" s="147"/>
      <c r="D132" s="379"/>
    </row>
    <row r="133" ht="15.75" customHeight="1" spans="1:4">
      <c r="A133" s="147"/>
      <c r="D133" s="379"/>
    </row>
    <row r="134" ht="15.75" customHeight="1" spans="1:4">
      <c r="A134" s="147"/>
      <c r="D134" s="379"/>
    </row>
    <row r="135" ht="15.75" customHeight="1" spans="1:4">
      <c r="A135" s="147"/>
      <c r="D135" s="379"/>
    </row>
    <row r="136" ht="15.75" customHeight="1" spans="1:4">
      <c r="A136" s="147"/>
      <c r="D136" s="379"/>
    </row>
    <row r="137" ht="15.75" customHeight="1" spans="1:4">
      <c r="A137" s="147"/>
      <c r="D137" s="379"/>
    </row>
    <row r="138" ht="15.75" customHeight="1" spans="1:4">
      <c r="A138" s="147"/>
      <c r="D138" s="379"/>
    </row>
    <row r="139" ht="15.75" customHeight="1" spans="1:4">
      <c r="A139" s="147"/>
      <c r="D139" s="379"/>
    </row>
    <row r="140" ht="15.75" customHeight="1" spans="1:4">
      <c r="A140" s="147"/>
      <c r="D140" s="379"/>
    </row>
    <row r="141" ht="15.75" customHeight="1" spans="1:4">
      <c r="A141" s="147"/>
      <c r="D141" s="379"/>
    </row>
    <row r="142" ht="15.75" customHeight="1" spans="1:4">
      <c r="A142" s="147"/>
      <c r="D142" s="379"/>
    </row>
    <row r="143" ht="15.75" customHeight="1" spans="1:4">
      <c r="A143" s="147"/>
      <c r="D143" s="379"/>
    </row>
    <row r="144" ht="15.75" customHeight="1" spans="1:4">
      <c r="A144" s="147"/>
      <c r="D144" s="379"/>
    </row>
    <row r="145" ht="15.75" customHeight="1" spans="1:4">
      <c r="A145" s="147"/>
      <c r="D145" s="379"/>
    </row>
    <row r="146" ht="15.75" customHeight="1" spans="1:4">
      <c r="A146" s="147"/>
      <c r="D146" s="379"/>
    </row>
    <row r="147" ht="15.75" customHeight="1" spans="1:4">
      <c r="A147" s="147"/>
      <c r="D147" s="379"/>
    </row>
    <row r="148" ht="15.75" customHeight="1" spans="1:4">
      <c r="A148" s="147"/>
      <c r="D148" s="379"/>
    </row>
    <row r="149" ht="15.75" customHeight="1" spans="1:4">
      <c r="A149" s="147"/>
      <c r="D149" s="379"/>
    </row>
    <row r="150" ht="15.75" customHeight="1" spans="1:4">
      <c r="A150" s="147"/>
      <c r="D150" s="379"/>
    </row>
    <row r="151" ht="15.75" customHeight="1" spans="1:4">
      <c r="A151" s="147"/>
      <c r="D151" s="379"/>
    </row>
    <row r="152" ht="15.75" customHeight="1" spans="1:4">
      <c r="A152" s="147"/>
      <c r="D152" s="379"/>
    </row>
    <row r="153" ht="15.75" customHeight="1" spans="1:4">
      <c r="A153" s="147"/>
      <c r="D153" s="379"/>
    </row>
    <row r="154" ht="15.75" customHeight="1" spans="1:4">
      <c r="A154" s="147"/>
      <c r="D154" s="379"/>
    </row>
    <row r="155" ht="15.75" customHeight="1" spans="1:4">
      <c r="A155" s="147"/>
      <c r="D155" s="379"/>
    </row>
    <row r="156" ht="15.75" customHeight="1" spans="1:4">
      <c r="A156" s="147"/>
      <c r="D156" s="379"/>
    </row>
    <row r="157" ht="15.75" customHeight="1" spans="1:4">
      <c r="A157" s="147"/>
      <c r="D157" s="379"/>
    </row>
    <row r="158" ht="15.75" customHeight="1" spans="1:4">
      <c r="A158" s="147"/>
      <c r="D158" s="379"/>
    </row>
    <row r="159" ht="15.75" customHeight="1" spans="1:4">
      <c r="A159" s="147"/>
      <c r="D159" s="379"/>
    </row>
    <row r="160" ht="15.75" customHeight="1" spans="1:4">
      <c r="A160" s="147"/>
      <c r="D160" s="379"/>
    </row>
    <row r="161" ht="15.75" customHeight="1" spans="1:4">
      <c r="A161" s="147"/>
      <c r="D161" s="379"/>
    </row>
    <row r="162" ht="15.75" customHeight="1" spans="1:4">
      <c r="A162" s="147"/>
      <c r="D162" s="379"/>
    </row>
    <row r="163" ht="15.75" customHeight="1" spans="1:4">
      <c r="A163" s="147"/>
      <c r="D163" s="379"/>
    </row>
    <row r="164" ht="15.75" customHeight="1" spans="1:4">
      <c r="A164" s="147"/>
      <c r="D164" s="379"/>
    </row>
    <row r="165" ht="15.75" customHeight="1" spans="1:4">
      <c r="A165" s="147"/>
      <c r="D165" s="379"/>
    </row>
    <row r="166" ht="15.75" customHeight="1" spans="1:4">
      <c r="A166" s="147"/>
      <c r="D166" s="379"/>
    </row>
    <row r="167" ht="15.75" customHeight="1" spans="1:4">
      <c r="A167" s="147"/>
      <c r="D167" s="379"/>
    </row>
    <row r="168" ht="15.75" customHeight="1" spans="1:4">
      <c r="A168" s="147"/>
      <c r="D168" s="379"/>
    </row>
    <row r="169" ht="15.75" customHeight="1" spans="1:4">
      <c r="A169" s="147"/>
      <c r="D169" s="379"/>
    </row>
    <row r="170" ht="15.75" customHeight="1" spans="1:4">
      <c r="A170" s="147"/>
      <c r="D170" s="379"/>
    </row>
    <row r="171" ht="15.75" customHeight="1" spans="1:4">
      <c r="A171" s="147"/>
      <c r="D171" s="379"/>
    </row>
    <row r="172" ht="15.75" customHeight="1" spans="1:4">
      <c r="A172" s="147"/>
      <c r="D172" s="379"/>
    </row>
    <row r="173" ht="15.75" customHeight="1" spans="1:4">
      <c r="A173" s="147"/>
      <c r="D173" s="379"/>
    </row>
    <row r="174" ht="15.75" customHeight="1" spans="1:4">
      <c r="A174" s="147"/>
      <c r="D174" s="379"/>
    </row>
    <row r="175" ht="15.75" customHeight="1" spans="1:4">
      <c r="A175" s="147"/>
      <c r="D175" s="379"/>
    </row>
    <row r="176" ht="15.75" customHeight="1" spans="1:4">
      <c r="A176" s="147"/>
      <c r="D176" s="379"/>
    </row>
    <row r="177" ht="15.75" customHeight="1" spans="1:4">
      <c r="A177" s="147"/>
      <c r="D177" s="379"/>
    </row>
    <row r="178" ht="15.75" customHeight="1" spans="1:4">
      <c r="A178" s="147"/>
      <c r="D178" s="379"/>
    </row>
    <row r="179" ht="15.75" customHeight="1" spans="1:4">
      <c r="A179" s="147"/>
      <c r="D179" s="379"/>
    </row>
    <row r="180" ht="15.75" customHeight="1" spans="1:4">
      <c r="A180" s="147"/>
      <c r="D180" s="379"/>
    </row>
    <row r="181" ht="15.75" customHeight="1" spans="1:4">
      <c r="A181" s="147"/>
      <c r="D181" s="379"/>
    </row>
    <row r="182" ht="15.75" customHeight="1" spans="1:4">
      <c r="A182" s="147"/>
      <c r="D182" s="379"/>
    </row>
    <row r="183" ht="15.75" customHeight="1" spans="1:4">
      <c r="A183" s="147"/>
      <c r="D183" s="379"/>
    </row>
    <row r="184" ht="15.75" customHeight="1" spans="1:4">
      <c r="A184" s="147"/>
      <c r="D184" s="379"/>
    </row>
    <row r="185" ht="15.75" customHeight="1" spans="1:4">
      <c r="A185" s="147"/>
      <c r="D185" s="379"/>
    </row>
    <row r="186" ht="15.75" customHeight="1" spans="1:4">
      <c r="A186" s="147"/>
      <c r="D186" s="379"/>
    </row>
    <row r="187" ht="15.75" customHeight="1" spans="1:4">
      <c r="A187" s="147"/>
      <c r="D187" s="379"/>
    </row>
    <row r="188" ht="15.75" customHeight="1" spans="1:4">
      <c r="A188" s="147"/>
      <c r="D188" s="379"/>
    </row>
    <row r="189" ht="15.75" customHeight="1" spans="1:4">
      <c r="A189" s="147"/>
      <c r="D189" s="379"/>
    </row>
    <row r="190" ht="15.75" customHeight="1" spans="1:4">
      <c r="A190" s="147"/>
      <c r="D190" s="379"/>
    </row>
    <row r="191" ht="15.75" customHeight="1" spans="1:4">
      <c r="A191" s="147"/>
      <c r="D191" s="379"/>
    </row>
    <row r="192" ht="15.75" customHeight="1" spans="1:4">
      <c r="A192" s="147"/>
      <c r="D192" s="379"/>
    </row>
    <row r="193" ht="15.75" customHeight="1" spans="1:4">
      <c r="A193" s="147"/>
      <c r="D193" s="379"/>
    </row>
    <row r="194" ht="15.75" customHeight="1" spans="1:4">
      <c r="A194" s="147"/>
      <c r="D194" s="379"/>
    </row>
    <row r="195" ht="15.75" customHeight="1" spans="1:4">
      <c r="A195" s="147"/>
      <c r="D195" s="379"/>
    </row>
    <row r="196" ht="15.75" customHeight="1" spans="1:4">
      <c r="A196" s="147"/>
      <c r="D196" s="379"/>
    </row>
    <row r="197" ht="15.75" customHeight="1" spans="1:4">
      <c r="A197" s="147"/>
      <c r="D197" s="379"/>
    </row>
    <row r="198" ht="15.75" customHeight="1" spans="1:4">
      <c r="A198" s="147"/>
      <c r="D198" s="379"/>
    </row>
    <row r="199" ht="15.75" customHeight="1" spans="1:4">
      <c r="A199" s="147"/>
      <c r="D199" s="379"/>
    </row>
    <row r="200" ht="15.75" customHeight="1" spans="1:4">
      <c r="A200" s="147"/>
      <c r="D200" s="379"/>
    </row>
    <row r="201" ht="15.75" customHeight="1" spans="1:4">
      <c r="A201" s="147"/>
      <c r="D201" s="379"/>
    </row>
    <row r="202" ht="15.75" customHeight="1" spans="1:4">
      <c r="A202" s="147"/>
      <c r="D202" s="379"/>
    </row>
    <row r="203" ht="15.75" customHeight="1" spans="1:4">
      <c r="A203" s="147"/>
      <c r="D203" s="379"/>
    </row>
    <row r="204" ht="15.75" customHeight="1" spans="1:4">
      <c r="A204" s="147"/>
      <c r="D204" s="379"/>
    </row>
    <row r="205" ht="15.75" customHeight="1" spans="1:4">
      <c r="A205" s="147"/>
      <c r="D205" s="379"/>
    </row>
    <row r="206" ht="15.75" customHeight="1" spans="1:4">
      <c r="A206" s="147"/>
      <c r="D206" s="379"/>
    </row>
    <row r="207" ht="15.75" customHeight="1" spans="1:4">
      <c r="A207" s="147"/>
      <c r="D207" s="379"/>
    </row>
    <row r="208" ht="15.75" customHeight="1" spans="1:4">
      <c r="A208" s="147"/>
      <c r="D208" s="379"/>
    </row>
    <row r="209" ht="15.75" customHeight="1" spans="1:4">
      <c r="A209" s="147"/>
      <c r="D209" s="379"/>
    </row>
    <row r="210" ht="15.75" customHeight="1" spans="1:4">
      <c r="A210" s="147"/>
      <c r="D210" s="379"/>
    </row>
    <row r="211" ht="15.75" customHeight="1" spans="1:4">
      <c r="A211" s="147"/>
      <c r="D211" s="379"/>
    </row>
    <row r="212" ht="15.75" customHeight="1" spans="1:4">
      <c r="A212" s="147"/>
      <c r="D212" s="379"/>
    </row>
    <row r="213" ht="15.75" customHeight="1" spans="1:4">
      <c r="A213" s="147"/>
      <c r="D213" s="379"/>
    </row>
    <row r="214" ht="15.75" customHeight="1" spans="1:4">
      <c r="A214" s="147"/>
      <c r="D214" s="379"/>
    </row>
    <row r="215" ht="15.75" customHeight="1" spans="1:4">
      <c r="A215" s="147"/>
      <c r="D215" s="379"/>
    </row>
    <row r="216" ht="15.75" customHeight="1" spans="1:4">
      <c r="A216" s="147"/>
      <c r="D216" s="379"/>
    </row>
    <row r="217" ht="15.75" customHeight="1" spans="1:4">
      <c r="A217" s="147"/>
      <c r="D217" s="379"/>
    </row>
    <row r="218" ht="15.75" customHeight="1" spans="1:4">
      <c r="A218" s="147"/>
      <c r="D218" s="379"/>
    </row>
    <row r="219" ht="15.75" customHeight="1" spans="1:4">
      <c r="A219" s="147"/>
      <c r="D219" s="379"/>
    </row>
    <row r="220" ht="15.75" customHeight="1" spans="1:4">
      <c r="A220" s="147"/>
      <c r="D220" s="379"/>
    </row>
    <row r="221" ht="15.75" customHeight="1" spans="1:4">
      <c r="A221" s="147"/>
      <c r="D221" s="379"/>
    </row>
    <row r="222" ht="15.75" customHeight="1" spans="1:4">
      <c r="A222" s="147"/>
      <c r="D222" s="379"/>
    </row>
    <row r="223" ht="15.75" customHeight="1" spans="1:4">
      <c r="A223" s="147"/>
      <c r="D223" s="379"/>
    </row>
    <row r="224" ht="15.75" customHeight="1" spans="1:4">
      <c r="A224" s="147"/>
      <c r="D224" s="379"/>
    </row>
    <row r="225" ht="15.75" customHeight="1" spans="1:4">
      <c r="A225" s="147"/>
      <c r="D225" s="379"/>
    </row>
    <row r="226" ht="15.75" customHeight="1" spans="1:4">
      <c r="A226" s="147"/>
      <c r="D226" s="379"/>
    </row>
    <row r="227" ht="15.75" customHeight="1" spans="1:4">
      <c r="A227" s="147"/>
      <c r="D227" s="379"/>
    </row>
    <row r="228" ht="15.75" customHeight="1" spans="1:4">
      <c r="A228" s="147"/>
      <c r="D228" s="379"/>
    </row>
    <row r="229" ht="15.75" customHeight="1" spans="1:4">
      <c r="A229" s="147"/>
      <c r="D229" s="379"/>
    </row>
    <row r="230" ht="15.75" customHeight="1" spans="1:4">
      <c r="A230" s="147"/>
      <c r="D230" s="379"/>
    </row>
    <row r="231" ht="15.75" customHeight="1" spans="1:4">
      <c r="A231" s="147"/>
      <c r="D231" s="379"/>
    </row>
    <row r="232" ht="15.75" customHeight="1" spans="1:4">
      <c r="A232" s="147"/>
      <c r="D232" s="379"/>
    </row>
    <row r="233" ht="15.75" customHeight="1" spans="1:4">
      <c r="A233" s="147"/>
      <c r="D233" s="379"/>
    </row>
    <row r="234" ht="15.75" customHeight="1" spans="1:4">
      <c r="A234" s="147"/>
      <c r="D234" s="379"/>
    </row>
    <row r="235" ht="15.75" customHeight="1" spans="1:4">
      <c r="A235" s="147"/>
      <c r="D235" s="379"/>
    </row>
    <row r="236" ht="15.75" customHeight="1" spans="1:4">
      <c r="A236" s="147"/>
      <c r="D236" s="379"/>
    </row>
    <row r="237" ht="15.75" customHeight="1" spans="1:4">
      <c r="A237" s="147"/>
      <c r="D237" s="379"/>
    </row>
    <row r="238" ht="15.75" customHeight="1" spans="1:4">
      <c r="A238" s="147"/>
      <c r="D238" s="379"/>
    </row>
    <row r="239" ht="15.75" customHeight="1" spans="1:4">
      <c r="A239" s="147"/>
      <c r="D239" s="379"/>
    </row>
    <row r="240" ht="15.75" customHeight="1" spans="1:4">
      <c r="A240" s="147"/>
      <c r="D240" s="379"/>
    </row>
    <row r="241" ht="15.75" customHeight="1" spans="1:4">
      <c r="A241" s="147"/>
      <c r="D241" s="379"/>
    </row>
    <row r="242" ht="15.75" customHeight="1" spans="1:4">
      <c r="A242" s="147"/>
      <c r="D242" s="379"/>
    </row>
    <row r="243" ht="15.75" customHeight="1" spans="1:4">
      <c r="A243" s="147"/>
      <c r="D243" s="379"/>
    </row>
    <row r="244" ht="15.75" customHeight="1" spans="1:4">
      <c r="A244" s="147"/>
      <c r="D244" s="379"/>
    </row>
    <row r="245" ht="15.75" customHeight="1" spans="1:4">
      <c r="A245" s="147"/>
      <c r="D245" s="379"/>
    </row>
    <row r="246" ht="15.75" customHeight="1" spans="1:4">
      <c r="A246" s="147"/>
      <c r="D246" s="379"/>
    </row>
    <row r="247" ht="15.75" customHeight="1" spans="1:4">
      <c r="A247" s="147"/>
      <c r="D247" s="379"/>
    </row>
    <row r="248" ht="15.75" customHeight="1" spans="1:4">
      <c r="A248" s="147"/>
      <c r="D248" s="379"/>
    </row>
    <row r="249" ht="15.75" customHeight="1" spans="1:4">
      <c r="A249" s="147"/>
      <c r="D249" s="379"/>
    </row>
    <row r="250" ht="15.75" customHeight="1" spans="1:4">
      <c r="A250" s="147"/>
      <c r="D250" s="379"/>
    </row>
    <row r="251" ht="15.75" customHeight="1" spans="1:4">
      <c r="A251" s="147"/>
      <c r="D251" s="379"/>
    </row>
    <row r="252" ht="15.75" customHeight="1" spans="1:4">
      <c r="A252" s="147"/>
      <c r="D252" s="379"/>
    </row>
    <row r="253" ht="15.75" customHeight="1" spans="1:4">
      <c r="A253" s="147"/>
      <c r="D253" s="379"/>
    </row>
    <row r="254" ht="15.75" customHeight="1" spans="1:4">
      <c r="A254" s="147"/>
      <c r="D254" s="379"/>
    </row>
    <row r="255" ht="15.75" customHeight="1" spans="1:4">
      <c r="A255" s="147"/>
      <c r="D255" s="379"/>
    </row>
    <row r="256" ht="15.75" customHeight="1" spans="1:4">
      <c r="A256" s="147"/>
      <c r="D256" s="379"/>
    </row>
    <row r="257" ht="15.75" customHeight="1" spans="1:4">
      <c r="A257" s="147"/>
      <c r="D257" s="379"/>
    </row>
    <row r="258" ht="15.75" customHeight="1" spans="1:4">
      <c r="A258" s="147"/>
      <c r="D258" s="379"/>
    </row>
    <row r="259" ht="15.75" customHeight="1" spans="1:4">
      <c r="A259" s="147"/>
      <c r="D259" s="379"/>
    </row>
    <row r="260" ht="15.75" customHeight="1" spans="1:4">
      <c r="A260" s="147"/>
      <c r="D260" s="379"/>
    </row>
    <row r="261" ht="15.75" customHeight="1" spans="1:4">
      <c r="A261" s="147"/>
      <c r="D261" s="379"/>
    </row>
    <row r="262" ht="15.75" customHeight="1" spans="1:4">
      <c r="A262" s="147"/>
      <c r="D262" s="379"/>
    </row>
    <row r="263" ht="15.75" customHeight="1" spans="1:4">
      <c r="A263" s="147"/>
      <c r="D263" s="379"/>
    </row>
    <row r="264" ht="15.75" customHeight="1" spans="1:4">
      <c r="A264" s="147"/>
      <c r="D264" s="379"/>
    </row>
    <row r="265" ht="15.75" customHeight="1" spans="1:4">
      <c r="A265" s="147"/>
      <c r="D265" s="379"/>
    </row>
    <row r="266" ht="15.75" customHeight="1" spans="1:4">
      <c r="A266" s="147"/>
      <c r="D266" s="379"/>
    </row>
    <row r="267" ht="15.75" customHeight="1" spans="1:4">
      <c r="A267" s="147"/>
      <c r="D267" s="379"/>
    </row>
    <row r="268" ht="15.75" customHeight="1" spans="1:4">
      <c r="A268" s="147"/>
      <c r="D268" s="379"/>
    </row>
    <row r="269" ht="15.75" customHeight="1" spans="1:4">
      <c r="A269" s="147"/>
      <c r="D269" s="379"/>
    </row>
    <row r="270" ht="15.75" customHeight="1" spans="1:4">
      <c r="A270" s="147"/>
      <c r="D270" s="379"/>
    </row>
    <row r="271" ht="15.75" customHeight="1" spans="1:4">
      <c r="A271" s="147"/>
      <c r="D271" s="379"/>
    </row>
    <row r="272" ht="15.75" customHeight="1" spans="1:4">
      <c r="A272" s="147"/>
      <c r="D272" s="379"/>
    </row>
    <row r="273" ht="15.75" customHeight="1" spans="1:4">
      <c r="A273" s="147"/>
      <c r="D273" s="379"/>
    </row>
    <row r="274" ht="15.75" customHeight="1" spans="1:4">
      <c r="A274" s="147"/>
      <c r="D274" s="379"/>
    </row>
    <row r="275" ht="15.75" customHeight="1" spans="1:4">
      <c r="A275" s="147"/>
      <c r="D275" s="379"/>
    </row>
    <row r="276" ht="15.75" customHeight="1" spans="1:4">
      <c r="A276" s="147"/>
      <c r="D276" s="379"/>
    </row>
    <row r="277" ht="15.75" customHeight="1" spans="1:4">
      <c r="A277" s="147"/>
      <c r="D277" s="379"/>
    </row>
    <row r="278" ht="15.75" customHeight="1" spans="1:4">
      <c r="A278" s="147"/>
      <c r="D278" s="379"/>
    </row>
    <row r="279" ht="15.75" customHeight="1" spans="1:4">
      <c r="A279" s="147"/>
      <c r="D279" s="379"/>
    </row>
    <row r="280" ht="15.75" customHeight="1" spans="1:4">
      <c r="A280" s="147"/>
      <c r="D280" s="379"/>
    </row>
    <row r="281" ht="15.75" customHeight="1" spans="1:4">
      <c r="A281" s="147"/>
      <c r="D281" s="379"/>
    </row>
    <row r="282" ht="15.75" customHeight="1" spans="1:4">
      <c r="A282" s="147"/>
      <c r="D282" s="379"/>
    </row>
    <row r="283" ht="15.75" customHeight="1" spans="1:4">
      <c r="A283" s="147"/>
      <c r="D283" s="379"/>
    </row>
    <row r="284" ht="15.75" customHeight="1" spans="1:4">
      <c r="A284" s="147"/>
      <c r="D284" s="379"/>
    </row>
    <row r="285" ht="15.75" customHeight="1" spans="1:4">
      <c r="A285" s="147"/>
      <c r="D285" s="379"/>
    </row>
    <row r="286" ht="15.75" customHeight="1" spans="1:4">
      <c r="A286" s="147"/>
      <c r="D286" s="379"/>
    </row>
    <row r="287" ht="15.75" customHeight="1" spans="1:4">
      <c r="A287" s="147"/>
      <c r="D287" s="379"/>
    </row>
    <row r="288" ht="15.75" customHeight="1" spans="1:4">
      <c r="A288" s="147"/>
      <c r="D288" s="379"/>
    </row>
    <row r="289" ht="15.75" customHeight="1" spans="1:4">
      <c r="A289" s="147"/>
      <c r="D289" s="379"/>
    </row>
    <row r="290" ht="15.75" customHeight="1" spans="1:4">
      <c r="A290" s="147"/>
      <c r="D290" s="379"/>
    </row>
    <row r="291" ht="15.75" customHeight="1" spans="1:4">
      <c r="A291" s="147"/>
      <c r="D291" s="379"/>
    </row>
    <row r="292" ht="15.75" customHeight="1" spans="1:4">
      <c r="A292" s="147"/>
      <c r="D292" s="379"/>
    </row>
    <row r="293" ht="15.75" customHeight="1" spans="1:4">
      <c r="A293" s="147"/>
      <c r="D293" s="379"/>
    </row>
    <row r="294" ht="15.75" customHeight="1" spans="1:4">
      <c r="A294" s="147"/>
      <c r="D294" s="379"/>
    </row>
    <row r="295" ht="15.75" customHeight="1" spans="1:4">
      <c r="A295" s="147"/>
      <c r="D295" s="379"/>
    </row>
    <row r="296" ht="15.75" customHeight="1" spans="1:4">
      <c r="A296" s="147"/>
      <c r="D296" s="379"/>
    </row>
    <row r="297" ht="15.75" customHeight="1" spans="1:4">
      <c r="A297" s="147"/>
      <c r="D297" s="379"/>
    </row>
    <row r="298" ht="15.75" customHeight="1" spans="1:4">
      <c r="A298" s="147"/>
      <c r="D298" s="379"/>
    </row>
    <row r="299" ht="15.75" customHeight="1" spans="1:4">
      <c r="A299" s="147"/>
      <c r="D299" s="379"/>
    </row>
    <row r="300" ht="15.75" customHeight="1" spans="1:4">
      <c r="A300" s="147"/>
      <c r="D300" s="379"/>
    </row>
    <row r="301" ht="15.75" customHeight="1" spans="1:4">
      <c r="A301" s="147"/>
      <c r="D301" s="379"/>
    </row>
    <row r="302" ht="15.75" customHeight="1" spans="1:4">
      <c r="A302" s="147"/>
      <c r="D302" s="379"/>
    </row>
    <row r="303" ht="15.75" customHeight="1" spans="1:4">
      <c r="A303" s="147"/>
      <c r="D303" s="379"/>
    </row>
    <row r="304" ht="15.75" customHeight="1" spans="1:4">
      <c r="A304" s="147"/>
      <c r="D304" s="379"/>
    </row>
    <row r="305" ht="15.75" customHeight="1" spans="1:4">
      <c r="A305" s="147"/>
      <c r="D305" s="379"/>
    </row>
    <row r="306" ht="15.75" customHeight="1" spans="1:4">
      <c r="A306" s="147"/>
      <c r="D306" s="379"/>
    </row>
    <row r="307" ht="15.75" customHeight="1" spans="1:4">
      <c r="A307" s="147"/>
      <c r="D307" s="379"/>
    </row>
    <row r="308" ht="15.75" customHeight="1" spans="1:4">
      <c r="A308" s="147"/>
      <c r="D308" s="379"/>
    </row>
    <row r="309" ht="15.75" customHeight="1" spans="1:4">
      <c r="A309" s="147"/>
      <c r="D309" s="379"/>
    </row>
    <row r="310" ht="15.75" customHeight="1" spans="1:4">
      <c r="A310" s="147"/>
      <c r="D310" s="379"/>
    </row>
    <row r="311" ht="15.75" customHeight="1" spans="1:4">
      <c r="A311" s="147"/>
      <c r="D311" s="379"/>
    </row>
    <row r="312" ht="15.75" customHeight="1" spans="1:4">
      <c r="A312" s="147"/>
      <c r="D312" s="379"/>
    </row>
    <row r="313" ht="15.75" customHeight="1" spans="1:4">
      <c r="A313" s="147"/>
      <c r="D313" s="379"/>
    </row>
    <row r="314" ht="15.75" customHeight="1" spans="1:4">
      <c r="A314" s="147"/>
      <c r="D314" s="379"/>
    </row>
    <row r="315" ht="15.75" customHeight="1" spans="1:4">
      <c r="A315" s="147"/>
      <c r="D315" s="379"/>
    </row>
    <row r="316" ht="15.75" customHeight="1" spans="1:4">
      <c r="A316" s="147"/>
      <c r="D316" s="379"/>
    </row>
    <row r="317" ht="15.75" customHeight="1" spans="1:4">
      <c r="A317" s="147"/>
      <c r="D317" s="379"/>
    </row>
    <row r="318" ht="15.75" customHeight="1" spans="1:4">
      <c r="A318" s="147"/>
      <c r="D318" s="379"/>
    </row>
    <row r="319" ht="15.75" customHeight="1" spans="1:4">
      <c r="A319" s="147"/>
      <c r="D319" s="379"/>
    </row>
    <row r="320" ht="15.75" customHeight="1" spans="1:4">
      <c r="A320" s="147"/>
      <c r="D320" s="379"/>
    </row>
    <row r="321" ht="15.75" customHeight="1" spans="1:4">
      <c r="A321" s="147"/>
      <c r="D321" s="379"/>
    </row>
    <row r="322" ht="15.75" customHeight="1" spans="1:4">
      <c r="A322" s="147"/>
      <c r="D322" s="379"/>
    </row>
    <row r="323" ht="15.75" customHeight="1" spans="1:4">
      <c r="A323" s="147"/>
      <c r="D323" s="379"/>
    </row>
    <row r="324" ht="15.75" customHeight="1" spans="1:4">
      <c r="A324" s="147"/>
      <c r="D324" s="379"/>
    </row>
    <row r="325" ht="15.75" customHeight="1" spans="1:4">
      <c r="A325" s="147"/>
      <c r="D325" s="379"/>
    </row>
    <row r="326" ht="15.75" customHeight="1" spans="1:4">
      <c r="A326" s="147"/>
      <c r="D326" s="379"/>
    </row>
    <row r="327" ht="15.75" customHeight="1" spans="1:4">
      <c r="A327" s="147"/>
      <c r="D327" s="379"/>
    </row>
    <row r="328" ht="15.75" customHeight="1" spans="1:4">
      <c r="A328" s="147"/>
      <c r="D328" s="379"/>
    </row>
    <row r="329" ht="15.75" customHeight="1" spans="1:4">
      <c r="A329" s="147"/>
      <c r="D329" s="379"/>
    </row>
    <row r="330" ht="15.75" customHeight="1" spans="1:4">
      <c r="A330" s="147"/>
      <c r="D330" s="379"/>
    </row>
    <row r="331" ht="15.75" customHeight="1" spans="1:4">
      <c r="A331" s="147"/>
      <c r="D331" s="379"/>
    </row>
    <row r="332" ht="15.75" customHeight="1" spans="1:4">
      <c r="A332" s="147"/>
      <c r="D332" s="379"/>
    </row>
    <row r="333" ht="15.75" customHeight="1" spans="1:4">
      <c r="A333" s="147"/>
      <c r="D333" s="379"/>
    </row>
    <row r="334" ht="15.75" customHeight="1" spans="1:4">
      <c r="A334" s="147"/>
      <c r="D334" s="379"/>
    </row>
    <row r="335" ht="15.75" customHeight="1" spans="1:4">
      <c r="A335" s="147"/>
      <c r="D335" s="379"/>
    </row>
    <row r="336" ht="15.75" customHeight="1" spans="1:4">
      <c r="A336" s="147"/>
      <c r="D336" s="379"/>
    </row>
    <row r="337" ht="15.75" customHeight="1" spans="1:4">
      <c r="A337" s="147"/>
      <c r="D337" s="379"/>
    </row>
    <row r="338" ht="15.75" customHeight="1" spans="1:4">
      <c r="A338" s="147"/>
      <c r="D338" s="379"/>
    </row>
    <row r="339" ht="15.75" customHeight="1" spans="1:4">
      <c r="A339" s="147"/>
      <c r="D339" s="379"/>
    </row>
    <row r="340" ht="15.75" customHeight="1" spans="1:4">
      <c r="A340" s="147"/>
      <c r="D340" s="379"/>
    </row>
    <row r="341" ht="15.75" customHeight="1" spans="1:4">
      <c r="A341" s="147"/>
      <c r="D341" s="379"/>
    </row>
    <row r="342" ht="15.75" customHeight="1" spans="1:4">
      <c r="A342" s="147"/>
      <c r="D342" s="379"/>
    </row>
    <row r="343" ht="15.75" customHeight="1" spans="1:4">
      <c r="A343" s="147"/>
      <c r="D343" s="379"/>
    </row>
    <row r="344" ht="15.75" customHeight="1" spans="1:4">
      <c r="A344" s="147"/>
      <c r="D344" s="379"/>
    </row>
    <row r="345" ht="15.75" customHeight="1" spans="1:4">
      <c r="A345" s="147"/>
      <c r="D345" s="379"/>
    </row>
    <row r="346" ht="15.75" customHeight="1" spans="1:4">
      <c r="A346" s="147"/>
      <c r="D346" s="379"/>
    </row>
    <row r="347" ht="15.75" customHeight="1" spans="1:4">
      <c r="A347" s="147"/>
      <c r="D347" s="379"/>
    </row>
    <row r="348" ht="15.75" customHeight="1" spans="1:4">
      <c r="A348" s="147"/>
      <c r="D348" s="379"/>
    </row>
    <row r="349" ht="15.75" customHeight="1" spans="1:4">
      <c r="A349" s="147"/>
      <c r="D349" s="379"/>
    </row>
    <row r="350" ht="15.75" customHeight="1" spans="1:4">
      <c r="A350" s="147"/>
      <c r="D350" s="379"/>
    </row>
    <row r="351" ht="15.75" customHeight="1" spans="1:4">
      <c r="A351" s="147"/>
      <c r="D351" s="379"/>
    </row>
    <row r="352" ht="15.75" customHeight="1" spans="1:4">
      <c r="A352" s="147"/>
      <c r="D352" s="379"/>
    </row>
    <row r="353" ht="15.75" customHeight="1" spans="1:4">
      <c r="A353" s="147"/>
      <c r="D353" s="379"/>
    </row>
    <row r="354" ht="15.75" customHeight="1" spans="1:4">
      <c r="A354" s="147"/>
      <c r="D354" s="379"/>
    </row>
    <row r="355" ht="15.75" customHeight="1" spans="1:4">
      <c r="A355" s="147"/>
      <c r="D355" s="379"/>
    </row>
    <row r="356" ht="15.75" customHeight="1" spans="1:4">
      <c r="A356" s="147"/>
      <c r="D356" s="379"/>
    </row>
    <row r="357" ht="15.75" customHeight="1" spans="1:4">
      <c r="A357" s="147"/>
      <c r="D357" s="379"/>
    </row>
    <row r="358" ht="15.75" customHeight="1" spans="1:4">
      <c r="A358" s="147"/>
      <c r="D358" s="379"/>
    </row>
    <row r="359" ht="15.75" customHeight="1" spans="1:4">
      <c r="A359" s="147"/>
      <c r="D359" s="379"/>
    </row>
    <row r="360" ht="15.75" customHeight="1" spans="1:4">
      <c r="A360" s="147"/>
      <c r="D360" s="379"/>
    </row>
    <row r="361" ht="15.75" customHeight="1" spans="1:4">
      <c r="A361" s="147"/>
      <c r="D361" s="379"/>
    </row>
    <row r="362" ht="15.75" customHeight="1" spans="1:4">
      <c r="A362" s="147"/>
      <c r="D362" s="379"/>
    </row>
    <row r="363" ht="15.75" customHeight="1" spans="1:4">
      <c r="A363" s="147"/>
      <c r="D363" s="379"/>
    </row>
    <row r="364" ht="15.75" customHeight="1" spans="1:4">
      <c r="A364" s="147"/>
      <c r="D364" s="379"/>
    </row>
    <row r="365" ht="15.75" customHeight="1" spans="1:4">
      <c r="A365" s="147"/>
      <c r="D365" s="379"/>
    </row>
    <row r="366" ht="15.75" customHeight="1" spans="1:4">
      <c r="A366" s="147"/>
      <c r="D366" s="379"/>
    </row>
    <row r="367" ht="15.75" customHeight="1" spans="1:4">
      <c r="A367" s="147"/>
      <c r="D367" s="379"/>
    </row>
    <row r="368" ht="15.75" customHeight="1" spans="1:4">
      <c r="A368" s="147"/>
      <c r="D368" s="379"/>
    </row>
    <row r="369" ht="15.75" customHeight="1" spans="1:4">
      <c r="A369" s="147"/>
      <c r="D369" s="379"/>
    </row>
    <row r="370" ht="15.75" customHeight="1" spans="1:4">
      <c r="A370" s="147"/>
      <c r="D370" s="379"/>
    </row>
    <row r="371" ht="15.75" customHeight="1" spans="1:4">
      <c r="A371" s="147"/>
      <c r="D371" s="379"/>
    </row>
    <row r="372" ht="15.75" customHeight="1" spans="1:4">
      <c r="A372" s="147"/>
      <c r="D372" s="379"/>
    </row>
    <row r="373" ht="15.75" customHeight="1" spans="1:4">
      <c r="A373" s="147"/>
      <c r="D373" s="379"/>
    </row>
    <row r="374" ht="15.75" customHeight="1" spans="1:4">
      <c r="A374" s="147"/>
      <c r="D374" s="379"/>
    </row>
    <row r="375" ht="15.75" customHeight="1" spans="1:4">
      <c r="A375" s="147"/>
      <c r="D375" s="379"/>
    </row>
    <row r="376" ht="15.75" customHeight="1" spans="1:4">
      <c r="A376" s="147"/>
      <c r="D376" s="379"/>
    </row>
    <row r="377" ht="15.75" customHeight="1" spans="1:4">
      <c r="A377" s="147"/>
      <c r="D377" s="379"/>
    </row>
    <row r="378" ht="15.75" customHeight="1" spans="1:4">
      <c r="A378" s="147"/>
      <c r="D378" s="379"/>
    </row>
    <row r="379" ht="15.75" customHeight="1" spans="1:4">
      <c r="A379" s="147"/>
      <c r="D379" s="379"/>
    </row>
    <row r="380" ht="15.75" customHeight="1" spans="1:4">
      <c r="A380" s="147"/>
      <c r="D380" s="379"/>
    </row>
    <row r="381" ht="15.75" customHeight="1" spans="1:4">
      <c r="A381" s="147"/>
      <c r="D381" s="379"/>
    </row>
    <row r="382" ht="15.75" customHeight="1" spans="1:4">
      <c r="A382" s="147"/>
      <c r="D382" s="379"/>
    </row>
    <row r="383" ht="15.75" customHeight="1" spans="1:4">
      <c r="A383" s="147"/>
      <c r="D383" s="379"/>
    </row>
    <row r="384" ht="15.75" customHeight="1" spans="1:4">
      <c r="A384" s="147"/>
      <c r="D384" s="379"/>
    </row>
    <row r="385" ht="15.75" customHeight="1" spans="1:4">
      <c r="A385" s="147"/>
      <c r="D385" s="379"/>
    </row>
    <row r="386" ht="15.75" customHeight="1" spans="1:4">
      <c r="A386" s="147"/>
      <c r="D386" s="379"/>
    </row>
    <row r="387" ht="15.75" customHeight="1" spans="1:4">
      <c r="A387" s="147"/>
      <c r="D387" s="379"/>
    </row>
    <row r="388" ht="15.75" customHeight="1" spans="1:4">
      <c r="A388" s="147"/>
      <c r="D388" s="379"/>
    </row>
    <row r="389" ht="15.75" customHeight="1" spans="1:4">
      <c r="A389" s="147"/>
      <c r="D389" s="379"/>
    </row>
    <row r="390" ht="15.75" customHeight="1" spans="1:4">
      <c r="A390" s="147"/>
      <c r="D390" s="379"/>
    </row>
    <row r="391" ht="15.75" customHeight="1" spans="1:4">
      <c r="A391" s="147"/>
      <c r="D391" s="379"/>
    </row>
    <row r="392" ht="15.75" customHeight="1" spans="1:4">
      <c r="A392" s="147"/>
      <c r="D392" s="379"/>
    </row>
    <row r="393" ht="15.75" customHeight="1" spans="1:4">
      <c r="A393" s="147"/>
      <c r="D393" s="379"/>
    </row>
    <row r="394" ht="15.75" customHeight="1" spans="1:4">
      <c r="A394" s="147"/>
      <c r="D394" s="379"/>
    </row>
    <row r="395" ht="15.75" customHeight="1" spans="1:4">
      <c r="A395" s="147"/>
      <c r="D395" s="379"/>
    </row>
    <row r="396" ht="15.75" customHeight="1" spans="1:4">
      <c r="A396" s="147"/>
      <c r="D396" s="379"/>
    </row>
    <row r="397" ht="15.75" customHeight="1" spans="1:4">
      <c r="A397" s="147"/>
      <c r="D397" s="379"/>
    </row>
    <row r="398" ht="15.75" customHeight="1" spans="1:4">
      <c r="A398" s="147"/>
      <c r="D398" s="379"/>
    </row>
    <row r="399" ht="15.75" customHeight="1" spans="1:4">
      <c r="A399" s="147"/>
      <c r="D399" s="379"/>
    </row>
    <row r="400" ht="15.75" customHeight="1" spans="1:4">
      <c r="A400" s="147"/>
      <c r="D400" s="379"/>
    </row>
    <row r="401" ht="15.75" customHeight="1" spans="1:4">
      <c r="A401" s="147"/>
      <c r="D401" s="379"/>
    </row>
    <row r="402" ht="15.75" customHeight="1" spans="1:4">
      <c r="A402" s="147"/>
      <c r="D402" s="379"/>
    </row>
    <row r="403" ht="15.75" customHeight="1" spans="1:4">
      <c r="A403" s="147"/>
      <c r="D403" s="379"/>
    </row>
    <row r="404" ht="15.75" customHeight="1" spans="1:4">
      <c r="A404" s="147"/>
      <c r="D404" s="379"/>
    </row>
    <row r="405" ht="15.75" customHeight="1" spans="1:4">
      <c r="A405" s="147"/>
      <c r="D405" s="379"/>
    </row>
    <row r="406" ht="15.75" customHeight="1" spans="1:4">
      <c r="A406" s="147"/>
      <c r="D406" s="379"/>
    </row>
    <row r="407" ht="15.75" customHeight="1" spans="1:4">
      <c r="A407" s="147"/>
      <c r="D407" s="379"/>
    </row>
    <row r="408" ht="15.75" customHeight="1" spans="1:4">
      <c r="A408" s="147"/>
      <c r="D408" s="379"/>
    </row>
    <row r="409" ht="15.75" customHeight="1" spans="1:4">
      <c r="A409" s="147"/>
      <c r="D409" s="379"/>
    </row>
    <row r="410" ht="15.75" customHeight="1" spans="1:4">
      <c r="A410" s="147"/>
      <c r="D410" s="379"/>
    </row>
    <row r="411" ht="15.75" customHeight="1" spans="1:4">
      <c r="A411" s="147"/>
      <c r="D411" s="379"/>
    </row>
    <row r="412" ht="15.75" customHeight="1" spans="1:4">
      <c r="A412" s="147"/>
      <c r="D412" s="379"/>
    </row>
    <row r="413" ht="15.75" customHeight="1" spans="1:4">
      <c r="A413" s="147"/>
      <c r="D413" s="379"/>
    </row>
    <row r="414" ht="15.75" customHeight="1" spans="1:4">
      <c r="A414" s="147"/>
      <c r="D414" s="379"/>
    </row>
    <row r="415" ht="15.75" customHeight="1" spans="1:4">
      <c r="A415" s="147"/>
      <c r="D415" s="379"/>
    </row>
    <row r="416" ht="15.75" customHeight="1" spans="1:4">
      <c r="A416" s="147"/>
      <c r="D416" s="379"/>
    </row>
    <row r="417" ht="15.75" customHeight="1" spans="1:4">
      <c r="A417" s="147"/>
      <c r="D417" s="379"/>
    </row>
    <row r="418" ht="15.75" customHeight="1" spans="1:4">
      <c r="A418" s="147"/>
      <c r="D418" s="379"/>
    </row>
    <row r="419" ht="15.75" customHeight="1" spans="1:4">
      <c r="A419" s="147"/>
      <c r="D419" s="379"/>
    </row>
    <row r="420" ht="15.75" customHeight="1" spans="1:4">
      <c r="A420" s="147"/>
      <c r="D420" s="379"/>
    </row>
    <row r="421" ht="15.75" customHeight="1" spans="1:4">
      <c r="A421" s="147"/>
      <c r="D421" s="379"/>
    </row>
    <row r="422" ht="15.75" customHeight="1" spans="1:4">
      <c r="A422" s="147"/>
      <c r="D422" s="379"/>
    </row>
    <row r="423" ht="15.75" customHeight="1" spans="1:4">
      <c r="A423" s="147"/>
      <c r="D423" s="379"/>
    </row>
    <row r="424" ht="15.75" customHeight="1" spans="1:4">
      <c r="A424" s="147"/>
      <c r="D424" s="379"/>
    </row>
    <row r="425" ht="15.75" customHeight="1" spans="1:4">
      <c r="A425" s="147"/>
      <c r="D425" s="379"/>
    </row>
    <row r="426" ht="15.75" customHeight="1" spans="1:4">
      <c r="A426" s="147"/>
      <c r="D426" s="379"/>
    </row>
    <row r="427" ht="15.75" customHeight="1" spans="1:4">
      <c r="A427" s="147"/>
      <c r="D427" s="379"/>
    </row>
    <row r="428" ht="15.75" customHeight="1" spans="1:4">
      <c r="A428" s="147"/>
      <c r="D428" s="379"/>
    </row>
    <row r="429" ht="15.75" customHeight="1" spans="1:4">
      <c r="A429" s="147"/>
      <c r="D429" s="379"/>
    </row>
    <row r="430" ht="15.75" customHeight="1" spans="1:4">
      <c r="A430" s="147"/>
      <c r="D430" s="379"/>
    </row>
    <row r="431" ht="15.75" customHeight="1" spans="1:4">
      <c r="A431" s="147"/>
      <c r="D431" s="379"/>
    </row>
    <row r="432" ht="15.75" customHeight="1" spans="1:4">
      <c r="A432" s="147"/>
      <c r="D432" s="379"/>
    </row>
    <row r="433" ht="15.75" customHeight="1" spans="1:4">
      <c r="A433" s="147"/>
      <c r="D433" s="379"/>
    </row>
    <row r="434" ht="15.75" customHeight="1" spans="1:4">
      <c r="A434" s="147"/>
      <c r="D434" s="379"/>
    </row>
    <row r="435" ht="15.75" customHeight="1" spans="1:4">
      <c r="A435" s="147"/>
      <c r="D435" s="379"/>
    </row>
    <row r="436" ht="15.75" customHeight="1" spans="1:4">
      <c r="A436" s="147"/>
      <c r="D436" s="379"/>
    </row>
    <row r="437" ht="15.75" customHeight="1" spans="1:4">
      <c r="A437" s="147"/>
      <c r="D437" s="379"/>
    </row>
    <row r="438" ht="15.75" customHeight="1" spans="1:4">
      <c r="A438" s="147"/>
      <c r="D438" s="379"/>
    </row>
    <row r="439" ht="15.75" customHeight="1" spans="1:4">
      <c r="A439" s="147"/>
      <c r="D439" s="379"/>
    </row>
    <row r="440" ht="15.75" customHeight="1" spans="1:4">
      <c r="A440" s="147"/>
      <c r="D440" s="379"/>
    </row>
    <row r="441" ht="15.75" customHeight="1" spans="1:4">
      <c r="A441" s="147"/>
      <c r="D441" s="379"/>
    </row>
    <row r="442" ht="15.75" customHeight="1" spans="1:4">
      <c r="A442" s="147"/>
      <c r="D442" s="379"/>
    </row>
    <row r="443" ht="15.75" customHeight="1" spans="1:4">
      <c r="A443" s="147"/>
      <c r="D443" s="379"/>
    </row>
    <row r="444" ht="15.75" customHeight="1" spans="1:4">
      <c r="A444" s="147"/>
      <c r="D444" s="379"/>
    </row>
    <row r="445" ht="15.75" customHeight="1" spans="1:4">
      <c r="A445" s="147"/>
      <c r="D445" s="379"/>
    </row>
    <row r="446" ht="15.75" customHeight="1" spans="1:4">
      <c r="A446" s="147"/>
      <c r="D446" s="379"/>
    </row>
    <row r="447" ht="15.75" customHeight="1" spans="1:4">
      <c r="A447" s="147"/>
      <c r="D447" s="379"/>
    </row>
    <row r="448" ht="15.75" customHeight="1" spans="1:4">
      <c r="A448" s="147"/>
      <c r="D448" s="379"/>
    </row>
    <row r="449" ht="15.75" customHeight="1" spans="1:4">
      <c r="A449" s="147"/>
      <c r="D449" s="379"/>
    </row>
    <row r="450" ht="15.75" customHeight="1" spans="1:4">
      <c r="A450" s="147"/>
      <c r="D450" s="379"/>
    </row>
    <row r="451" ht="15.75" customHeight="1" spans="1:4">
      <c r="A451" s="147"/>
      <c r="D451" s="379"/>
    </row>
    <row r="452" ht="15.75" customHeight="1" spans="1:4">
      <c r="A452" s="147"/>
      <c r="D452" s="379"/>
    </row>
    <row r="453" ht="15.75" customHeight="1" spans="1:4">
      <c r="A453" s="147"/>
      <c r="D453" s="379"/>
    </row>
    <row r="454" ht="15.75" customHeight="1" spans="1:4">
      <c r="A454" s="147"/>
      <c r="D454" s="379"/>
    </row>
    <row r="455" ht="15.75" customHeight="1" spans="1:4">
      <c r="A455" s="147"/>
      <c r="D455" s="379"/>
    </row>
    <row r="456" ht="15.75" customHeight="1" spans="1:4">
      <c r="A456" s="147"/>
      <c r="D456" s="379"/>
    </row>
    <row r="457" ht="15.75" customHeight="1" spans="1:4">
      <c r="A457" s="147"/>
      <c r="D457" s="379"/>
    </row>
    <row r="458" ht="15.75" customHeight="1" spans="1:4">
      <c r="A458" s="147"/>
      <c r="D458" s="379"/>
    </row>
    <row r="459" ht="15.75" customHeight="1" spans="1:4">
      <c r="A459" s="147"/>
      <c r="D459" s="379"/>
    </row>
    <row r="460" ht="15.75" customHeight="1" spans="1:4">
      <c r="A460" s="147"/>
      <c r="D460" s="379"/>
    </row>
    <row r="461" ht="15.75" customHeight="1" spans="1:4">
      <c r="A461" s="147"/>
      <c r="D461" s="379"/>
    </row>
    <row r="462" ht="15.75" customHeight="1" spans="1:4">
      <c r="A462" s="147"/>
      <c r="D462" s="379"/>
    </row>
    <row r="463" ht="15.75" customHeight="1" spans="1:4">
      <c r="A463" s="147"/>
      <c r="D463" s="379"/>
    </row>
    <row r="464" ht="15.75" customHeight="1" spans="1:4">
      <c r="A464" s="147"/>
      <c r="D464" s="379"/>
    </row>
    <row r="465" ht="15.75" customHeight="1" spans="1:4">
      <c r="A465" s="147"/>
      <c r="D465" s="379"/>
    </row>
    <row r="466" ht="15.75" customHeight="1" spans="1:4">
      <c r="A466" s="147"/>
      <c r="D466" s="379"/>
    </row>
    <row r="467" ht="15.75" customHeight="1" spans="1:4">
      <c r="A467" s="147"/>
      <c r="D467" s="379"/>
    </row>
    <row r="468" ht="15.75" customHeight="1" spans="1:4">
      <c r="A468" s="147"/>
      <c r="D468" s="379"/>
    </row>
    <row r="469" ht="15.75" customHeight="1" spans="1:4">
      <c r="A469" s="147"/>
      <c r="D469" s="379"/>
    </row>
    <row r="470" ht="15.75" customHeight="1" spans="1:4">
      <c r="A470" s="147"/>
      <c r="D470" s="379"/>
    </row>
    <row r="471" ht="15.75" customHeight="1" spans="1:4">
      <c r="A471" s="147"/>
      <c r="D471" s="379"/>
    </row>
    <row r="472" ht="15.75" customHeight="1" spans="1:4">
      <c r="A472" s="147"/>
      <c r="D472" s="379"/>
    </row>
    <row r="473" ht="15.75" customHeight="1" spans="1:4">
      <c r="A473" s="147"/>
      <c r="D473" s="379"/>
    </row>
    <row r="474" ht="15.75" customHeight="1" spans="1:4">
      <c r="A474" s="147"/>
      <c r="D474" s="379"/>
    </row>
    <row r="475" ht="15.75" customHeight="1" spans="1:4">
      <c r="A475" s="147"/>
      <c r="D475" s="379"/>
    </row>
    <row r="476" ht="15.75" customHeight="1" spans="1:4">
      <c r="A476" s="147"/>
      <c r="D476" s="379"/>
    </row>
    <row r="477" ht="15.75" customHeight="1" spans="1:4">
      <c r="A477" s="147"/>
      <c r="D477" s="379"/>
    </row>
    <row r="478" ht="15.75" customHeight="1" spans="1:4">
      <c r="A478" s="147"/>
      <c r="D478" s="379"/>
    </row>
    <row r="479" ht="15.75" customHeight="1" spans="1:4">
      <c r="A479" s="147"/>
      <c r="D479" s="379"/>
    </row>
    <row r="480" ht="15.75" customHeight="1" spans="1:4">
      <c r="A480" s="147"/>
      <c r="D480" s="379"/>
    </row>
    <row r="481" ht="15.75" customHeight="1" spans="1:4">
      <c r="A481" s="147"/>
      <c r="D481" s="379"/>
    </row>
    <row r="482" ht="15.75" customHeight="1" spans="1:4">
      <c r="A482" s="147"/>
      <c r="D482" s="379"/>
    </row>
    <row r="483" ht="15.75" customHeight="1" spans="1:4">
      <c r="A483" s="147"/>
      <c r="D483" s="379"/>
    </row>
    <row r="484" ht="15.75" customHeight="1" spans="1:4">
      <c r="A484" s="147"/>
      <c r="D484" s="379"/>
    </row>
    <row r="485" ht="15.75" customHeight="1" spans="1:4">
      <c r="A485" s="147"/>
      <c r="D485" s="379"/>
    </row>
    <row r="486" ht="15.75" customHeight="1" spans="1:4">
      <c r="A486" s="147"/>
      <c r="D486" s="379"/>
    </row>
    <row r="487" ht="15.75" customHeight="1" spans="1:4">
      <c r="A487" s="147"/>
      <c r="D487" s="379"/>
    </row>
    <row r="488" ht="15.75" customHeight="1" spans="1:4">
      <c r="A488" s="147"/>
      <c r="D488" s="379"/>
    </row>
    <row r="489" ht="15.75" customHeight="1" spans="1:4">
      <c r="A489" s="147"/>
      <c r="D489" s="379"/>
    </row>
    <row r="490" ht="15.75" customHeight="1" spans="1:4">
      <c r="A490" s="147"/>
      <c r="D490" s="379"/>
    </row>
    <row r="491" ht="15.75" customHeight="1" spans="1:4">
      <c r="A491" s="147"/>
      <c r="D491" s="379"/>
    </row>
    <row r="492" ht="15.75" customHeight="1" spans="1:4">
      <c r="A492" s="147"/>
      <c r="D492" s="379"/>
    </row>
    <row r="493" ht="15.75" customHeight="1" spans="1:4">
      <c r="A493" s="147"/>
      <c r="D493" s="379"/>
    </row>
    <row r="494" ht="15.75" customHeight="1" spans="1:4">
      <c r="A494" s="147"/>
      <c r="D494" s="379"/>
    </row>
    <row r="495" ht="15.75" customHeight="1" spans="1:4">
      <c r="A495" s="147"/>
      <c r="D495" s="379"/>
    </row>
    <row r="496" ht="15.75" customHeight="1" spans="1:4">
      <c r="A496" s="147"/>
      <c r="D496" s="379"/>
    </row>
    <row r="497" ht="15.75" customHeight="1" spans="1:4">
      <c r="A497" s="147"/>
      <c r="D497" s="379"/>
    </row>
    <row r="498" ht="15.75" customHeight="1" spans="1:4">
      <c r="A498" s="147"/>
      <c r="D498" s="379"/>
    </row>
    <row r="499" ht="15.75" customHeight="1" spans="1:4">
      <c r="A499" s="147"/>
      <c r="D499" s="379"/>
    </row>
    <row r="500" ht="15.75" customHeight="1" spans="1:4">
      <c r="A500" s="147"/>
      <c r="D500" s="379"/>
    </row>
    <row r="501" ht="15.75" customHeight="1" spans="1:4">
      <c r="A501" s="147"/>
      <c r="D501" s="379"/>
    </row>
    <row r="502" ht="15.75" customHeight="1" spans="1:4">
      <c r="A502" s="147"/>
      <c r="D502" s="379"/>
    </row>
    <row r="503" ht="15.75" customHeight="1" spans="1:4">
      <c r="A503" s="147"/>
      <c r="D503" s="379"/>
    </row>
    <row r="504" ht="15.75" customHeight="1" spans="1:4">
      <c r="A504" s="147"/>
      <c r="D504" s="379"/>
    </row>
    <row r="505" ht="15.75" customHeight="1" spans="1:4">
      <c r="A505" s="147"/>
      <c r="D505" s="379"/>
    </row>
    <row r="506" ht="15.75" customHeight="1" spans="1:4">
      <c r="A506" s="147"/>
      <c r="D506" s="379"/>
    </row>
    <row r="507" ht="15.75" customHeight="1" spans="1:4">
      <c r="A507" s="147"/>
      <c r="D507" s="379"/>
    </row>
    <row r="508" ht="15.75" customHeight="1" spans="1:4">
      <c r="A508" s="147"/>
      <c r="D508" s="379"/>
    </row>
    <row r="509" ht="15.75" customHeight="1" spans="1:4">
      <c r="A509" s="147"/>
      <c r="D509" s="379"/>
    </row>
    <row r="510" ht="15.75" customHeight="1" spans="1:4">
      <c r="A510" s="147"/>
      <c r="D510" s="379"/>
    </row>
    <row r="511" ht="15.75" customHeight="1" spans="1:4">
      <c r="A511" s="147"/>
      <c r="D511" s="379"/>
    </row>
    <row r="512" ht="15.75" customHeight="1" spans="1:4">
      <c r="A512" s="147"/>
      <c r="D512" s="379"/>
    </row>
    <row r="513" ht="15.75" customHeight="1" spans="1:4">
      <c r="A513" s="147"/>
      <c r="D513" s="379"/>
    </row>
    <row r="514" ht="15.75" customHeight="1" spans="1:4">
      <c r="A514" s="147"/>
      <c r="D514" s="379"/>
    </row>
    <row r="515" ht="15.75" customHeight="1" spans="1:4">
      <c r="A515" s="147"/>
      <c r="D515" s="379"/>
    </row>
    <row r="516" ht="15.75" customHeight="1" spans="1:4">
      <c r="A516" s="147"/>
      <c r="D516" s="379"/>
    </row>
    <row r="517" ht="15.75" customHeight="1" spans="1:4">
      <c r="A517" s="147"/>
      <c r="D517" s="379"/>
    </row>
    <row r="518" ht="15.75" customHeight="1" spans="1:4">
      <c r="A518" s="147"/>
      <c r="D518" s="379"/>
    </row>
    <row r="519" ht="15.75" customHeight="1" spans="1:4">
      <c r="A519" s="147"/>
      <c r="D519" s="379"/>
    </row>
    <row r="520" ht="15.75" customHeight="1" spans="1:4">
      <c r="A520" s="147"/>
      <c r="D520" s="379"/>
    </row>
    <row r="521" ht="15.75" customHeight="1" spans="1:4">
      <c r="A521" s="147"/>
      <c r="D521" s="379"/>
    </row>
    <row r="522" ht="15.75" customHeight="1" spans="1:4">
      <c r="A522" s="147"/>
      <c r="D522" s="379"/>
    </row>
    <row r="523" ht="15.75" customHeight="1" spans="1:4">
      <c r="A523" s="147"/>
      <c r="D523" s="379"/>
    </row>
    <row r="524" ht="15.75" customHeight="1" spans="1:4">
      <c r="A524" s="147"/>
      <c r="D524" s="379"/>
    </row>
    <row r="525" ht="15.75" customHeight="1" spans="1:4">
      <c r="A525" s="147"/>
      <c r="D525" s="379"/>
    </row>
    <row r="526" ht="15.75" customHeight="1" spans="1:4">
      <c r="A526" s="147"/>
      <c r="D526" s="379"/>
    </row>
    <row r="527" ht="15.75" customHeight="1" spans="1:4">
      <c r="A527" s="147"/>
      <c r="D527" s="379"/>
    </row>
    <row r="528" ht="15.75" customHeight="1" spans="1:4">
      <c r="A528" s="147"/>
      <c r="D528" s="379"/>
    </row>
    <row r="529" ht="15.75" customHeight="1" spans="1:4">
      <c r="A529" s="147"/>
      <c r="D529" s="379"/>
    </row>
    <row r="530" ht="15.75" customHeight="1" spans="1:4">
      <c r="A530" s="147"/>
      <c r="D530" s="379"/>
    </row>
    <row r="531" ht="15.75" customHeight="1" spans="1:4">
      <c r="A531" s="147"/>
      <c r="D531" s="379"/>
    </row>
    <row r="532" ht="15.75" customHeight="1" spans="1:4">
      <c r="A532" s="147"/>
      <c r="D532" s="379"/>
    </row>
    <row r="533" ht="15.75" customHeight="1" spans="1:4">
      <c r="A533" s="147"/>
      <c r="D533" s="379"/>
    </row>
    <row r="534" ht="15.75" customHeight="1" spans="1:4">
      <c r="A534" s="147"/>
      <c r="D534" s="379"/>
    </row>
    <row r="535" ht="15.75" customHeight="1" spans="1:4">
      <c r="A535" s="147"/>
      <c r="D535" s="379"/>
    </row>
    <row r="536" ht="15.75" customHeight="1" spans="1:4">
      <c r="A536" s="147"/>
      <c r="D536" s="379"/>
    </row>
    <row r="537" ht="15.75" customHeight="1" spans="1:4">
      <c r="A537" s="147"/>
      <c r="D537" s="379"/>
    </row>
    <row r="538" ht="15.75" customHeight="1" spans="1:4">
      <c r="A538" s="147"/>
      <c r="D538" s="379"/>
    </row>
    <row r="539" ht="15.75" customHeight="1" spans="1:4">
      <c r="A539" s="147"/>
      <c r="D539" s="379"/>
    </row>
    <row r="540" ht="15.75" customHeight="1" spans="1:4">
      <c r="A540" s="147"/>
      <c r="D540" s="379"/>
    </row>
    <row r="541" ht="15.75" customHeight="1" spans="1:4">
      <c r="A541" s="147"/>
      <c r="D541" s="379"/>
    </row>
    <row r="542" ht="15.75" customHeight="1" spans="1:4">
      <c r="A542" s="147"/>
      <c r="D542" s="379"/>
    </row>
    <row r="543" ht="15.75" customHeight="1" spans="1:4">
      <c r="A543" s="147"/>
      <c r="D543" s="379"/>
    </row>
    <row r="544" ht="15.75" customHeight="1" spans="1:4">
      <c r="A544" s="147"/>
      <c r="D544" s="379"/>
    </row>
    <row r="545" ht="15.75" customHeight="1" spans="1:4">
      <c r="A545" s="147"/>
      <c r="D545" s="379"/>
    </row>
    <row r="546" ht="15.75" customHeight="1" spans="1:4">
      <c r="A546" s="147"/>
      <c r="D546" s="379"/>
    </row>
    <row r="547" ht="15.75" customHeight="1" spans="1:4">
      <c r="A547" s="147"/>
      <c r="D547" s="379"/>
    </row>
    <row r="548" ht="15.75" customHeight="1" spans="1:4">
      <c r="A548" s="147"/>
      <c r="D548" s="379"/>
    </row>
    <row r="549" ht="15.75" customHeight="1" spans="1:4">
      <c r="A549" s="147"/>
      <c r="D549" s="379"/>
    </row>
    <row r="550" ht="15.75" customHeight="1" spans="1:4">
      <c r="A550" s="147"/>
      <c r="D550" s="379"/>
    </row>
    <row r="551" ht="15.75" customHeight="1" spans="1:4">
      <c r="A551" s="147"/>
      <c r="D551" s="379"/>
    </row>
    <row r="552" ht="15.75" customHeight="1" spans="1:4">
      <c r="A552" s="147"/>
      <c r="D552" s="379"/>
    </row>
    <row r="553" ht="15.75" customHeight="1" spans="1:4">
      <c r="A553" s="147"/>
      <c r="D553" s="379"/>
    </row>
    <row r="554" ht="15.75" customHeight="1" spans="1:4">
      <c r="A554" s="147"/>
      <c r="D554" s="379"/>
    </row>
    <row r="555" ht="15.75" customHeight="1" spans="1:4">
      <c r="A555" s="147"/>
      <c r="D555" s="379"/>
    </row>
    <row r="556" ht="15.75" customHeight="1" spans="1:4">
      <c r="A556" s="147"/>
      <c r="D556" s="379"/>
    </row>
    <row r="557" ht="15.75" customHeight="1" spans="1:4">
      <c r="A557" s="147"/>
      <c r="D557" s="379"/>
    </row>
    <row r="558" ht="15.75" customHeight="1" spans="1:4">
      <c r="A558" s="147"/>
      <c r="D558" s="379"/>
    </row>
    <row r="559" ht="15.75" customHeight="1" spans="1:4">
      <c r="A559" s="147"/>
      <c r="D559" s="379"/>
    </row>
    <row r="560" ht="15.75" customHeight="1" spans="1:4">
      <c r="A560" s="147"/>
      <c r="D560" s="379"/>
    </row>
    <row r="561" ht="15.75" customHeight="1" spans="1:4">
      <c r="A561" s="147"/>
      <c r="D561" s="379"/>
    </row>
    <row r="562" ht="15.75" customHeight="1" spans="1:4">
      <c r="A562" s="147"/>
      <c r="D562" s="379"/>
    </row>
    <row r="563" ht="15.75" customHeight="1" spans="1:4">
      <c r="A563" s="147"/>
      <c r="D563" s="379"/>
    </row>
    <row r="564" ht="15.75" customHeight="1" spans="1:4">
      <c r="A564" s="147"/>
      <c r="D564" s="379"/>
    </row>
    <row r="565" ht="15.75" customHeight="1" spans="1:4">
      <c r="A565" s="147"/>
      <c r="D565" s="379"/>
    </row>
    <row r="566" ht="15.75" customHeight="1" spans="1:4">
      <c r="A566" s="147"/>
      <c r="D566" s="379"/>
    </row>
    <row r="567" ht="15.75" customHeight="1" spans="1:4">
      <c r="A567" s="147"/>
      <c r="D567" s="379"/>
    </row>
    <row r="568" ht="15.75" customHeight="1" spans="1:4">
      <c r="A568" s="147"/>
      <c r="D568" s="379"/>
    </row>
    <row r="569" ht="15.75" customHeight="1" spans="1:4">
      <c r="A569" s="147"/>
      <c r="D569" s="379"/>
    </row>
    <row r="570" ht="15.75" customHeight="1" spans="1:4">
      <c r="A570" s="147"/>
      <c r="D570" s="379"/>
    </row>
    <row r="571" ht="15.75" customHeight="1" spans="1:4">
      <c r="A571" s="147"/>
      <c r="D571" s="379"/>
    </row>
    <row r="572" ht="15.75" customHeight="1" spans="1:4">
      <c r="A572" s="147"/>
      <c r="D572" s="379"/>
    </row>
    <row r="573" ht="15.75" customHeight="1" spans="1:4">
      <c r="A573" s="147"/>
      <c r="D573" s="379"/>
    </row>
    <row r="574" ht="15.75" customHeight="1" spans="1:4">
      <c r="A574" s="147"/>
      <c r="D574" s="379"/>
    </row>
    <row r="575" ht="15.75" customHeight="1" spans="1:4">
      <c r="A575" s="147"/>
      <c r="D575" s="379"/>
    </row>
    <row r="576" ht="15.75" customHeight="1" spans="1:4">
      <c r="A576" s="147"/>
      <c r="D576" s="379"/>
    </row>
    <row r="577" ht="15.75" customHeight="1" spans="1:4">
      <c r="A577" s="147"/>
      <c r="D577" s="379"/>
    </row>
    <row r="578" ht="15.75" customHeight="1" spans="1:4">
      <c r="A578" s="147"/>
      <c r="D578" s="379"/>
    </row>
    <row r="579" ht="15.75" customHeight="1" spans="1:4">
      <c r="A579" s="147"/>
      <c r="D579" s="379"/>
    </row>
    <row r="580" ht="15.75" customHeight="1" spans="1:4">
      <c r="A580" s="147"/>
      <c r="D580" s="379"/>
    </row>
    <row r="581" ht="15.75" customHeight="1" spans="1:4">
      <c r="A581" s="147"/>
      <c r="D581" s="379"/>
    </row>
    <row r="582" ht="15.75" customHeight="1" spans="1:4">
      <c r="A582" s="147"/>
      <c r="D582" s="379"/>
    </row>
    <row r="583" ht="15.75" customHeight="1" spans="1:4">
      <c r="A583" s="147"/>
      <c r="D583" s="379"/>
    </row>
    <row r="584" ht="15.75" customHeight="1" spans="1:4">
      <c r="A584" s="147"/>
      <c r="D584" s="379"/>
    </row>
    <row r="585" ht="15.75" customHeight="1" spans="1:4">
      <c r="A585" s="147"/>
      <c r="D585" s="379"/>
    </row>
    <row r="586" ht="15.75" customHeight="1" spans="1:4">
      <c r="A586" s="147"/>
      <c r="D586" s="379"/>
    </row>
    <row r="587" ht="15.75" customHeight="1" spans="1:4">
      <c r="A587" s="147"/>
      <c r="D587" s="379"/>
    </row>
    <row r="588" ht="15.75" customHeight="1" spans="1:4">
      <c r="A588" s="147"/>
      <c r="D588" s="379"/>
    </row>
    <row r="589" ht="15.75" customHeight="1" spans="1:4">
      <c r="A589" s="147"/>
      <c r="D589" s="379"/>
    </row>
    <row r="590" ht="15.75" customHeight="1" spans="1:4">
      <c r="A590" s="147"/>
      <c r="D590" s="379"/>
    </row>
    <row r="591" ht="15.75" customHeight="1" spans="1:4">
      <c r="A591" s="147"/>
      <c r="D591" s="379"/>
    </row>
    <row r="592" ht="15.75" customHeight="1" spans="1:4">
      <c r="A592" s="147"/>
      <c r="D592" s="379"/>
    </row>
    <row r="593" ht="15.75" customHeight="1" spans="1:4">
      <c r="A593" s="147"/>
      <c r="D593" s="379"/>
    </row>
    <row r="594" ht="15.75" customHeight="1" spans="1:4">
      <c r="A594" s="147"/>
      <c r="D594" s="379"/>
    </row>
    <row r="595" ht="15.75" customHeight="1" spans="1:4">
      <c r="A595" s="147"/>
      <c r="D595" s="379"/>
    </row>
    <row r="596" ht="15.75" customHeight="1" spans="1:4">
      <c r="A596" s="147"/>
      <c r="D596" s="379"/>
    </row>
    <row r="597" ht="15.75" customHeight="1" spans="1:4">
      <c r="A597" s="147"/>
      <c r="D597" s="379"/>
    </row>
    <row r="598" ht="15.75" customHeight="1" spans="1:4">
      <c r="A598" s="147"/>
      <c r="D598" s="379"/>
    </row>
    <row r="599" ht="15.75" customHeight="1" spans="1:4">
      <c r="A599" s="147"/>
      <c r="D599" s="379"/>
    </row>
    <row r="600" ht="15.75" customHeight="1" spans="1:4">
      <c r="A600" s="147"/>
      <c r="D600" s="379"/>
    </row>
    <row r="601" ht="15.75" customHeight="1" spans="1:4">
      <c r="A601" s="147"/>
      <c r="D601" s="379"/>
    </row>
    <row r="602" ht="15.75" customHeight="1" spans="1:4">
      <c r="A602" s="147"/>
      <c r="D602" s="379"/>
    </row>
    <row r="603" ht="15.75" customHeight="1" spans="1:4">
      <c r="A603" s="147"/>
      <c r="D603" s="379"/>
    </row>
    <row r="604" ht="15.75" customHeight="1" spans="1:4">
      <c r="A604" s="147"/>
      <c r="D604" s="379"/>
    </row>
    <row r="605" ht="15.75" customHeight="1" spans="1:4">
      <c r="A605" s="147"/>
      <c r="D605" s="379"/>
    </row>
    <row r="606" ht="15.75" customHeight="1" spans="1:4">
      <c r="A606" s="147"/>
      <c r="D606" s="379"/>
    </row>
    <row r="607" ht="15.75" customHeight="1" spans="1:4">
      <c r="A607" s="147"/>
      <c r="D607" s="379"/>
    </row>
    <row r="608" ht="15.75" customHeight="1" spans="1:4">
      <c r="A608" s="147"/>
      <c r="D608" s="379"/>
    </row>
    <row r="609" ht="15.75" customHeight="1" spans="1:4">
      <c r="A609" s="147"/>
      <c r="D609" s="379"/>
    </row>
    <row r="610" ht="15.75" customHeight="1" spans="1:4">
      <c r="A610" s="147"/>
      <c r="D610" s="379"/>
    </row>
    <row r="611" ht="15.75" customHeight="1" spans="1:4">
      <c r="A611" s="147"/>
      <c r="D611" s="379"/>
    </row>
    <row r="612" ht="15.75" customHeight="1" spans="1:4">
      <c r="A612" s="147"/>
      <c r="D612" s="379"/>
    </row>
    <row r="613" ht="15.75" customHeight="1" spans="1:4">
      <c r="A613" s="147"/>
      <c r="D613" s="379"/>
    </row>
    <row r="614" ht="15.75" customHeight="1" spans="1:4">
      <c r="A614" s="147"/>
      <c r="D614" s="379"/>
    </row>
    <row r="615" ht="15.75" customHeight="1" spans="1:4">
      <c r="A615" s="147"/>
      <c r="D615" s="379"/>
    </row>
    <row r="616" ht="15.75" customHeight="1" spans="1:4">
      <c r="A616" s="147"/>
      <c r="D616" s="379"/>
    </row>
    <row r="617" ht="15.75" customHeight="1" spans="1:4">
      <c r="A617" s="147"/>
      <c r="D617" s="379"/>
    </row>
    <row r="618" ht="15.75" customHeight="1" spans="1:4">
      <c r="A618" s="147"/>
      <c r="D618" s="379"/>
    </row>
    <row r="619" ht="15.75" customHeight="1" spans="1:4">
      <c r="A619" s="147"/>
      <c r="D619" s="379"/>
    </row>
    <row r="620" ht="15.75" customHeight="1" spans="1:4">
      <c r="A620" s="147"/>
      <c r="D620" s="379"/>
    </row>
    <row r="621" ht="15.75" customHeight="1" spans="1:4">
      <c r="A621" s="147"/>
      <c r="D621" s="379"/>
    </row>
    <row r="622" ht="15.75" customHeight="1" spans="1:4">
      <c r="A622" s="147"/>
      <c r="D622" s="379"/>
    </row>
    <row r="623" ht="15.75" customHeight="1" spans="1:4">
      <c r="A623" s="147"/>
      <c r="D623" s="379"/>
    </row>
    <row r="624" ht="15.75" customHeight="1" spans="1:4">
      <c r="A624" s="147"/>
      <c r="D624" s="379"/>
    </row>
    <row r="625" ht="15.75" customHeight="1" spans="1:4">
      <c r="A625" s="147"/>
      <c r="D625" s="379"/>
    </row>
    <row r="626" ht="15.75" customHeight="1" spans="1:4">
      <c r="A626" s="147"/>
      <c r="D626" s="379"/>
    </row>
    <row r="627" ht="15.75" customHeight="1" spans="1:4">
      <c r="A627" s="147"/>
      <c r="D627" s="379"/>
    </row>
    <row r="628" ht="15.75" customHeight="1" spans="1:4">
      <c r="A628" s="147"/>
      <c r="D628" s="379"/>
    </row>
    <row r="629" ht="15.75" customHeight="1" spans="1:4">
      <c r="A629" s="147"/>
      <c r="D629" s="379"/>
    </row>
    <row r="630" ht="15.75" customHeight="1" spans="1:4">
      <c r="A630" s="147"/>
      <c r="D630" s="379"/>
    </row>
    <row r="631" ht="15.75" customHeight="1" spans="1:4">
      <c r="A631" s="147"/>
      <c r="D631" s="379"/>
    </row>
    <row r="632" ht="15.75" customHeight="1" spans="1:4">
      <c r="A632" s="147"/>
      <c r="D632" s="379"/>
    </row>
    <row r="633" ht="15.75" customHeight="1" spans="1:4">
      <c r="A633" s="147"/>
      <c r="D633" s="379"/>
    </row>
    <row r="634" ht="15.75" customHeight="1" spans="1:4">
      <c r="A634" s="147"/>
      <c r="D634" s="379"/>
    </row>
    <row r="635" ht="15.75" customHeight="1" spans="1:4">
      <c r="A635" s="147"/>
      <c r="D635" s="379"/>
    </row>
    <row r="636" ht="15.75" customHeight="1" spans="1:4">
      <c r="A636" s="147"/>
      <c r="D636" s="379"/>
    </row>
    <row r="637" ht="15.75" customHeight="1" spans="1:4">
      <c r="A637" s="147"/>
      <c r="D637" s="379"/>
    </row>
    <row r="638" ht="15.75" customHeight="1" spans="1:4">
      <c r="A638" s="147"/>
      <c r="D638" s="379"/>
    </row>
    <row r="639" ht="15.75" customHeight="1" spans="1:4">
      <c r="A639" s="147"/>
      <c r="D639" s="379"/>
    </row>
    <row r="640" ht="15.75" customHeight="1" spans="1:4">
      <c r="A640" s="147"/>
      <c r="D640" s="379"/>
    </row>
    <row r="641" ht="15.75" customHeight="1" spans="1:4">
      <c r="A641" s="147"/>
      <c r="D641" s="379"/>
    </row>
    <row r="642" ht="15.75" customHeight="1" spans="1:4">
      <c r="A642" s="147"/>
      <c r="D642" s="379"/>
    </row>
    <row r="643" ht="15.75" customHeight="1" spans="1:4">
      <c r="A643" s="147"/>
      <c r="D643" s="379"/>
    </row>
    <row r="644" ht="15.75" customHeight="1" spans="1:4">
      <c r="A644" s="147"/>
      <c r="D644" s="379"/>
    </row>
    <row r="645" ht="15.75" customHeight="1" spans="1:4">
      <c r="A645" s="147"/>
      <c r="D645" s="379"/>
    </row>
    <row r="646" ht="15.75" customHeight="1" spans="1:4">
      <c r="A646" s="147"/>
      <c r="D646" s="379"/>
    </row>
    <row r="647" ht="15.75" customHeight="1" spans="1:4">
      <c r="A647" s="147"/>
      <c r="D647" s="379"/>
    </row>
    <row r="648" ht="15.75" customHeight="1" spans="1:4">
      <c r="A648" s="147"/>
      <c r="D648" s="379"/>
    </row>
    <row r="649" ht="15.75" customHeight="1" spans="1:4">
      <c r="A649" s="147"/>
      <c r="D649" s="379"/>
    </row>
    <row r="650" ht="15.75" customHeight="1" spans="1:4">
      <c r="A650" s="147"/>
      <c r="D650" s="379"/>
    </row>
    <row r="651" ht="15.75" customHeight="1" spans="1:4">
      <c r="A651" s="147"/>
      <c r="D651" s="379"/>
    </row>
    <row r="652" ht="15.75" customHeight="1" spans="1:4">
      <c r="A652" s="147"/>
      <c r="D652" s="379"/>
    </row>
    <row r="653" ht="15.75" customHeight="1" spans="1:4">
      <c r="A653" s="147"/>
      <c r="D653" s="379"/>
    </row>
    <row r="654" ht="15.75" customHeight="1" spans="1:4">
      <c r="A654" s="147"/>
      <c r="D654" s="379"/>
    </row>
    <row r="655" ht="15.75" customHeight="1" spans="1:4">
      <c r="A655" s="147"/>
      <c r="D655" s="379"/>
    </row>
    <row r="656" ht="15.75" customHeight="1" spans="1:4">
      <c r="A656" s="147"/>
      <c r="D656" s="379"/>
    </row>
    <row r="657" ht="15.75" customHeight="1" spans="1:4">
      <c r="A657" s="147"/>
      <c r="D657" s="379"/>
    </row>
    <row r="658" ht="15.75" customHeight="1" spans="1:4">
      <c r="A658" s="147"/>
      <c r="D658" s="379"/>
    </row>
    <row r="659" ht="15.75" customHeight="1" spans="1:4">
      <c r="A659" s="147"/>
      <c r="D659" s="379"/>
    </row>
    <row r="660" ht="15.75" customHeight="1" spans="1:4">
      <c r="A660" s="147"/>
      <c r="D660" s="379"/>
    </row>
    <row r="661" ht="15.75" customHeight="1" spans="1:4">
      <c r="A661" s="147"/>
      <c r="D661" s="379"/>
    </row>
    <row r="662" ht="15.75" customHeight="1" spans="1:4">
      <c r="A662" s="147"/>
      <c r="D662" s="379"/>
    </row>
    <row r="663" ht="15.75" customHeight="1" spans="1:4">
      <c r="A663" s="147"/>
      <c r="D663" s="379"/>
    </row>
    <row r="664" ht="15.75" customHeight="1" spans="1:4">
      <c r="A664" s="147"/>
      <c r="D664" s="379"/>
    </row>
    <row r="665" ht="15.75" customHeight="1" spans="1:4">
      <c r="A665" s="147"/>
      <c r="D665" s="379"/>
    </row>
    <row r="666" ht="15.75" customHeight="1" spans="1:4">
      <c r="A666" s="147"/>
      <c r="D666" s="379"/>
    </row>
    <row r="667" ht="15.75" customHeight="1" spans="1:4">
      <c r="A667" s="147"/>
      <c r="D667" s="379"/>
    </row>
    <row r="668" ht="15.75" customHeight="1" spans="1:4">
      <c r="A668" s="147"/>
      <c r="D668" s="379"/>
    </row>
    <row r="669" ht="15.75" customHeight="1" spans="1:4">
      <c r="A669" s="147"/>
      <c r="D669" s="379"/>
    </row>
    <row r="670" ht="15.75" customHeight="1" spans="1:4">
      <c r="A670" s="147"/>
      <c r="D670" s="379"/>
    </row>
    <row r="671" ht="15.75" customHeight="1" spans="1:4">
      <c r="A671" s="147"/>
      <c r="D671" s="379"/>
    </row>
    <row r="672" ht="15.75" customHeight="1" spans="1:4">
      <c r="A672" s="147"/>
      <c r="D672" s="379"/>
    </row>
    <row r="673" ht="15.75" customHeight="1" spans="1:4">
      <c r="A673" s="147"/>
      <c r="D673" s="379"/>
    </row>
    <row r="674" ht="15.75" customHeight="1" spans="1:4">
      <c r="A674" s="147"/>
      <c r="D674" s="379"/>
    </row>
    <row r="675" ht="15.75" customHeight="1" spans="1:4">
      <c r="A675" s="147"/>
      <c r="D675" s="379"/>
    </row>
    <row r="676" ht="15.75" customHeight="1" spans="1:4">
      <c r="A676" s="147"/>
      <c r="D676" s="379"/>
    </row>
    <row r="677" ht="15.75" customHeight="1" spans="1:4">
      <c r="A677" s="147"/>
      <c r="D677" s="379"/>
    </row>
    <row r="678" ht="15.75" customHeight="1" spans="1:4">
      <c r="A678" s="147"/>
      <c r="D678" s="379"/>
    </row>
    <row r="679" ht="15.75" customHeight="1" spans="1:4">
      <c r="A679" s="147"/>
      <c r="D679" s="379"/>
    </row>
    <row r="680" ht="15.75" customHeight="1" spans="1:4">
      <c r="A680" s="147"/>
      <c r="D680" s="379"/>
    </row>
    <row r="681" ht="15.75" customHeight="1" spans="1:4">
      <c r="A681" s="147"/>
      <c r="D681" s="379"/>
    </row>
    <row r="682" ht="15.75" customHeight="1" spans="1:4">
      <c r="A682" s="147"/>
      <c r="D682" s="379"/>
    </row>
    <row r="683" ht="15.75" customHeight="1" spans="1:4">
      <c r="A683" s="147"/>
      <c r="D683" s="379"/>
    </row>
    <row r="684" ht="15.75" customHeight="1" spans="1:4">
      <c r="A684" s="147"/>
      <c r="D684" s="379"/>
    </row>
    <row r="685" ht="15.75" customHeight="1" spans="1:4">
      <c r="A685" s="147"/>
      <c r="D685" s="379"/>
    </row>
    <row r="686" ht="15.75" customHeight="1" spans="1:4">
      <c r="A686" s="147"/>
      <c r="D686" s="379"/>
    </row>
    <row r="687" ht="15.75" customHeight="1" spans="1:4">
      <c r="A687" s="147"/>
      <c r="D687" s="379"/>
    </row>
    <row r="688" ht="15.75" customHeight="1" spans="1:4">
      <c r="A688" s="147"/>
      <c r="D688" s="379"/>
    </row>
    <row r="689" ht="15.75" customHeight="1" spans="1:4">
      <c r="A689" s="147"/>
      <c r="D689" s="379"/>
    </row>
    <row r="690" ht="15.75" customHeight="1" spans="1:4">
      <c r="A690" s="147"/>
      <c r="D690" s="379"/>
    </row>
    <row r="691" ht="15.75" customHeight="1" spans="1:4">
      <c r="A691" s="147"/>
      <c r="D691" s="379"/>
    </row>
    <row r="692" ht="15.75" customHeight="1" spans="1:4">
      <c r="A692" s="147"/>
      <c r="D692" s="379"/>
    </row>
    <row r="693" ht="15.75" customHeight="1" spans="1:4">
      <c r="A693" s="147"/>
      <c r="D693" s="379"/>
    </row>
    <row r="694" ht="15.75" customHeight="1" spans="1:4">
      <c r="A694" s="147"/>
      <c r="D694" s="379"/>
    </row>
    <row r="695" ht="15.75" customHeight="1" spans="1:4">
      <c r="A695" s="147"/>
      <c r="D695" s="379"/>
    </row>
    <row r="696" ht="15.75" customHeight="1" spans="1:4">
      <c r="A696" s="147"/>
      <c r="D696" s="379"/>
    </row>
    <row r="697" ht="15.75" customHeight="1" spans="1:4">
      <c r="A697" s="147"/>
      <c r="D697" s="379"/>
    </row>
    <row r="698" ht="15.75" customHeight="1" spans="1:4">
      <c r="A698" s="147"/>
      <c r="D698" s="379"/>
    </row>
    <row r="699" ht="15.75" customHeight="1" spans="1:4">
      <c r="A699" s="147"/>
      <c r="D699" s="379"/>
    </row>
    <row r="700" ht="15.75" customHeight="1" spans="1:4">
      <c r="A700" s="147"/>
      <c r="D700" s="379"/>
    </row>
    <row r="701" ht="15.75" customHeight="1" spans="1:4">
      <c r="A701" s="147"/>
      <c r="D701" s="379"/>
    </row>
    <row r="702" ht="15.75" customHeight="1" spans="1:4">
      <c r="A702" s="147"/>
      <c r="D702" s="379"/>
    </row>
    <row r="703" ht="15.75" customHeight="1" spans="1:4">
      <c r="A703" s="147"/>
      <c r="D703" s="379"/>
    </row>
    <row r="704" ht="15.75" customHeight="1" spans="1:4">
      <c r="A704" s="147"/>
      <c r="D704" s="379"/>
    </row>
    <row r="705" ht="15.75" customHeight="1" spans="1:4">
      <c r="A705" s="147"/>
      <c r="D705" s="379"/>
    </row>
    <row r="706" ht="15.75" customHeight="1" spans="1:4">
      <c r="A706" s="147"/>
      <c r="D706" s="379"/>
    </row>
    <row r="707" ht="15.75" customHeight="1" spans="1:4">
      <c r="A707" s="147"/>
      <c r="D707" s="379"/>
    </row>
    <row r="708" ht="15.75" customHeight="1" spans="1:4">
      <c r="A708" s="147"/>
      <c r="D708" s="379"/>
    </row>
    <row r="709" ht="15.75" customHeight="1" spans="1:4">
      <c r="A709" s="147"/>
      <c r="D709" s="379"/>
    </row>
    <row r="710" ht="15.75" customHeight="1" spans="1:4">
      <c r="A710" s="147"/>
      <c r="D710" s="379"/>
    </row>
    <row r="711" ht="15.75" customHeight="1" spans="1:4">
      <c r="A711" s="147"/>
      <c r="D711" s="379"/>
    </row>
    <row r="712" ht="15.75" customHeight="1" spans="1:4">
      <c r="A712" s="147"/>
      <c r="D712" s="379"/>
    </row>
    <row r="713" ht="15.75" customHeight="1" spans="1:4">
      <c r="A713" s="147"/>
      <c r="D713" s="379"/>
    </row>
    <row r="714" ht="15.75" customHeight="1" spans="1:4">
      <c r="A714" s="147"/>
      <c r="D714" s="379"/>
    </row>
    <row r="715" ht="15.75" customHeight="1" spans="1:4">
      <c r="A715" s="147"/>
      <c r="D715" s="379"/>
    </row>
    <row r="716" ht="15.75" customHeight="1" spans="1:4">
      <c r="A716" s="147"/>
      <c r="D716" s="379"/>
    </row>
    <row r="717" ht="15.75" customHeight="1" spans="1:4">
      <c r="A717" s="147"/>
      <c r="D717" s="379"/>
    </row>
    <row r="718" ht="15.75" customHeight="1" spans="1:4">
      <c r="A718" s="147"/>
      <c r="D718" s="379"/>
    </row>
    <row r="719" ht="15.75" customHeight="1" spans="1:4">
      <c r="A719" s="147"/>
      <c r="D719" s="379"/>
    </row>
    <row r="720" ht="15.75" customHeight="1" spans="1:4">
      <c r="A720" s="147"/>
      <c r="D720" s="379"/>
    </row>
    <row r="721" ht="15.75" customHeight="1" spans="1:4">
      <c r="A721" s="147"/>
      <c r="D721" s="379"/>
    </row>
    <row r="722" ht="15.75" customHeight="1" spans="1:4">
      <c r="A722" s="147"/>
      <c r="D722" s="379"/>
    </row>
    <row r="723" ht="15.75" customHeight="1" spans="1:4">
      <c r="A723" s="147"/>
      <c r="D723" s="379"/>
    </row>
    <row r="724" ht="15.75" customHeight="1" spans="1:4">
      <c r="A724" s="147"/>
      <c r="D724" s="379"/>
    </row>
    <row r="725" ht="15.75" customHeight="1" spans="1:4">
      <c r="A725" s="147"/>
      <c r="D725" s="379"/>
    </row>
    <row r="726" ht="15.75" customHeight="1" spans="1:4">
      <c r="A726" s="147"/>
      <c r="D726" s="379"/>
    </row>
    <row r="727" ht="15.75" customHeight="1" spans="1:4">
      <c r="A727" s="147"/>
      <c r="D727" s="379"/>
    </row>
    <row r="728" ht="15.75" customHeight="1" spans="1:4">
      <c r="A728" s="147"/>
      <c r="D728" s="379"/>
    </row>
    <row r="729" ht="15.75" customHeight="1" spans="1:4">
      <c r="A729" s="147"/>
      <c r="D729" s="379"/>
    </row>
    <row r="730" ht="15.75" customHeight="1" spans="1:4">
      <c r="A730" s="147"/>
      <c r="D730" s="379"/>
    </row>
    <row r="731" ht="15.75" customHeight="1" spans="1:4">
      <c r="A731" s="147"/>
      <c r="D731" s="379"/>
    </row>
    <row r="732" ht="15.75" customHeight="1" spans="1:4">
      <c r="A732" s="147"/>
      <c r="D732" s="379"/>
    </row>
    <row r="733" ht="15.75" customHeight="1" spans="1:4">
      <c r="A733" s="147"/>
      <c r="D733" s="379"/>
    </row>
    <row r="734" ht="15.75" customHeight="1" spans="1:4">
      <c r="A734" s="147"/>
      <c r="D734" s="379"/>
    </row>
    <row r="735" ht="15.75" customHeight="1" spans="1:4">
      <c r="A735" s="147"/>
      <c r="D735" s="379"/>
    </row>
    <row r="736" ht="15.75" customHeight="1" spans="1:4">
      <c r="A736" s="147"/>
      <c r="D736" s="379"/>
    </row>
    <row r="737" ht="15.75" customHeight="1" spans="1:4">
      <c r="A737" s="147"/>
      <c r="D737" s="379"/>
    </row>
    <row r="738" ht="15.75" customHeight="1" spans="1:4">
      <c r="A738" s="147"/>
      <c r="D738" s="379"/>
    </row>
    <row r="739" ht="15.75" customHeight="1" spans="1:4">
      <c r="A739" s="147"/>
      <c r="D739" s="379"/>
    </row>
    <row r="740" ht="15.75" customHeight="1" spans="1:4">
      <c r="A740" s="147"/>
      <c r="D740" s="379"/>
    </row>
    <row r="741" ht="15.75" customHeight="1" spans="1:4">
      <c r="A741" s="147"/>
      <c r="D741" s="379"/>
    </row>
    <row r="742" ht="15.75" customHeight="1" spans="1:4">
      <c r="A742" s="147"/>
      <c r="D742" s="379"/>
    </row>
    <row r="743" ht="15.75" customHeight="1" spans="1:4">
      <c r="A743" s="147"/>
      <c r="D743" s="379"/>
    </row>
    <row r="744" ht="15.75" customHeight="1" spans="1:4">
      <c r="A744" s="147"/>
      <c r="D744" s="379"/>
    </row>
    <row r="745" ht="15.75" customHeight="1" spans="1:4">
      <c r="A745" s="147"/>
      <c r="D745" s="379"/>
    </row>
    <row r="746" ht="15.75" customHeight="1" spans="1:4">
      <c r="A746" s="147"/>
      <c r="D746" s="379"/>
    </row>
    <row r="747" ht="15.75" customHeight="1" spans="1:4">
      <c r="A747" s="147"/>
      <c r="D747" s="379"/>
    </row>
    <row r="748" ht="15.75" customHeight="1" spans="1:4">
      <c r="A748" s="147"/>
      <c r="D748" s="379"/>
    </row>
    <row r="749" ht="15.75" customHeight="1" spans="1:4">
      <c r="A749" s="147"/>
      <c r="D749" s="379"/>
    </row>
    <row r="750" ht="15.75" customHeight="1" spans="1:4">
      <c r="A750" s="147"/>
      <c r="D750" s="379"/>
    </row>
    <row r="751" ht="15.75" customHeight="1" spans="1:4">
      <c r="A751" s="147"/>
      <c r="D751" s="379"/>
    </row>
    <row r="752" ht="15.75" customHeight="1" spans="1:4">
      <c r="A752" s="147"/>
      <c r="D752" s="379"/>
    </row>
    <row r="753" ht="15.75" customHeight="1" spans="1:4">
      <c r="A753" s="147"/>
      <c r="D753" s="379"/>
    </row>
    <row r="754" ht="15.75" customHeight="1" spans="1:4">
      <c r="A754" s="147"/>
      <c r="D754" s="379"/>
    </row>
    <row r="755" ht="15.75" customHeight="1" spans="1:4">
      <c r="A755" s="147"/>
      <c r="D755" s="379"/>
    </row>
    <row r="756" ht="15.75" customHeight="1" spans="1:4">
      <c r="A756" s="147"/>
      <c r="D756" s="379"/>
    </row>
    <row r="757" ht="15.75" customHeight="1" spans="1:4">
      <c r="A757" s="147"/>
      <c r="D757" s="379"/>
    </row>
    <row r="758" ht="15.75" customHeight="1" spans="1:4">
      <c r="A758" s="147"/>
      <c r="D758" s="379"/>
    </row>
    <row r="759" ht="15.75" customHeight="1" spans="1:4">
      <c r="A759" s="147"/>
      <c r="D759" s="379"/>
    </row>
    <row r="760" ht="15.75" customHeight="1" spans="1:4">
      <c r="A760" s="147"/>
      <c r="D760" s="379"/>
    </row>
    <row r="761" ht="15.75" customHeight="1" spans="1:4">
      <c r="A761" s="147"/>
      <c r="D761" s="379"/>
    </row>
    <row r="762" ht="15.75" customHeight="1" spans="1:4">
      <c r="A762" s="147"/>
      <c r="D762" s="379"/>
    </row>
    <row r="763" ht="15.75" customHeight="1" spans="1:4">
      <c r="A763" s="147"/>
      <c r="D763" s="379"/>
    </row>
    <row r="764" ht="15.75" customHeight="1" spans="1:4">
      <c r="A764" s="147"/>
      <c r="D764" s="379"/>
    </row>
    <row r="765" ht="15.75" customHeight="1" spans="1:4">
      <c r="A765" s="147"/>
      <c r="D765" s="379"/>
    </row>
    <row r="766" ht="15.75" customHeight="1" spans="1:4">
      <c r="A766" s="147"/>
      <c r="D766" s="379"/>
    </row>
    <row r="767" ht="15.75" customHeight="1" spans="1:4">
      <c r="A767" s="147"/>
      <c r="D767" s="379"/>
    </row>
    <row r="768" ht="15.75" customHeight="1" spans="1:4">
      <c r="A768" s="147"/>
      <c r="D768" s="379"/>
    </row>
    <row r="769" ht="15.75" customHeight="1" spans="1:4">
      <c r="A769" s="147"/>
      <c r="D769" s="379"/>
    </row>
    <row r="770" ht="15.75" customHeight="1" spans="1:4">
      <c r="A770" s="147"/>
      <c r="D770" s="379"/>
    </row>
    <row r="771" ht="15.75" customHeight="1" spans="1:4">
      <c r="A771" s="147"/>
      <c r="D771" s="379"/>
    </row>
    <row r="772" ht="15.75" customHeight="1" spans="1:4">
      <c r="A772" s="147"/>
      <c r="D772" s="379"/>
    </row>
    <row r="773" ht="15.75" customHeight="1" spans="1:4">
      <c r="A773" s="147"/>
      <c r="D773" s="379"/>
    </row>
    <row r="774" ht="15.75" customHeight="1" spans="1:4">
      <c r="A774" s="147"/>
      <c r="D774" s="379"/>
    </row>
    <row r="775" ht="15.75" customHeight="1" spans="1:4">
      <c r="A775" s="147"/>
      <c r="D775" s="379"/>
    </row>
    <row r="776" ht="15.75" customHeight="1" spans="1:4">
      <c r="A776" s="147"/>
      <c r="D776" s="379"/>
    </row>
    <row r="777" ht="15.75" customHeight="1" spans="1:4">
      <c r="A777" s="147"/>
      <c r="D777" s="379"/>
    </row>
    <row r="778" ht="15.75" customHeight="1" spans="1:4">
      <c r="A778" s="147"/>
      <c r="D778" s="379"/>
    </row>
    <row r="779" ht="15.75" customHeight="1" spans="1:4">
      <c r="A779" s="147"/>
      <c r="D779" s="379"/>
    </row>
    <row r="780" ht="15.75" customHeight="1" spans="1:4">
      <c r="A780" s="147"/>
      <c r="D780" s="379"/>
    </row>
    <row r="781" ht="15.75" customHeight="1" spans="1:4">
      <c r="A781" s="147"/>
      <c r="D781" s="379"/>
    </row>
    <row r="782" ht="15.75" customHeight="1" spans="1:4">
      <c r="A782" s="147"/>
      <c r="D782" s="379"/>
    </row>
    <row r="783" ht="15.75" customHeight="1" spans="1:4">
      <c r="A783" s="147"/>
      <c r="D783" s="379"/>
    </row>
    <row r="784" ht="15.75" customHeight="1" spans="1:4">
      <c r="A784" s="147"/>
      <c r="D784" s="379"/>
    </row>
    <row r="785" ht="15.75" customHeight="1" spans="1:4">
      <c r="A785" s="147"/>
      <c r="D785" s="379"/>
    </row>
    <row r="786" ht="15.75" customHeight="1" spans="1:4">
      <c r="A786" s="147"/>
      <c r="D786" s="379"/>
    </row>
    <row r="787" ht="15.75" customHeight="1" spans="1:4">
      <c r="A787" s="147"/>
      <c r="D787" s="379"/>
    </row>
    <row r="788" ht="15.75" customHeight="1" spans="1:4">
      <c r="A788" s="147"/>
      <c r="D788" s="379"/>
    </row>
    <row r="789" ht="15.75" customHeight="1" spans="1:4">
      <c r="A789" s="147"/>
      <c r="D789" s="379"/>
    </row>
    <row r="790" ht="15.75" customHeight="1" spans="1:4">
      <c r="A790" s="147"/>
      <c r="D790" s="379"/>
    </row>
    <row r="791" ht="15.75" customHeight="1" spans="1:4">
      <c r="A791" s="147"/>
      <c r="D791" s="379"/>
    </row>
    <row r="792" ht="15.75" customHeight="1" spans="1:4">
      <c r="A792" s="147"/>
      <c r="D792" s="379"/>
    </row>
    <row r="793" ht="15.75" customHeight="1" spans="1:4">
      <c r="A793" s="147"/>
      <c r="D793" s="379"/>
    </row>
    <row r="794" ht="15.75" customHeight="1" spans="1:4">
      <c r="A794" s="147"/>
      <c r="D794" s="379"/>
    </row>
    <row r="795" ht="15.75" customHeight="1" spans="1:4">
      <c r="A795" s="147"/>
      <c r="D795" s="379"/>
    </row>
    <row r="796" ht="15.75" customHeight="1" spans="1:4">
      <c r="A796" s="147"/>
      <c r="D796" s="379"/>
    </row>
    <row r="797" ht="15.75" customHeight="1" spans="1:4">
      <c r="A797" s="147"/>
      <c r="D797" s="379"/>
    </row>
    <row r="798" ht="15.75" customHeight="1" spans="1:4">
      <c r="A798" s="147"/>
      <c r="D798" s="379"/>
    </row>
    <row r="799" ht="15.75" customHeight="1" spans="1:4">
      <c r="A799" s="147"/>
      <c r="D799" s="379"/>
    </row>
    <row r="800" ht="15.75" customHeight="1" spans="1:4">
      <c r="A800" s="147"/>
      <c r="D800" s="379"/>
    </row>
    <row r="801" ht="15.75" customHeight="1" spans="1:4">
      <c r="A801" s="147"/>
      <c r="D801" s="379"/>
    </row>
    <row r="802" ht="15.75" customHeight="1" spans="1:4">
      <c r="A802" s="147"/>
      <c r="D802" s="379"/>
    </row>
    <row r="803" ht="15.75" customHeight="1" spans="1:4">
      <c r="A803" s="147"/>
      <c r="D803" s="379"/>
    </row>
    <row r="804" ht="15.75" customHeight="1" spans="1:4">
      <c r="A804" s="147"/>
      <c r="D804" s="379"/>
    </row>
    <row r="805" ht="15.75" customHeight="1" spans="1:4">
      <c r="A805" s="147"/>
      <c r="D805" s="379"/>
    </row>
    <row r="806" ht="15.75" customHeight="1" spans="1:4">
      <c r="A806" s="147"/>
      <c r="D806" s="379"/>
    </row>
    <row r="807" ht="15.75" customHeight="1" spans="1:4">
      <c r="A807" s="147"/>
      <c r="D807" s="379"/>
    </row>
    <row r="808" ht="15.75" customHeight="1" spans="1:4">
      <c r="A808" s="147"/>
      <c r="D808" s="379"/>
    </row>
    <row r="809" ht="15.75" customHeight="1" spans="1:4">
      <c r="A809" s="147"/>
      <c r="D809" s="379"/>
    </row>
    <row r="810" ht="15.75" customHeight="1" spans="1:4">
      <c r="A810" s="147"/>
      <c r="D810" s="379"/>
    </row>
    <row r="811" ht="15.75" customHeight="1" spans="1:4">
      <c r="A811" s="147"/>
      <c r="D811" s="379"/>
    </row>
    <row r="812" ht="15.75" customHeight="1" spans="1:4">
      <c r="A812" s="147"/>
      <c r="D812" s="379"/>
    </row>
    <row r="813" ht="15.75" customHeight="1" spans="1:4">
      <c r="A813" s="147"/>
      <c r="D813" s="379"/>
    </row>
    <row r="814" ht="15.75" customHeight="1" spans="1:4">
      <c r="A814" s="147"/>
      <c r="D814" s="379"/>
    </row>
    <row r="815" ht="15.75" customHeight="1" spans="1:4">
      <c r="A815" s="147"/>
      <c r="D815" s="379"/>
    </row>
    <row r="816" ht="15.75" customHeight="1" spans="1:4">
      <c r="A816" s="147"/>
      <c r="D816" s="379"/>
    </row>
    <row r="817" ht="15.75" customHeight="1" spans="1:4">
      <c r="A817" s="147"/>
      <c r="D817" s="379"/>
    </row>
    <row r="818" ht="15.75" customHeight="1" spans="1:4">
      <c r="A818" s="147"/>
      <c r="D818" s="379"/>
    </row>
    <row r="819" ht="15.75" customHeight="1" spans="1:4">
      <c r="A819" s="147"/>
      <c r="D819" s="379"/>
    </row>
    <row r="820" ht="15.75" customHeight="1" spans="1:4">
      <c r="A820" s="147"/>
      <c r="D820" s="379"/>
    </row>
    <row r="821" ht="15.75" customHeight="1" spans="1:4">
      <c r="A821" s="147"/>
      <c r="D821" s="379"/>
    </row>
    <row r="822" ht="15.75" customHeight="1" spans="1:4">
      <c r="A822" s="147"/>
      <c r="D822" s="379"/>
    </row>
    <row r="823" ht="15.75" customHeight="1" spans="1:4">
      <c r="A823" s="147"/>
      <c r="D823" s="379"/>
    </row>
    <row r="824" ht="15.75" customHeight="1" spans="1:4">
      <c r="A824" s="147"/>
      <c r="D824" s="379"/>
    </row>
    <row r="825" ht="15.75" customHeight="1" spans="1:4">
      <c r="A825" s="147"/>
      <c r="D825" s="379"/>
    </row>
    <row r="826" ht="15.75" customHeight="1" spans="1:4">
      <c r="A826" s="147"/>
      <c r="D826" s="379"/>
    </row>
    <row r="827" ht="15.75" customHeight="1" spans="1:4">
      <c r="A827" s="147"/>
      <c r="D827" s="379"/>
    </row>
    <row r="828" ht="15.75" customHeight="1" spans="1:4">
      <c r="A828" s="147"/>
      <c r="D828" s="379"/>
    </row>
    <row r="829" ht="15.75" customHeight="1" spans="1:4">
      <c r="A829" s="147"/>
      <c r="D829" s="379"/>
    </row>
    <row r="830" ht="15.75" customHeight="1" spans="1:4">
      <c r="A830" s="147"/>
      <c r="D830" s="379"/>
    </row>
    <row r="831" ht="15.75" customHeight="1" spans="1:4">
      <c r="A831" s="147"/>
      <c r="D831" s="379"/>
    </row>
    <row r="832" ht="15.75" customHeight="1" spans="1:4">
      <c r="A832" s="147"/>
      <c r="D832" s="379"/>
    </row>
    <row r="833" ht="15.75" customHeight="1" spans="1:4">
      <c r="A833" s="147"/>
      <c r="D833" s="379"/>
    </row>
    <row r="834" ht="15.75" customHeight="1" spans="1:4">
      <c r="A834" s="147"/>
      <c r="D834" s="379"/>
    </row>
    <row r="835" ht="15.75" customHeight="1" spans="1:4">
      <c r="A835" s="147"/>
      <c r="D835" s="379"/>
    </row>
    <row r="836" ht="15.75" customHeight="1" spans="1:4">
      <c r="A836" s="147"/>
      <c r="D836" s="379"/>
    </row>
    <row r="837" ht="15.75" customHeight="1" spans="1:4">
      <c r="A837" s="147"/>
      <c r="D837" s="379"/>
    </row>
    <row r="838" ht="15.75" customHeight="1" spans="1:4">
      <c r="A838" s="147"/>
      <c r="D838" s="379"/>
    </row>
    <row r="839" ht="15.75" customHeight="1" spans="1:4">
      <c r="A839" s="147"/>
      <c r="D839" s="379"/>
    </row>
    <row r="840" ht="15.75" customHeight="1" spans="1:4">
      <c r="A840" s="147"/>
      <c r="D840" s="379"/>
    </row>
    <row r="841" ht="15.75" customHeight="1" spans="1:4">
      <c r="A841" s="147"/>
      <c r="D841" s="379"/>
    </row>
    <row r="842" ht="15.75" customHeight="1" spans="1:4">
      <c r="A842" s="147"/>
      <c r="D842" s="379"/>
    </row>
    <row r="843" ht="15.75" customHeight="1" spans="1:4">
      <c r="A843" s="147"/>
      <c r="D843" s="379"/>
    </row>
    <row r="844" ht="15.75" customHeight="1" spans="1:4">
      <c r="A844" s="147"/>
      <c r="D844" s="379"/>
    </row>
    <row r="845" ht="15.75" customHeight="1" spans="1:4">
      <c r="A845" s="147"/>
      <c r="D845" s="379"/>
    </row>
    <row r="846" ht="15.75" customHeight="1" spans="1:4">
      <c r="A846" s="147"/>
      <c r="D846" s="379"/>
    </row>
    <row r="847" ht="15.75" customHeight="1" spans="1:4">
      <c r="A847" s="147"/>
      <c r="D847" s="379"/>
    </row>
    <row r="848" ht="15.75" customHeight="1" spans="1:4">
      <c r="A848" s="147"/>
      <c r="D848" s="379"/>
    </row>
    <row r="849" ht="15.75" customHeight="1" spans="1:4">
      <c r="A849" s="147"/>
      <c r="D849" s="379"/>
    </row>
    <row r="850" ht="15.75" customHeight="1" spans="1:4">
      <c r="A850" s="147"/>
      <c r="D850" s="379"/>
    </row>
    <row r="851" ht="15.75" customHeight="1" spans="1:4">
      <c r="A851" s="147"/>
      <c r="D851" s="379"/>
    </row>
    <row r="852" ht="15.75" customHeight="1" spans="1:4">
      <c r="A852" s="147"/>
      <c r="D852" s="379"/>
    </row>
    <row r="853" ht="15.75" customHeight="1" spans="1:4">
      <c r="A853" s="147"/>
      <c r="D853" s="379"/>
    </row>
    <row r="854" ht="15.75" customHeight="1" spans="1:4">
      <c r="A854" s="147"/>
      <c r="D854" s="379"/>
    </row>
    <row r="855" ht="15.75" customHeight="1" spans="1:4">
      <c r="A855" s="147"/>
      <c r="D855" s="379"/>
    </row>
    <row r="856" ht="15.75" customHeight="1" spans="1:4">
      <c r="A856" s="147"/>
      <c r="D856" s="379"/>
    </row>
    <row r="857" ht="15.75" customHeight="1" spans="1:4">
      <c r="A857" s="147"/>
      <c r="D857" s="379"/>
    </row>
    <row r="858" ht="15.75" customHeight="1" spans="1:4">
      <c r="A858" s="147"/>
      <c r="D858" s="379"/>
    </row>
    <row r="859" ht="15.75" customHeight="1" spans="1:4">
      <c r="A859" s="147"/>
      <c r="D859" s="379"/>
    </row>
    <row r="860" ht="15.75" customHeight="1" spans="1:4">
      <c r="A860" s="147"/>
      <c r="D860" s="379"/>
    </row>
    <row r="861" ht="15.75" customHeight="1" spans="1:4">
      <c r="A861" s="147"/>
      <c r="D861" s="379"/>
    </row>
    <row r="862" ht="15.75" customHeight="1" spans="1:4">
      <c r="A862" s="147"/>
      <c r="D862" s="379"/>
    </row>
    <row r="863" ht="15.75" customHeight="1" spans="1:4">
      <c r="A863" s="147"/>
      <c r="D863" s="379"/>
    </row>
    <row r="864" ht="15.75" customHeight="1" spans="1:4">
      <c r="A864" s="147"/>
      <c r="D864" s="379"/>
    </row>
    <row r="865" ht="15.75" customHeight="1" spans="1:4">
      <c r="A865" s="147"/>
      <c r="D865" s="379"/>
    </row>
    <row r="866" ht="15.75" customHeight="1" spans="1:4">
      <c r="A866" s="147"/>
      <c r="D866" s="379"/>
    </row>
    <row r="867" ht="15.75" customHeight="1" spans="1:4">
      <c r="A867" s="147"/>
      <c r="D867" s="379"/>
    </row>
    <row r="868" ht="15.75" customHeight="1" spans="1:4">
      <c r="A868" s="147"/>
      <c r="D868" s="379"/>
    </row>
    <row r="869" ht="15.75" customHeight="1" spans="1:4">
      <c r="A869" s="147"/>
      <c r="D869" s="379"/>
    </row>
    <row r="870" ht="15.75" customHeight="1" spans="1:4">
      <c r="A870" s="147"/>
      <c r="D870" s="379"/>
    </row>
    <row r="871" ht="15.75" customHeight="1" spans="1:4">
      <c r="A871" s="147"/>
      <c r="D871" s="379"/>
    </row>
    <row r="872" ht="15.75" customHeight="1" spans="1:4">
      <c r="A872" s="147"/>
      <c r="D872" s="379"/>
    </row>
    <row r="873" ht="15.75" customHeight="1" spans="1:4">
      <c r="A873" s="147"/>
      <c r="D873" s="379"/>
    </row>
    <row r="874" ht="15.75" customHeight="1" spans="1:4">
      <c r="A874" s="147"/>
      <c r="D874" s="379"/>
    </row>
    <row r="875" ht="15.75" customHeight="1" spans="1:4">
      <c r="A875" s="147"/>
      <c r="D875" s="379"/>
    </row>
    <row r="876" ht="15.75" customHeight="1" spans="1:4">
      <c r="A876" s="147"/>
      <c r="D876" s="379"/>
    </row>
    <row r="877" ht="15.75" customHeight="1" spans="1:4">
      <c r="A877" s="147"/>
      <c r="D877" s="379"/>
    </row>
    <row r="878" ht="15.75" customHeight="1" spans="1:4">
      <c r="A878" s="147"/>
      <c r="D878" s="379"/>
    </row>
    <row r="879" ht="15.75" customHeight="1" spans="1:4">
      <c r="A879" s="147"/>
      <c r="D879" s="379"/>
    </row>
    <row r="880" ht="15.75" customHeight="1" spans="1:4">
      <c r="A880" s="147"/>
      <c r="D880" s="379"/>
    </row>
    <row r="881" ht="15.75" customHeight="1" spans="1:4">
      <c r="A881" s="147"/>
      <c r="D881" s="379"/>
    </row>
    <row r="882" ht="15.75" customHeight="1" spans="1:4">
      <c r="A882" s="147"/>
      <c r="D882" s="379"/>
    </row>
    <row r="883" ht="15.75" customHeight="1" spans="1:4">
      <c r="A883" s="147"/>
      <c r="D883" s="379"/>
    </row>
    <row r="884" ht="15.75" customHeight="1" spans="1:4">
      <c r="A884" s="147"/>
      <c r="D884" s="379"/>
    </row>
    <row r="885" ht="15.75" customHeight="1" spans="1:4">
      <c r="A885" s="147"/>
      <c r="D885" s="379"/>
    </row>
    <row r="886" ht="15.75" customHeight="1" spans="1:4">
      <c r="A886" s="147"/>
      <c r="D886" s="379"/>
    </row>
    <row r="887" ht="15.75" customHeight="1" spans="1:4">
      <c r="A887" s="147"/>
      <c r="D887" s="379"/>
    </row>
    <row r="888" ht="15.75" customHeight="1" spans="1:4">
      <c r="A888" s="147"/>
      <c r="D888" s="379"/>
    </row>
    <row r="889" ht="15.75" customHeight="1" spans="1:4">
      <c r="A889" s="147"/>
      <c r="D889" s="379"/>
    </row>
    <row r="890" ht="15.75" customHeight="1" spans="1:4">
      <c r="A890" s="147"/>
      <c r="D890" s="379"/>
    </row>
    <row r="891" ht="15.75" customHeight="1" spans="1:4">
      <c r="A891" s="147"/>
      <c r="D891" s="379"/>
    </row>
    <row r="892" ht="15.75" customHeight="1" spans="1:4">
      <c r="A892" s="147"/>
      <c r="D892" s="379"/>
    </row>
    <row r="893" ht="15.75" customHeight="1" spans="1:4">
      <c r="A893" s="147"/>
      <c r="D893" s="379"/>
    </row>
    <row r="894" ht="15.75" customHeight="1" spans="1:4">
      <c r="A894" s="147"/>
      <c r="D894" s="379"/>
    </row>
    <row r="895" ht="15.75" customHeight="1" spans="1:4">
      <c r="A895" s="147"/>
      <c r="D895" s="379"/>
    </row>
    <row r="896" ht="15.75" customHeight="1" spans="1:4">
      <c r="A896" s="147"/>
      <c r="D896" s="379"/>
    </row>
    <row r="897" ht="15.75" customHeight="1" spans="1:4">
      <c r="A897" s="147"/>
      <c r="D897" s="379"/>
    </row>
    <row r="898" ht="15.75" customHeight="1" spans="1:4">
      <c r="A898" s="147"/>
      <c r="D898" s="379"/>
    </row>
    <row r="899" ht="15.75" customHeight="1" spans="1:4">
      <c r="A899" s="147"/>
      <c r="D899" s="379"/>
    </row>
    <row r="900" ht="15.75" customHeight="1" spans="1:4">
      <c r="A900" s="147"/>
      <c r="D900" s="379"/>
    </row>
    <row r="901" ht="15.75" customHeight="1" spans="1:4">
      <c r="A901" s="147"/>
      <c r="D901" s="379"/>
    </row>
    <row r="902" ht="15.75" customHeight="1" spans="1:4">
      <c r="A902" s="147"/>
      <c r="D902" s="379"/>
    </row>
    <row r="903" ht="15.75" customHeight="1" spans="1:4">
      <c r="A903" s="147"/>
      <c r="D903" s="379"/>
    </row>
    <row r="904" ht="15.75" customHeight="1" spans="1:4">
      <c r="A904" s="147"/>
      <c r="D904" s="379"/>
    </row>
    <row r="905" ht="15.75" customHeight="1" spans="1:4">
      <c r="A905" s="147"/>
      <c r="D905" s="379"/>
    </row>
    <row r="906" ht="15.75" customHeight="1" spans="1:4">
      <c r="A906" s="147"/>
      <c r="D906" s="379"/>
    </row>
    <row r="907" ht="15.75" customHeight="1" spans="1:4">
      <c r="A907" s="147"/>
      <c r="D907" s="379"/>
    </row>
    <row r="908" ht="15.75" customHeight="1" spans="1:4">
      <c r="A908" s="147"/>
      <c r="D908" s="379"/>
    </row>
    <row r="909" ht="15.75" customHeight="1" spans="1:4">
      <c r="A909" s="147"/>
      <c r="D909" s="379"/>
    </row>
    <row r="910" ht="15.75" customHeight="1" spans="1:4">
      <c r="A910" s="147"/>
      <c r="D910" s="379"/>
    </row>
    <row r="911" ht="15.75" customHeight="1" spans="1:4">
      <c r="A911" s="147"/>
      <c r="D911" s="379"/>
    </row>
    <row r="912" ht="15.75" customHeight="1" spans="1:4">
      <c r="A912" s="147"/>
      <c r="D912" s="379"/>
    </row>
    <row r="913" ht="15.75" customHeight="1" spans="1:4">
      <c r="A913" s="147"/>
      <c r="D913" s="379"/>
    </row>
    <row r="914" ht="15.75" customHeight="1" spans="1:4">
      <c r="A914" s="147"/>
      <c r="D914" s="379"/>
    </row>
    <row r="915" ht="15.75" customHeight="1" spans="1:4">
      <c r="A915" s="147"/>
      <c r="D915" s="379"/>
    </row>
    <row r="916" ht="15.75" customHeight="1" spans="1:4">
      <c r="A916" s="147"/>
      <c r="D916" s="379"/>
    </row>
    <row r="917" ht="15.75" customHeight="1" spans="1:4">
      <c r="A917" s="147"/>
      <c r="D917" s="379"/>
    </row>
    <row r="918" ht="15.75" customHeight="1" spans="1:4">
      <c r="A918" s="147"/>
      <c r="D918" s="379"/>
    </row>
    <row r="919" ht="15.75" customHeight="1" spans="1:4">
      <c r="A919" s="147"/>
      <c r="D919" s="379"/>
    </row>
    <row r="920" ht="15.75" customHeight="1" spans="1:4">
      <c r="A920" s="147"/>
      <c r="D920" s="379"/>
    </row>
    <row r="921" ht="15.75" customHeight="1" spans="1:4">
      <c r="A921" s="147"/>
      <c r="D921" s="379"/>
    </row>
    <row r="922" ht="15.75" customHeight="1" spans="1:4">
      <c r="A922" s="147"/>
      <c r="D922" s="379"/>
    </row>
    <row r="923" ht="15.75" customHeight="1" spans="1:4">
      <c r="A923" s="147"/>
      <c r="D923" s="379"/>
    </row>
    <row r="924" ht="15.75" customHeight="1" spans="1:4">
      <c r="A924" s="147"/>
      <c r="D924" s="379"/>
    </row>
    <row r="925" ht="15.75" customHeight="1" spans="1:4">
      <c r="A925" s="147"/>
      <c r="D925" s="379"/>
    </row>
    <row r="926" ht="15.75" customHeight="1" spans="1:4">
      <c r="A926" s="147"/>
      <c r="D926" s="379"/>
    </row>
    <row r="927" ht="15.75" customHeight="1" spans="1:4">
      <c r="A927" s="147"/>
      <c r="D927" s="379"/>
    </row>
    <row r="928" ht="15.75" customHeight="1" spans="1:4">
      <c r="A928" s="147"/>
      <c r="D928" s="379"/>
    </row>
    <row r="929" ht="15.75" customHeight="1" spans="1:4">
      <c r="A929" s="147"/>
      <c r="D929" s="379"/>
    </row>
    <row r="930" ht="15.75" customHeight="1" spans="1:4">
      <c r="A930" s="147"/>
      <c r="D930" s="379"/>
    </row>
    <row r="931" ht="15.75" customHeight="1" spans="1:4">
      <c r="A931" s="147"/>
      <c r="D931" s="379"/>
    </row>
    <row r="932" ht="15.75" customHeight="1" spans="1:4">
      <c r="A932" s="147"/>
      <c r="D932" s="379"/>
    </row>
    <row r="933" ht="15.75" customHeight="1" spans="1:4">
      <c r="A933" s="147"/>
      <c r="D933" s="379"/>
    </row>
    <row r="934" ht="15.75" customHeight="1" spans="1:4">
      <c r="A934" s="147"/>
      <c r="D934" s="379"/>
    </row>
    <row r="935" ht="15.75" customHeight="1" spans="1:4">
      <c r="A935" s="147"/>
      <c r="D935" s="379"/>
    </row>
    <row r="936" ht="15.75" customHeight="1" spans="1:4">
      <c r="A936" s="147"/>
      <c r="D936" s="379"/>
    </row>
    <row r="937" ht="15.75" customHeight="1" spans="1:4">
      <c r="A937" s="147"/>
      <c r="D937" s="379"/>
    </row>
    <row r="938" ht="15.75" customHeight="1" spans="1:4">
      <c r="A938" s="147"/>
      <c r="D938" s="379"/>
    </row>
    <row r="939" ht="15.75" customHeight="1" spans="1:4">
      <c r="A939" s="147"/>
      <c r="D939" s="379"/>
    </row>
    <row r="940" ht="15.75" customHeight="1" spans="1:4">
      <c r="A940" s="147"/>
      <c r="D940" s="379"/>
    </row>
    <row r="941" ht="15.75" customHeight="1" spans="1:4">
      <c r="A941" s="147"/>
      <c r="D941" s="379"/>
    </row>
    <row r="942" ht="15.75" customHeight="1" spans="1:4">
      <c r="A942" s="147"/>
      <c r="D942" s="379"/>
    </row>
    <row r="943" ht="15.75" customHeight="1" spans="1:4">
      <c r="A943" s="147"/>
      <c r="D943" s="379"/>
    </row>
    <row r="944" ht="15.75" customHeight="1" spans="1:4">
      <c r="A944" s="147"/>
      <c r="D944" s="379"/>
    </row>
    <row r="945" ht="15.75" customHeight="1" spans="1:4">
      <c r="A945" s="147"/>
      <c r="D945" s="379"/>
    </row>
    <row r="946" ht="15.75" customHeight="1" spans="1:4">
      <c r="A946" s="147"/>
      <c r="D946" s="379"/>
    </row>
    <row r="947" ht="15.75" customHeight="1" spans="1:4">
      <c r="A947" s="147"/>
      <c r="D947" s="379"/>
    </row>
    <row r="948" ht="15.75" customHeight="1" spans="1:4">
      <c r="A948" s="147"/>
      <c r="D948" s="379"/>
    </row>
    <row r="949" ht="15.75" customHeight="1" spans="1:4">
      <c r="A949" s="147"/>
      <c r="D949" s="379"/>
    </row>
    <row r="950" ht="15.75" customHeight="1" spans="1:4">
      <c r="A950" s="147"/>
      <c r="D950" s="379"/>
    </row>
    <row r="951" ht="15.75" customHeight="1" spans="1:4">
      <c r="A951" s="147"/>
      <c r="D951" s="379"/>
    </row>
    <row r="952" ht="15.75" customHeight="1" spans="1:4">
      <c r="A952" s="147"/>
      <c r="D952" s="379"/>
    </row>
    <row r="953" ht="15.75" customHeight="1" spans="1:4">
      <c r="A953" s="147"/>
      <c r="D953" s="379"/>
    </row>
    <row r="954" ht="15.75" customHeight="1" spans="1:4">
      <c r="A954" s="147"/>
      <c r="D954" s="379"/>
    </row>
    <row r="955" ht="15.75" customHeight="1" spans="1:4">
      <c r="A955" s="147"/>
      <c r="D955" s="379"/>
    </row>
    <row r="956" ht="15.75" customHeight="1" spans="1:4">
      <c r="A956" s="147"/>
      <c r="D956" s="379"/>
    </row>
    <row r="957" ht="15.75" customHeight="1" spans="1:4">
      <c r="A957" s="147"/>
      <c r="D957" s="379"/>
    </row>
    <row r="958" ht="15.75" customHeight="1" spans="1:4">
      <c r="A958" s="147"/>
      <c r="D958" s="379"/>
    </row>
    <row r="959" ht="15.75" customHeight="1" spans="1:4">
      <c r="A959" s="147"/>
      <c r="D959" s="379"/>
    </row>
    <row r="960" ht="15.75" customHeight="1" spans="1:4">
      <c r="A960" s="147"/>
      <c r="D960" s="379"/>
    </row>
    <row r="961" ht="15.75" customHeight="1" spans="1:4">
      <c r="A961" s="147"/>
      <c r="D961" s="379"/>
    </row>
    <row r="962" ht="15.75" customHeight="1" spans="1:4">
      <c r="A962" s="147"/>
      <c r="D962" s="379"/>
    </row>
    <row r="963" ht="15.75" customHeight="1" spans="1:4">
      <c r="A963" s="147"/>
      <c r="D963" s="379"/>
    </row>
    <row r="964" ht="15.75" customHeight="1" spans="1:4">
      <c r="A964" s="147"/>
      <c r="D964" s="379"/>
    </row>
    <row r="965" ht="15.75" customHeight="1" spans="1:4">
      <c r="A965" s="147"/>
      <c r="D965" s="379"/>
    </row>
    <row r="966" ht="15.75" customHeight="1" spans="1:4">
      <c r="A966" s="147"/>
      <c r="D966" s="379"/>
    </row>
    <row r="967" ht="15.75" customHeight="1" spans="1:4">
      <c r="A967" s="147"/>
      <c r="D967" s="379"/>
    </row>
    <row r="968" ht="15.75" customHeight="1" spans="1:4">
      <c r="A968" s="147"/>
      <c r="D968" s="379"/>
    </row>
    <row r="969" ht="15.75" customHeight="1" spans="1:4">
      <c r="A969" s="147"/>
      <c r="D969" s="379"/>
    </row>
    <row r="970" ht="15.75" customHeight="1" spans="1:4">
      <c r="A970" s="147"/>
      <c r="D970" s="379"/>
    </row>
    <row r="971" ht="15.75" customHeight="1" spans="1:4">
      <c r="A971" s="147"/>
      <c r="D971" s="379"/>
    </row>
    <row r="972" ht="15.75" customHeight="1" spans="1:4">
      <c r="A972" s="147"/>
      <c r="D972" s="379"/>
    </row>
    <row r="973" ht="15.75" customHeight="1" spans="1:4">
      <c r="A973" s="147"/>
      <c r="D973" s="379"/>
    </row>
    <row r="974" ht="15.75" customHeight="1" spans="1:4">
      <c r="A974" s="147"/>
      <c r="D974" s="379"/>
    </row>
    <row r="975" ht="15.75" customHeight="1" spans="1:4">
      <c r="A975" s="147"/>
      <c r="D975" s="379"/>
    </row>
    <row r="976" ht="15.75" customHeight="1" spans="1:4">
      <c r="A976" s="147"/>
      <c r="D976" s="379"/>
    </row>
    <row r="977" ht="15.75" customHeight="1" spans="1:4">
      <c r="A977" s="147"/>
      <c r="D977" s="379"/>
    </row>
    <row r="978" ht="15.75" customHeight="1" spans="1:4">
      <c r="A978" s="147"/>
      <c r="D978" s="379"/>
    </row>
    <row r="979" ht="15.75" customHeight="1" spans="1:4">
      <c r="A979" s="147"/>
      <c r="D979" s="379"/>
    </row>
    <row r="980" ht="15.75" customHeight="1" spans="1:4">
      <c r="A980" s="147"/>
      <c r="D980" s="379"/>
    </row>
    <row r="981" ht="15.75" customHeight="1" spans="1:4">
      <c r="A981" s="147"/>
      <c r="D981" s="379"/>
    </row>
    <row r="982" ht="15.75" customHeight="1" spans="1:4">
      <c r="A982" s="147"/>
      <c r="D982" s="379"/>
    </row>
    <row r="983" ht="15.75" customHeight="1" spans="1:4">
      <c r="A983" s="147"/>
      <c r="D983" s="379"/>
    </row>
    <row r="984" ht="15.75" customHeight="1" spans="1:4">
      <c r="A984" s="147"/>
      <c r="D984" s="379"/>
    </row>
    <row r="985" ht="15.75" customHeight="1" spans="1:4">
      <c r="A985" s="147"/>
      <c r="D985" s="379"/>
    </row>
    <row r="986" ht="15.75" customHeight="1" spans="1:4">
      <c r="A986" s="147"/>
      <c r="D986" s="379"/>
    </row>
    <row r="987" ht="15.75" customHeight="1" spans="1:4">
      <c r="A987" s="147"/>
      <c r="D987" s="379"/>
    </row>
    <row r="988" ht="15.75" customHeight="1" spans="1:4">
      <c r="A988" s="147"/>
      <c r="D988" s="379"/>
    </row>
    <row r="989" ht="15.75" customHeight="1" spans="1:4">
      <c r="A989" s="147"/>
      <c r="D989" s="379"/>
    </row>
    <row r="990" ht="15.75" customHeight="1" spans="1:4">
      <c r="A990" s="147"/>
      <c r="D990" s="379"/>
    </row>
    <row r="991" ht="15.75" customHeight="1" spans="1:4">
      <c r="A991" s="147"/>
      <c r="D991" s="379"/>
    </row>
    <row r="992" ht="15.75" customHeight="1" spans="1:4">
      <c r="A992" s="147"/>
      <c r="D992" s="379"/>
    </row>
    <row r="993" ht="15.75" customHeight="1" spans="1:4">
      <c r="A993" s="147"/>
      <c r="D993" s="379"/>
    </row>
    <row r="994" ht="15.75" customHeight="1" spans="1:4">
      <c r="A994" s="147"/>
      <c r="D994" s="379"/>
    </row>
    <row r="995" ht="15.75" customHeight="1" spans="1:4">
      <c r="A995" s="147"/>
      <c r="D995" s="379"/>
    </row>
    <row r="996" ht="15.75" customHeight="1" spans="1:4">
      <c r="A996" s="147"/>
      <c r="D996" s="379"/>
    </row>
    <row r="997" ht="15.75" customHeight="1" spans="1:4">
      <c r="A997" s="147"/>
      <c r="D997" s="379"/>
    </row>
    <row r="998" ht="15.75" customHeight="1" spans="1:4">
      <c r="A998" s="147"/>
      <c r="D998" s="379"/>
    </row>
    <row r="999" ht="15.75" customHeight="1" spans="1:4">
      <c r="A999" s="147"/>
      <c r="D999" s="379"/>
    </row>
  </sheetData>
  <mergeCells count="5">
    <mergeCell ref="A1:H1"/>
    <mergeCell ref="A2:H2"/>
    <mergeCell ref="A4:H4"/>
    <mergeCell ref="A5:H5"/>
    <mergeCell ref="A19:B19"/>
  </mergeCells>
  <pageMargins left="0.511805555555556" right="0.511805555555556" top="0.869444444444444" bottom="0.786805555555556" header="0" footer="0"/>
  <pageSetup paperSize="9" orientation="landscape" horizontalDpi="600"/>
  <headerFooter>
    <oddHeader>&amp;CNegrito itálico"Processo 23069.153532/2025-16
PE 90.023/2025
</oddHeader>
    <oddFooter>&amp;L&amp;A</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82"/>
  <sheetViews>
    <sheetView workbookViewId="0">
      <selection activeCell="A1" sqref="A1:H1"/>
    </sheetView>
  </sheetViews>
  <sheetFormatPr defaultColWidth="14.4285714285714" defaultRowHeight="15" customHeight="1"/>
  <cols>
    <col min="1" max="1" width="4.71428571428571" customWidth="1"/>
    <col min="2" max="2" width="25.1428571428571" customWidth="1"/>
    <col min="3" max="3" width="7" customWidth="1"/>
    <col min="4" max="4" width="3.85714285714286" customWidth="1"/>
    <col min="5" max="5" width="23" customWidth="1"/>
    <col min="6" max="6" width="14.4285714285714" customWidth="1"/>
    <col min="7" max="7" width="10.7142857142857" customWidth="1"/>
    <col min="8" max="8" width="19.5714285714286" customWidth="1"/>
    <col min="9" max="9" width="7.14285714285714" customWidth="1"/>
    <col min="10" max="10" width="8.57142857142857" customWidth="1"/>
    <col min="11" max="11" width="7.71428571428571" customWidth="1"/>
    <col min="12" max="12" width="8.28571428571429" customWidth="1"/>
    <col min="13" max="13" width="8.71428571428571" customWidth="1"/>
    <col min="14" max="14" width="8" customWidth="1"/>
    <col min="15" max="15" width="7.28571428571429" customWidth="1"/>
    <col min="16" max="16" width="7.71428571428571" customWidth="1"/>
    <col min="17" max="18" width="6" customWidth="1"/>
    <col min="19" max="19" width="8.28571428571429" customWidth="1"/>
    <col min="20" max="26" width="8.71428571428571" customWidth="1"/>
  </cols>
  <sheetData>
    <row r="1" ht="14.25" customHeight="1" spans="1:26">
      <c r="A1" s="349" t="s">
        <v>0</v>
      </c>
      <c r="I1" s="286"/>
      <c r="J1" s="286"/>
      <c r="K1" s="286"/>
      <c r="L1" s="286"/>
      <c r="M1" s="286"/>
      <c r="N1" s="286"/>
      <c r="O1" s="286"/>
      <c r="P1" s="286"/>
      <c r="Q1" s="286"/>
      <c r="R1" s="286"/>
      <c r="S1" s="286"/>
      <c r="T1" s="286"/>
      <c r="U1" s="286"/>
      <c r="V1" s="286"/>
      <c r="W1" s="286"/>
      <c r="X1" s="286"/>
      <c r="Y1" s="286"/>
      <c r="Z1" s="286"/>
    </row>
    <row r="2" spans="1:19">
      <c r="A2" s="251" t="s">
        <v>1</v>
      </c>
      <c r="I2" s="253"/>
      <c r="J2" s="253"/>
      <c r="K2" s="253"/>
      <c r="L2" s="253"/>
      <c r="M2" s="253"/>
      <c r="N2" s="253"/>
      <c r="O2" s="253"/>
      <c r="P2" s="253"/>
      <c r="Q2" s="253"/>
      <c r="R2" s="253"/>
      <c r="S2" s="253"/>
    </row>
    <row r="3" spans="1:19">
      <c r="A3" s="251"/>
      <c r="B3" s="27"/>
      <c r="C3" s="27"/>
      <c r="D3" s="27"/>
      <c r="E3" s="27"/>
      <c r="F3" s="27"/>
      <c r="G3" s="27"/>
      <c r="H3" s="147"/>
      <c r="I3" s="27"/>
      <c r="J3" s="27"/>
      <c r="K3" s="27"/>
      <c r="L3" s="27"/>
      <c r="M3" s="27"/>
      <c r="N3" s="27"/>
      <c r="O3" s="27"/>
      <c r="P3" s="27"/>
      <c r="Q3" s="27"/>
      <c r="R3" s="27"/>
      <c r="S3" s="27"/>
    </row>
    <row r="4" ht="21" customHeight="1" spans="1:1">
      <c r="A4" s="350" t="s">
        <v>51</v>
      </c>
    </row>
    <row r="5" ht="58.5" customHeight="1" spans="1:1">
      <c r="A5" s="6" t="s">
        <v>2</v>
      </c>
    </row>
    <row r="6" spans="8:8">
      <c r="H6" s="147"/>
    </row>
    <row r="7" ht="24.75" customHeight="1" spans="1:8">
      <c r="A7" s="351" t="s">
        <v>52</v>
      </c>
      <c r="B7" s="93"/>
      <c r="C7" s="93"/>
      <c r="D7" s="93"/>
      <c r="E7" s="93"/>
      <c r="F7" s="93"/>
      <c r="G7" s="93"/>
      <c r="H7" s="93"/>
    </row>
    <row r="8" spans="1:8">
      <c r="A8" s="352" t="s">
        <v>37</v>
      </c>
      <c r="B8" s="353" t="s">
        <v>38</v>
      </c>
      <c r="C8" s="95"/>
      <c r="D8" s="354" t="s">
        <v>53</v>
      </c>
      <c r="E8" s="354" t="s">
        <v>54</v>
      </c>
      <c r="F8" s="354" t="s">
        <v>55</v>
      </c>
      <c r="G8" s="354" t="s">
        <v>56</v>
      </c>
      <c r="H8" s="355" t="s">
        <v>57</v>
      </c>
    </row>
    <row r="9" ht="122.25" customHeight="1" spans="1:8">
      <c r="A9" s="356">
        <v>1</v>
      </c>
      <c r="B9" s="357" t="s">
        <v>58</v>
      </c>
      <c r="C9" s="107"/>
      <c r="D9" s="358">
        <v>4</v>
      </c>
      <c r="E9" s="359">
        <v>774</v>
      </c>
      <c r="F9" s="360">
        <f t="shared" ref="F9:F11" si="0">E9*D9</f>
        <v>3096</v>
      </c>
      <c r="G9" s="361" t="s">
        <v>59</v>
      </c>
      <c r="H9" s="362"/>
    </row>
    <row r="10" ht="47.25" customHeight="1" spans="1:8">
      <c r="A10" s="356">
        <v>2</v>
      </c>
      <c r="B10" s="357" t="s">
        <v>60</v>
      </c>
      <c r="C10" s="107"/>
      <c r="D10" s="363">
        <v>4</v>
      </c>
      <c r="E10" s="364">
        <v>2145.34</v>
      </c>
      <c r="F10" s="360">
        <f t="shared" si="0"/>
        <v>8581.36</v>
      </c>
      <c r="G10" s="361" t="s">
        <v>59</v>
      </c>
      <c r="H10" s="362"/>
    </row>
    <row r="11" ht="118.5" customHeight="1" spans="1:26">
      <c r="A11" s="356">
        <v>6</v>
      </c>
      <c r="B11" s="365" t="s">
        <v>61</v>
      </c>
      <c r="C11" s="107"/>
      <c r="D11" s="363">
        <v>4</v>
      </c>
      <c r="E11" s="364">
        <v>151.19</v>
      </c>
      <c r="F11" s="360">
        <f t="shared" si="0"/>
        <v>604.76</v>
      </c>
      <c r="G11" s="361" t="s">
        <v>59</v>
      </c>
      <c r="H11" s="362"/>
      <c r="I11" s="88"/>
      <c r="J11" s="88"/>
      <c r="K11" s="88"/>
      <c r="L11" s="88"/>
      <c r="M11" s="88"/>
      <c r="N11" s="88"/>
      <c r="O11" s="88"/>
      <c r="P11" s="88"/>
      <c r="Q11" s="88"/>
      <c r="R11" s="88"/>
      <c r="S11" s="88"/>
      <c r="T11" s="88"/>
      <c r="U11" s="88"/>
      <c r="V11" s="88"/>
      <c r="W11" s="88"/>
      <c r="X11" s="88"/>
      <c r="Y11" s="88"/>
      <c r="Z11" s="88"/>
    </row>
    <row r="12" ht="15.75" customHeight="1" spans="1:8">
      <c r="A12" s="366" t="s">
        <v>62</v>
      </c>
      <c r="B12" s="109"/>
      <c r="C12" s="109"/>
      <c r="D12" s="109"/>
      <c r="E12" s="107"/>
      <c r="F12" s="367">
        <f>SUM(F9:F11)</f>
        <v>12282.12</v>
      </c>
      <c r="G12" s="368"/>
      <c r="H12" s="362"/>
    </row>
    <row r="13" customHeight="1" spans="1:26">
      <c r="A13" s="366" t="s">
        <v>63</v>
      </c>
      <c r="B13" s="109"/>
      <c r="C13" s="109"/>
      <c r="D13" s="109"/>
      <c r="E13" s="107"/>
      <c r="F13" s="367">
        <f>F12/60</f>
        <v>204.702</v>
      </c>
      <c r="G13" s="368"/>
      <c r="H13" s="362"/>
      <c r="I13" s="88"/>
      <c r="J13" s="88"/>
      <c r="K13" s="88"/>
      <c r="L13" s="88"/>
      <c r="M13" s="88"/>
      <c r="N13" s="88"/>
      <c r="O13" s="88"/>
      <c r="P13" s="88"/>
      <c r="Q13" s="88"/>
      <c r="R13" s="88"/>
      <c r="S13" s="88"/>
      <c r="T13" s="88"/>
      <c r="U13" s="88"/>
      <c r="V13" s="88"/>
      <c r="W13" s="88"/>
      <c r="X13" s="88"/>
      <c r="Y13" s="88"/>
      <c r="Z13" s="88"/>
    </row>
    <row r="14" ht="14.25" customHeight="1" spans="1:8">
      <c r="A14" s="366" t="s">
        <v>64</v>
      </c>
      <c r="B14" s="109"/>
      <c r="C14" s="109"/>
      <c r="D14" s="109"/>
      <c r="E14" s="107"/>
      <c r="F14" s="367">
        <f>F13</f>
        <v>204.702</v>
      </c>
      <c r="G14" s="368"/>
      <c r="H14" s="362"/>
    </row>
    <row r="15" ht="30.75" customHeight="1" spans="1:8">
      <c r="A15" s="369" t="s">
        <v>65</v>
      </c>
      <c r="B15" s="101"/>
      <c r="C15" s="101"/>
      <c r="D15" s="101"/>
      <c r="E15" s="20"/>
      <c r="F15" s="370">
        <f>F14/24</f>
        <v>8.52925</v>
      </c>
      <c r="G15" s="371"/>
      <c r="H15" s="372"/>
    </row>
    <row r="16" ht="39.75" customHeight="1" spans="1:8">
      <c r="A16" s="373" t="s">
        <v>66</v>
      </c>
      <c r="B16" s="374"/>
      <c r="C16" s="374"/>
      <c r="D16" s="374"/>
      <c r="E16" s="374"/>
      <c r="F16" s="374"/>
      <c r="G16" s="374"/>
      <c r="H16" s="374"/>
    </row>
    <row r="17" ht="15.75" customHeight="1" spans="2:8">
      <c r="B17" s="375"/>
      <c r="C17" s="375"/>
      <c r="D17" s="375"/>
      <c r="E17" s="376"/>
      <c r="F17" s="376"/>
      <c r="G17" s="376"/>
      <c r="H17" s="377"/>
    </row>
    <row r="18" ht="15.75" customHeight="1" spans="1:8">
      <c r="A18" s="351" t="s">
        <v>67</v>
      </c>
      <c r="B18" s="93"/>
      <c r="C18" s="93"/>
      <c r="D18" s="93"/>
      <c r="E18" s="93"/>
      <c r="F18" s="93"/>
      <c r="G18" s="93"/>
      <c r="H18" s="93"/>
    </row>
    <row r="19" ht="15.75" customHeight="1" spans="1:8">
      <c r="A19" s="352" t="s">
        <v>37</v>
      </c>
      <c r="B19" s="353" t="s">
        <v>38</v>
      </c>
      <c r="C19" s="95"/>
      <c r="D19" s="354" t="s">
        <v>53</v>
      </c>
      <c r="E19" s="354" t="s">
        <v>54</v>
      </c>
      <c r="F19" s="354" t="s">
        <v>55</v>
      </c>
      <c r="G19" s="354" t="s">
        <v>56</v>
      </c>
      <c r="H19" s="355" t="s">
        <v>57</v>
      </c>
    </row>
    <row r="20" ht="70.5" customHeight="1" spans="1:8">
      <c r="A20" s="356">
        <v>1</v>
      </c>
      <c r="B20" s="357" t="s">
        <v>68</v>
      </c>
      <c r="C20" s="107"/>
      <c r="D20" s="363">
        <v>1</v>
      </c>
      <c r="E20" s="364">
        <v>1678.1</v>
      </c>
      <c r="F20" s="360">
        <v>1475</v>
      </c>
      <c r="G20" s="361" t="s">
        <v>59</v>
      </c>
      <c r="H20" s="378" t="s">
        <v>69</v>
      </c>
    </row>
    <row r="21" ht="15.75" customHeight="1" spans="1:8">
      <c r="A21" s="366" t="s">
        <v>62</v>
      </c>
      <c r="B21" s="109"/>
      <c r="C21" s="109"/>
      <c r="D21" s="109"/>
      <c r="E21" s="107"/>
      <c r="F21" s="367">
        <f>SUM(F20:F20)</f>
        <v>1475</v>
      </c>
      <c r="G21" s="368"/>
      <c r="H21" s="362"/>
    </row>
    <row r="22" ht="15.75" customHeight="1" spans="1:8">
      <c r="A22" s="366" t="s">
        <v>63</v>
      </c>
      <c r="B22" s="109"/>
      <c r="C22" s="109"/>
      <c r="D22" s="109"/>
      <c r="E22" s="107"/>
      <c r="F22" s="367">
        <f>F21/60</f>
        <v>24.5833333333333</v>
      </c>
      <c r="G22" s="368"/>
      <c r="H22" s="362"/>
    </row>
    <row r="23" ht="15.75" customHeight="1" spans="1:8">
      <c r="A23" s="366" t="s">
        <v>64</v>
      </c>
      <c r="B23" s="109"/>
      <c r="C23" s="109"/>
      <c r="D23" s="109"/>
      <c r="E23" s="107"/>
      <c r="F23" s="367">
        <f>F22</f>
        <v>24.5833333333333</v>
      </c>
      <c r="G23" s="368"/>
      <c r="H23" s="362"/>
    </row>
    <row r="24" ht="36.75" customHeight="1" spans="1:8">
      <c r="A24" s="369" t="s">
        <v>70</v>
      </c>
      <c r="B24" s="101"/>
      <c r="C24" s="101"/>
      <c r="D24" s="101"/>
      <c r="E24" s="20"/>
      <c r="F24" s="370">
        <f>F23/2</f>
        <v>12.2916666666667</v>
      </c>
      <c r="G24" s="371"/>
      <c r="H24" s="372"/>
    </row>
    <row r="25" ht="15.75" customHeight="1" spans="1:8">
      <c r="A25" s="373" t="s">
        <v>66</v>
      </c>
      <c r="B25" s="374"/>
      <c r="C25" s="374"/>
      <c r="D25" s="374"/>
      <c r="E25" s="374"/>
      <c r="F25" s="374"/>
      <c r="G25" s="374"/>
      <c r="H25" s="374"/>
    </row>
    <row r="26" ht="15.75" customHeight="1" spans="1:8">
      <c r="A26" s="253"/>
      <c r="C26" s="147"/>
      <c r="H26" s="147"/>
    </row>
    <row r="27" ht="15.75" customHeight="1" spans="1:8">
      <c r="A27" s="351" t="s">
        <v>71</v>
      </c>
      <c r="B27" s="93"/>
      <c r="C27" s="93"/>
      <c r="D27" s="93"/>
      <c r="E27" s="93"/>
      <c r="F27" s="93"/>
      <c r="G27" s="93"/>
      <c r="H27" s="93"/>
    </row>
    <row r="28" ht="15.75" customHeight="1" spans="1:8">
      <c r="A28" s="352" t="s">
        <v>37</v>
      </c>
      <c r="B28" s="353" t="s">
        <v>38</v>
      </c>
      <c r="C28" s="95"/>
      <c r="D28" s="354" t="s">
        <v>53</v>
      </c>
      <c r="E28" s="354" t="s">
        <v>54</v>
      </c>
      <c r="F28" s="354" t="s">
        <v>55</v>
      </c>
      <c r="G28" s="354" t="s">
        <v>56</v>
      </c>
      <c r="H28" s="355" t="s">
        <v>57</v>
      </c>
    </row>
    <row r="29" ht="35.25" customHeight="1" spans="1:8">
      <c r="A29" s="356">
        <v>1</v>
      </c>
      <c r="B29" s="357" t="s">
        <v>72</v>
      </c>
      <c r="C29" s="107"/>
      <c r="D29" s="363">
        <v>1</v>
      </c>
      <c r="E29" s="364">
        <v>605.13</v>
      </c>
      <c r="F29" s="360">
        <f>E29</f>
        <v>605.13</v>
      </c>
      <c r="G29" s="361" t="s">
        <v>59</v>
      </c>
      <c r="H29" s="378" t="s">
        <v>69</v>
      </c>
    </row>
    <row r="30" ht="15.75" customHeight="1" spans="1:8">
      <c r="A30" s="366" t="s">
        <v>62</v>
      </c>
      <c r="B30" s="109"/>
      <c r="C30" s="109"/>
      <c r="D30" s="109"/>
      <c r="E30" s="107"/>
      <c r="F30" s="367">
        <f>SUM(F29:F29)</f>
        <v>605.13</v>
      </c>
      <c r="G30" s="368"/>
      <c r="H30" s="362"/>
    </row>
    <row r="31" ht="15.75" customHeight="1" spans="1:8">
      <c r="A31" s="366" t="s">
        <v>63</v>
      </c>
      <c r="B31" s="109"/>
      <c r="C31" s="109"/>
      <c r="D31" s="109"/>
      <c r="E31" s="107"/>
      <c r="F31" s="367">
        <f>F30/60</f>
        <v>10.0855</v>
      </c>
      <c r="G31" s="368"/>
      <c r="H31" s="362"/>
    </row>
    <row r="32" ht="15.75" customHeight="1" spans="1:8">
      <c r="A32" s="366" t="s">
        <v>64</v>
      </c>
      <c r="B32" s="109"/>
      <c r="C32" s="109"/>
      <c r="D32" s="109"/>
      <c r="E32" s="107"/>
      <c r="F32" s="367">
        <f>F31</f>
        <v>10.0855</v>
      </c>
      <c r="G32" s="368"/>
      <c r="H32" s="362"/>
    </row>
    <row r="33" ht="15.75" customHeight="1" spans="1:8">
      <c r="A33" s="369" t="s">
        <v>73</v>
      </c>
      <c r="B33" s="101"/>
      <c r="C33" s="101"/>
      <c r="D33" s="101"/>
      <c r="E33" s="20"/>
      <c r="F33" s="370">
        <f>F32/1</f>
        <v>10.0855</v>
      </c>
      <c r="G33" s="371"/>
      <c r="H33" s="372"/>
    </row>
    <row r="34" ht="15.75" customHeight="1" spans="1:8">
      <c r="A34" s="373" t="s">
        <v>66</v>
      </c>
      <c r="B34" s="374"/>
      <c r="C34" s="374"/>
      <c r="D34" s="374"/>
      <c r="E34" s="374"/>
      <c r="F34" s="374"/>
      <c r="G34" s="374"/>
      <c r="H34" s="374"/>
    </row>
    <row r="35" ht="15.75" customHeight="1" spans="1:8">
      <c r="A35" s="253"/>
      <c r="C35" s="147"/>
      <c r="H35" s="147"/>
    </row>
    <row r="36" ht="15.75" customHeight="1" spans="1:8">
      <c r="A36" s="253"/>
      <c r="C36" s="147"/>
      <c r="H36" s="147"/>
    </row>
    <row r="37" ht="15.75" customHeight="1" spans="1:8">
      <c r="A37" s="253"/>
      <c r="C37" s="147"/>
      <c r="H37" s="147"/>
    </row>
    <row r="38" ht="15.75" customHeight="1" spans="1:8">
      <c r="A38" s="253"/>
      <c r="C38" s="147"/>
      <c r="H38" s="147"/>
    </row>
    <row r="39" ht="15.75" customHeight="1" spans="1:8">
      <c r="A39" s="253"/>
      <c r="C39" s="147"/>
      <c r="H39" s="147"/>
    </row>
    <row r="40" ht="15.75" customHeight="1" spans="1:8">
      <c r="A40" s="253"/>
      <c r="C40" s="147"/>
      <c r="H40" s="147"/>
    </row>
    <row r="41" ht="15.75" customHeight="1" spans="1:8">
      <c r="A41" s="253"/>
      <c r="C41" s="147"/>
      <c r="H41" s="147"/>
    </row>
    <row r="42" ht="15.75" customHeight="1" spans="1:8">
      <c r="A42" s="253"/>
      <c r="C42" s="147"/>
      <c r="H42" s="147"/>
    </row>
    <row r="43" ht="15.75" customHeight="1" spans="1:8">
      <c r="A43" s="253"/>
      <c r="C43" s="147"/>
      <c r="H43" s="147"/>
    </row>
    <row r="44" ht="15.75" customHeight="1" spans="1:8">
      <c r="A44" s="253"/>
      <c r="C44" s="147"/>
      <c r="H44" s="147"/>
    </row>
    <row r="45" ht="15.75" customHeight="1" spans="1:8">
      <c r="A45" s="253"/>
      <c r="C45" s="147"/>
      <c r="H45" s="147"/>
    </row>
    <row r="46" ht="15.75" customHeight="1" spans="1:8">
      <c r="A46" s="253"/>
      <c r="C46" s="147"/>
      <c r="H46" s="147"/>
    </row>
    <row r="47" ht="15.75" customHeight="1" spans="1:8">
      <c r="A47" s="253"/>
      <c r="C47" s="147"/>
      <c r="H47" s="147"/>
    </row>
    <row r="48" ht="15.75" customHeight="1" spans="1:8">
      <c r="A48" s="253"/>
      <c r="C48" s="147"/>
      <c r="H48" s="147"/>
    </row>
    <row r="49" ht="15.75" customHeight="1" spans="1:8">
      <c r="A49" s="253"/>
      <c r="C49" s="147"/>
      <c r="H49" s="147"/>
    </row>
    <row r="50" ht="15.75" customHeight="1" spans="1:8">
      <c r="A50" s="253"/>
      <c r="C50" s="147"/>
      <c r="H50" s="147"/>
    </row>
    <row r="51" ht="15.75" customHeight="1" spans="1:8">
      <c r="A51" s="253"/>
      <c r="C51" s="147"/>
      <c r="H51" s="147"/>
    </row>
    <row r="52" ht="15.75" customHeight="1" spans="1:8">
      <c r="A52" s="253"/>
      <c r="C52" s="147"/>
      <c r="H52" s="147"/>
    </row>
    <row r="53" ht="15.75" customHeight="1" spans="1:8">
      <c r="A53" s="253"/>
      <c r="C53" s="147"/>
      <c r="H53" s="147"/>
    </row>
    <row r="54" ht="15.75" customHeight="1" spans="1:8">
      <c r="A54" s="253"/>
      <c r="C54" s="147"/>
      <c r="H54" s="147"/>
    </row>
    <row r="55" ht="15.75" customHeight="1" spans="1:8">
      <c r="A55" s="253"/>
      <c r="C55" s="147"/>
      <c r="H55" s="147"/>
    </row>
    <row r="56" ht="15.75" customHeight="1" spans="1:8">
      <c r="A56" s="253"/>
      <c r="C56" s="147"/>
      <c r="H56" s="147"/>
    </row>
    <row r="57" ht="15.75" customHeight="1" spans="1:8">
      <c r="A57" s="253"/>
      <c r="C57" s="147"/>
      <c r="H57" s="147"/>
    </row>
    <row r="58" ht="15.75" customHeight="1" spans="1:8">
      <c r="A58" s="253"/>
      <c r="C58" s="147"/>
      <c r="H58" s="147"/>
    </row>
    <row r="59" ht="15.75" customHeight="1" spans="1:8">
      <c r="A59" s="253"/>
      <c r="C59" s="147"/>
      <c r="H59" s="147"/>
    </row>
    <row r="60" ht="15.75" customHeight="1" spans="1:8">
      <c r="A60" s="253"/>
      <c r="C60" s="147"/>
      <c r="H60" s="147"/>
    </row>
    <row r="61" ht="15.75" customHeight="1" spans="1:8">
      <c r="A61" s="253"/>
      <c r="C61" s="147"/>
      <c r="H61" s="147"/>
    </row>
    <row r="62" ht="15.75" customHeight="1" spans="1:8">
      <c r="A62" s="253"/>
      <c r="C62" s="147"/>
      <c r="H62" s="147"/>
    </row>
    <row r="63" ht="15.75" customHeight="1" spans="1:8">
      <c r="A63" s="253"/>
      <c r="C63" s="147"/>
      <c r="H63" s="147"/>
    </row>
    <row r="64" ht="15.75" customHeight="1" spans="1:8">
      <c r="A64" s="253"/>
      <c r="C64" s="147"/>
      <c r="H64" s="147"/>
    </row>
    <row r="65" ht="15.75" customHeight="1" spans="1:8">
      <c r="A65" s="253"/>
      <c r="C65" s="147"/>
      <c r="H65" s="147"/>
    </row>
    <row r="66" ht="15.75" customHeight="1" spans="1:8">
      <c r="A66" s="253"/>
      <c r="C66" s="147"/>
      <c r="H66" s="147"/>
    </row>
    <row r="67" ht="15.75" customHeight="1" spans="1:8">
      <c r="A67" s="253"/>
      <c r="C67" s="147"/>
      <c r="H67" s="147"/>
    </row>
    <row r="68" ht="15.75" customHeight="1" spans="1:8">
      <c r="A68" s="253"/>
      <c r="C68" s="147"/>
      <c r="H68" s="147"/>
    </row>
    <row r="69" ht="15.75" customHeight="1" spans="1:8">
      <c r="A69" s="253"/>
      <c r="C69" s="147"/>
      <c r="H69" s="147"/>
    </row>
    <row r="70" ht="15.75" customHeight="1" spans="1:8">
      <c r="A70" s="253"/>
      <c r="C70" s="147"/>
      <c r="H70" s="147"/>
    </row>
    <row r="71" ht="15.75" customHeight="1" spans="1:8">
      <c r="A71" s="253"/>
      <c r="C71" s="147"/>
      <c r="H71" s="147"/>
    </row>
    <row r="72" ht="15.75" customHeight="1" spans="1:8">
      <c r="A72" s="253"/>
      <c r="C72" s="147"/>
      <c r="H72" s="147"/>
    </row>
    <row r="73" ht="15.75" customHeight="1" spans="1:8">
      <c r="A73" s="253"/>
      <c r="C73" s="147"/>
      <c r="H73" s="147"/>
    </row>
    <row r="74" ht="15.75" customHeight="1" spans="1:8">
      <c r="A74" s="253"/>
      <c r="C74" s="147"/>
      <c r="H74" s="147"/>
    </row>
    <row r="75" ht="15.75" customHeight="1" spans="1:8">
      <c r="A75" s="253"/>
      <c r="C75" s="147"/>
      <c r="H75" s="147"/>
    </row>
    <row r="76" ht="15.75" customHeight="1" spans="1:8">
      <c r="A76" s="253"/>
      <c r="C76" s="147"/>
      <c r="H76" s="147"/>
    </row>
    <row r="77" ht="15.75" customHeight="1" spans="1:8">
      <c r="A77" s="253"/>
      <c r="C77" s="147"/>
      <c r="H77" s="147"/>
    </row>
    <row r="78" ht="15.75" customHeight="1" spans="1:8">
      <c r="A78" s="253"/>
      <c r="C78" s="147"/>
      <c r="H78" s="147"/>
    </row>
    <row r="79" ht="15.75" customHeight="1" spans="1:8">
      <c r="A79" s="253"/>
      <c r="C79" s="147"/>
      <c r="H79" s="147"/>
    </row>
    <row r="80" ht="15.75" customHeight="1" spans="1:8">
      <c r="A80" s="253"/>
      <c r="C80" s="147"/>
      <c r="H80" s="147"/>
    </row>
    <row r="81" ht="15.75" customHeight="1" spans="1:8">
      <c r="A81" s="253"/>
      <c r="C81" s="147"/>
      <c r="H81" s="147"/>
    </row>
    <row r="82" ht="15.75" customHeight="1" spans="1:8">
      <c r="A82" s="253"/>
      <c r="C82" s="147"/>
      <c r="H82" s="147"/>
    </row>
    <row r="83" ht="15.75" customHeight="1" spans="1:8">
      <c r="A83" s="253"/>
      <c r="C83" s="147"/>
      <c r="H83" s="147"/>
    </row>
    <row r="84" ht="15.75" customHeight="1" spans="1:8">
      <c r="A84" s="253"/>
      <c r="C84" s="147"/>
      <c r="H84" s="147"/>
    </row>
    <row r="85" ht="15.75" customHeight="1" spans="1:8">
      <c r="A85" s="253"/>
      <c r="C85" s="147"/>
      <c r="H85" s="147"/>
    </row>
    <row r="86" ht="15.75" customHeight="1" spans="1:8">
      <c r="A86" s="253"/>
      <c r="C86" s="147"/>
      <c r="H86" s="147"/>
    </row>
    <row r="87" ht="15.75" customHeight="1" spans="1:8">
      <c r="A87" s="253"/>
      <c r="C87" s="147"/>
      <c r="H87" s="147"/>
    </row>
    <row r="88" ht="15.75" customHeight="1" spans="1:8">
      <c r="A88" s="253"/>
      <c r="C88" s="147"/>
      <c r="H88" s="147"/>
    </row>
    <row r="89" ht="15.75" customHeight="1" spans="1:8">
      <c r="A89" s="253"/>
      <c r="C89" s="147"/>
      <c r="H89" s="147"/>
    </row>
    <row r="90" ht="15.75" customHeight="1" spans="1:8">
      <c r="A90" s="253"/>
      <c r="C90" s="147"/>
      <c r="H90" s="147"/>
    </row>
    <row r="91" ht="15.75" customHeight="1" spans="1:8">
      <c r="A91" s="253"/>
      <c r="C91" s="147"/>
      <c r="H91" s="147"/>
    </row>
    <row r="92" ht="15.75" customHeight="1" spans="1:8">
      <c r="A92" s="253"/>
      <c r="C92" s="147"/>
      <c r="H92" s="147"/>
    </row>
    <row r="93" ht="15.75" customHeight="1" spans="1:8">
      <c r="A93" s="253"/>
      <c r="C93" s="147"/>
      <c r="H93" s="147"/>
    </row>
    <row r="94" ht="15.75" customHeight="1" spans="1:8">
      <c r="A94" s="253"/>
      <c r="C94" s="147"/>
      <c r="H94" s="147"/>
    </row>
    <row r="95" ht="15.75" customHeight="1" spans="1:8">
      <c r="A95" s="253"/>
      <c r="C95" s="147"/>
      <c r="H95" s="147"/>
    </row>
    <row r="96" ht="15.75" customHeight="1" spans="1:8">
      <c r="A96" s="253"/>
      <c r="C96" s="147"/>
      <c r="H96" s="147"/>
    </row>
    <row r="97" ht="15.75" customHeight="1" spans="1:8">
      <c r="A97" s="253"/>
      <c r="C97" s="147"/>
      <c r="H97" s="147"/>
    </row>
    <row r="98" ht="15.75" customHeight="1" spans="1:8">
      <c r="A98" s="253"/>
      <c r="C98" s="147"/>
      <c r="H98" s="147"/>
    </row>
    <row r="99" ht="15.75" customHeight="1" spans="1:8">
      <c r="A99" s="253"/>
      <c r="C99" s="147"/>
      <c r="H99" s="147"/>
    </row>
    <row r="100" ht="15.75" customHeight="1" spans="1:8">
      <c r="A100" s="253"/>
      <c r="C100" s="147"/>
      <c r="H100" s="147"/>
    </row>
    <row r="101" ht="15.75" customHeight="1" spans="1:8">
      <c r="A101" s="253"/>
      <c r="C101" s="147"/>
      <c r="H101" s="147"/>
    </row>
    <row r="102" ht="15.75" customHeight="1" spans="1:8">
      <c r="A102" s="253"/>
      <c r="C102" s="147"/>
      <c r="H102" s="147"/>
    </row>
    <row r="103" ht="15.75" customHeight="1" spans="1:8">
      <c r="A103" s="253"/>
      <c r="C103" s="147"/>
      <c r="H103" s="147"/>
    </row>
    <row r="104" ht="15.75" customHeight="1" spans="1:8">
      <c r="A104" s="253"/>
      <c r="C104" s="147"/>
      <c r="H104" s="147"/>
    </row>
    <row r="105" ht="15.75" customHeight="1" spans="1:8">
      <c r="A105" s="253"/>
      <c r="C105" s="147"/>
      <c r="H105" s="147"/>
    </row>
    <row r="106" ht="15.75" customHeight="1" spans="1:8">
      <c r="A106" s="253"/>
      <c r="C106" s="147"/>
      <c r="H106" s="147"/>
    </row>
    <row r="107" ht="15.75" customHeight="1" spans="1:8">
      <c r="A107" s="253"/>
      <c r="C107" s="147"/>
      <c r="H107" s="147"/>
    </row>
    <row r="108" ht="15.75" customHeight="1" spans="1:8">
      <c r="A108" s="253"/>
      <c r="C108" s="147"/>
      <c r="H108" s="147"/>
    </row>
    <row r="109" ht="15.75" customHeight="1" spans="1:8">
      <c r="A109" s="253"/>
      <c r="C109" s="147"/>
      <c r="H109" s="147"/>
    </row>
    <row r="110" ht="15.75" customHeight="1" spans="1:8">
      <c r="A110" s="253"/>
      <c r="C110" s="147"/>
      <c r="H110" s="147"/>
    </row>
    <row r="111" ht="15.75" customHeight="1" spans="1:8">
      <c r="A111" s="253"/>
      <c r="C111" s="147"/>
      <c r="H111" s="147"/>
    </row>
    <row r="112" ht="15.75" customHeight="1" spans="1:8">
      <c r="A112" s="253"/>
      <c r="C112" s="147"/>
      <c r="H112" s="147"/>
    </row>
    <row r="113" ht="15.75" customHeight="1" spans="1:8">
      <c r="A113" s="253"/>
      <c r="C113" s="147"/>
      <c r="H113" s="147"/>
    </row>
    <row r="114" ht="15.75" customHeight="1" spans="1:8">
      <c r="A114" s="253"/>
      <c r="C114" s="147"/>
      <c r="H114" s="147"/>
    </row>
    <row r="115" ht="15.75" customHeight="1" spans="1:8">
      <c r="A115" s="253"/>
      <c r="C115" s="147"/>
      <c r="H115" s="147"/>
    </row>
    <row r="116" ht="15.75" customHeight="1" spans="1:8">
      <c r="A116" s="253"/>
      <c r="C116" s="147"/>
      <c r="H116" s="147"/>
    </row>
    <row r="117" ht="15.75" customHeight="1" spans="1:8">
      <c r="A117" s="253"/>
      <c r="C117" s="147"/>
      <c r="H117" s="147"/>
    </row>
    <row r="118" ht="15.75" customHeight="1" spans="1:8">
      <c r="A118" s="253"/>
      <c r="C118" s="147"/>
      <c r="H118" s="147"/>
    </row>
    <row r="119" ht="15.75" customHeight="1" spans="1:8">
      <c r="A119" s="253"/>
      <c r="C119" s="147"/>
      <c r="H119" s="147"/>
    </row>
    <row r="120" ht="15.75" customHeight="1" spans="1:8">
      <c r="A120" s="253"/>
      <c r="C120" s="147"/>
      <c r="H120" s="147"/>
    </row>
    <row r="121" ht="15.75" customHeight="1" spans="1:8">
      <c r="A121" s="253"/>
      <c r="C121" s="147"/>
      <c r="H121" s="147"/>
    </row>
    <row r="122" ht="15.75" customHeight="1" spans="1:8">
      <c r="A122" s="253"/>
      <c r="C122" s="147"/>
      <c r="H122" s="147"/>
    </row>
    <row r="123" ht="15.75" customHeight="1" spans="1:8">
      <c r="A123" s="253"/>
      <c r="C123" s="147"/>
      <c r="H123" s="147"/>
    </row>
    <row r="124" ht="15.75" customHeight="1" spans="1:8">
      <c r="A124" s="253"/>
      <c r="C124" s="147"/>
      <c r="H124" s="147"/>
    </row>
    <row r="125" ht="15.75" customHeight="1" spans="1:8">
      <c r="A125" s="253"/>
      <c r="C125" s="147"/>
      <c r="H125" s="147"/>
    </row>
    <row r="126" ht="15.75" customHeight="1" spans="1:8">
      <c r="A126" s="253"/>
      <c r="C126" s="147"/>
      <c r="H126" s="147"/>
    </row>
    <row r="127" ht="15.75" customHeight="1" spans="1:8">
      <c r="A127" s="253"/>
      <c r="C127" s="147"/>
      <c r="H127" s="147"/>
    </row>
    <row r="128" ht="15.75" customHeight="1" spans="1:8">
      <c r="A128" s="253"/>
      <c r="C128" s="147"/>
      <c r="H128" s="147"/>
    </row>
    <row r="129" ht="15.75" customHeight="1" spans="1:8">
      <c r="A129" s="253"/>
      <c r="C129" s="147"/>
      <c r="H129" s="147"/>
    </row>
    <row r="130" ht="15.75" customHeight="1" spans="1:8">
      <c r="A130" s="253"/>
      <c r="C130" s="147"/>
      <c r="H130" s="147"/>
    </row>
    <row r="131" ht="15.75" customHeight="1" spans="1:8">
      <c r="A131" s="253"/>
      <c r="C131" s="147"/>
      <c r="H131" s="147"/>
    </row>
    <row r="132" ht="15.75" customHeight="1" spans="1:8">
      <c r="A132" s="253"/>
      <c r="C132" s="147"/>
      <c r="H132" s="147"/>
    </row>
    <row r="133" ht="15.75" customHeight="1" spans="1:8">
      <c r="A133" s="253"/>
      <c r="C133" s="147"/>
      <c r="H133" s="147"/>
    </row>
    <row r="134" ht="15.75" customHeight="1" spans="1:8">
      <c r="A134" s="253"/>
      <c r="C134" s="147"/>
      <c r="H134" s="147"/>
    </row>
    <row r="135" ht="15.75" customHeight="1" spans="1:8">
      <c r="A135" s="253"/>
      <c r="C135" s="147"/>
      <c r="H135" s="147"/>
    </row>
    <row r="136" ht="15.75" customHeight="1" spans="1:8">
      <c r="A136" s="253"/>
      <c r="C136" s="147"/>
      <c r="H136" s="147"/>
    </row>
    <row r="137" ht="15.75" customHeight="1" spans="1:8">
      <c r="A137" s="253"/>
      <c r="C137" s="147"/>
      <c r="H137" s="147"/>
    </row>
    <row r="138" ht="15.75" customHeight="1" spans="1:8">
      <c r="A138" s="253"/>
      <c r="C138" s="147"/>
      <c r="H138" s="147"/>
    </row>
    <row r="139" ht="15.75" customHeight="1" spans="1:8">
      <c r="A139" s="253"/>
      <c r="C139" s="147"/>
      <c r="H139" s="147"/>
    </row>
    <row r="140" ht="15.75" customHeight="1" spans="1:8">
      <c r="A140" s="253"/>
      <c r="C140" s="147"/>
      <c r="H140" s="147"/>
    </row>
    <row r="141" ht="15.75" customHeight="1" spans="1:8">
      <c r="A141" s="253"/>
      <c r="C141" s="147"/>
      <c r="H141" s="147"/>
    </row>
    <row r="142" ht="15.75" customHeight="1" spans="1:8">
      <c r="A142" s="253"/>
      <c r="C142" s="147"/>
      <c r="H142" s="147"/>
    </row>
    <row r="143" ht="15.75" customHeight="1" spans="1:8">
      <c r="A143" s="253"/>
      <c r="C143" s="147"/>
      <c r="H143" s="147"/>
    </row>
    <row r="144" ht="15.75" customHeight="1" spans="1:8">
      <c r="A144" s="253"/>
      <c r="C144" s="147"/>
      <c r="H144" s="147"/>
    </row>
    <row r="145" ht="15.75" customHeight="1" spans="1:8">
      <c r="A145" s="253"/>
      <c r="C145" s="147"/>
      <c r="H145" s="147"/>
    </row>
    <row r="146" ht="15.75" customHeight="1" spans="1:8">
      <c r="A146" s="253"/>
      <c r="C146" s="147"/>
      <c r="H146" s="147"/>
    </row>
    <row r="147" ht="15.75" customHeight="1" spans="1:8">
      <c r="A147" s="253"/>
      <c r="C147" s="147"/>
      <c r="H147" s="147"/>
    </row>
    <row r="148" ht="15.75" customHeight="1" spans="1:8">
      <c r="A148" s="253"/>
      <c r="C148" s="147"/>
      <c r="H148" s="147"/>
    </row>
    <row r="149" ht="15.75" customHeight="1" spans="1:8">
      <c r="A149" s="253"/>
      <c r="C149" s="147"/>
      <c r="H149" s="147"/>
    </row>
    <row r="150" ht="15.75" customHeight="1" spans="1:8">
      <c r="A150" s="253"/>
      <c r="C150" s="147"/>
      <c r="H150" s="147"/>
    </row>
    <row r="151" ht="15.75" customHeight="1" spans="1:8">
      <c r="A151" s="253"/>
      <c r="C151" s="147"/>
      <c r="H151" s="147"/>
    </row>
    <row r="152" ht="15.75" customHeight="1" spans="1:8">
      <c r="A152" s="253"/>
      <c r="C152" s="147"/>
      <c r="H152" s="147"/>
    </row>
    <row r="153" ht="15.75" customHeight="1" spans="1:8">
      <c r="A153" s="253"/>
      <c r="C153" s="147"/>
      <c r="H153" s="147"/>
    </row>
    <row r="154" ht="15.75" customHeight="1" spans="1:8">
      <c r="A154" s="253"/>
      <c r="C154" s="147"/>
      <c r="H154" s="147"/>
    </row>
    <row r="155" ht="15.75" customHeight="1" spans="1:8">
      <c r="A155" s="253"/>
      <c r="C155" s="147"/>
      <c r="H155" s="147"/>
    </row>
    <row r="156" ht="15.75" customHeight="1" spans="1:8">
      <c r="A156" s="253"/>
      <c r="C156" s="147"/>
      <c r="H156" s="147"/>
    </row>
    <row r="157" ht="15.75" customHeight="1" spans="1:8">
      <c r="A157" s="253"/>
      <c r="C157" s="147"/>
      <c r="H157" s="147"/>
    </row>
    <row r="158" ht="15.75" customHeight="1" spans="1:8">
      <c r="A158" s="253"/>
      <c r="C158" s="147"/>
      <c r="H158" s="147"/>
    </row>
    <row r="159" ht="15.75" customHeight="1" spans="1:8">
      <c r="A159" s="253"/>
      <c r="C159" s="147"/>
      <c r="H159" s="147"/>
    </row>
    <row r="160" ht="15.75" customHeight="1" spans="1:8">
      <c r="A160" s="253"/>
      <c r="C160" s="147"/>
      <c r="H160" s="147"/>
    </row>
    <row r="161" ht="15.75" customHeight="1" spans="1:8">
      <c r="A161" s="253"/>
      <c r="C161" s="147"/>
      <c r="H161" s="147"/>
    </row>
    <row r="162" ht="15.75" customHeight="1" spans="1:8">
      <c r="A162" s="253"/>
      <c r="C162" s="147"/>
      <c r="H162" s="147"/>
    </row>
    <row r="163" ht="15.75" customHeight="1" spans="1:8">
      <c r="A163" s="253"/>
      <c r="C163" s="147"/>
      <c r="H163" s="147"/>
    </row>
    <row r="164" ht="15.75" customHeight="1" spans="1:8">
      <c r="A164" s="253"/>
      <c r="C164" s="147"/>
      <c r="H164" s="147"/>
    </row>
    <row r="165" ht="15.75" customHeight="1" spans="1:8">
      <c r="A165" s="253"/>
      <c r="C165" s="147"/>
      <c r="H165" s="147"/>
    </row>
    <row r="166" ht="15.75" customHeight="1" spans="1:8">
      <c r="A166" s="253"/>
      <c r="C166" s="147"/>
      <c r="H166" s="147"/>
    </row>
    <row r="167" ht="15.75" customHeight="1" spans="1:8">
      <c r="A167" s="253"/>
      <c r="C167" s="147"/>
      <c r="H167" s="147"/>
    </row>
    <row r="168" ht="15.75" customHeight="1" spans="1:8">
      <c r="A168" s="253"/>
      <c r="C168" s="147"/>
      <c r="H168" s="147"/>
    </row>
    <row r="169" ht="15.75" customHeight="1" spans="1:8">
      <c r="A169" s="253"/>
      <c r="C169" s="147"/>
      <c r="H169" s="147"/>
    </row>
    <row r="170" ht="15.75" customHeight="1" spans="1:8">
      <c r="A170" s="253"/>
      <c r="C170" s="147"/>
      <c r="H170" s="147"/>
    </row>
    <row r="171" ht="15.75" customHeight="1" spans="1:8">
      <c r="A171" s="253"/>
      <c r="C171" s="147"/>
      <c r="H171" s="147"/>
    </row>
    <row r="172" ht="15.75" customHeight="1" spans="1:8">
      <c r="A172" s="253"/>
      <c r="C172" s="147"/>
      <c r="H172" s="147"/>
    </row>
    <row r="173" ht="15.75" customHeight="1" spans="1:8">
      <c r="A173" s="253"/>
      <c r="C173" s="147"/>
      <c r="H173" s="147"/>
    </row>
    <row r="174" ht="15.75" customHeight="1" spans="1:8">
      <c r="A174" s="253"/>
      <c r="C174" s="147"/>
      <c r="H174" s="147"/>
    </row>
    <row r="175" ht="15.75" customHeight="1" spans="1:8">
      <c r="A175" s="253"/>
      <c r="C175" s="147"/>
      <c r="H175" s="147"/>
    </row>
    <row r="176" ht="15.75" customHeight="1" spans="1:8">
      <c r="A176" s="253"/>
      <c r="C176" s="147"/>
      <c r="H176" s="147"/>
    </row>
    <row r="177" ht="15.75" customHeight="1" spans="1:8">
      <c r="A177" s="253"/>
      <c r="C177" s="147"/>
      <c r="H177" s="147"/>
    </row>
    <row r="178" ht="15.75" customHeight="1" spans="1:8">
      <c r="A178" s="253"/>
      <c r="C178" s="147"/>
      <c r="H178" s="147"/>
    </row>
    <row r="179" ht="15.75" customHeight="1" spans="1:8">
      <c r="A179" s="253"/>
      <c r="C179" s="147"/>
      <c r="H179" s="147"/>
    </row>
    <row r="180" ht="15.75" customHeight="1" spans="1:8">
      <c r="A180" s="253"/>
      <c r="C180" s="147"/>
      <c r="H180" s="147"/>
    </row>
    <row r="181" ht="15.75" customHeight="1" spans="1:8">
      <c r="A181" s="253"/>
      <c r="C181" s="147"/>
      <c r="H181" s="147"/>
    </row>
    <row r="182" ht="15.75" customHeight="1" spans="1:8">
      <c r="A182" s="253"/>
      <c r="C182" s="147"/>
      <c r="H182" s="147"/>
    </row>
    <row r="183" ht="15.75" customHeight="1" spans="1:8">
      <c r="A183" s="253"/>
      <c r="C183" s="147"/>
      <c r="H183" s="147"/>
    </row>
    <row r="184" ht="15.75" customHeight="1" spans="1:8">
      <c r="A184" s="253"/>
      <c r="C184" s="147"/>
      <c r="H184" s="147"/>
    </row>
    <row r="185" ht="15.75" customHeight="1" spans="1:8">
      <c r="A185" s="253"/>
      <c r="C185" s="147"/>
      <c r="H185" s="147"/>
    </row>
    <row r="186" ht="15.75" customHeight="1" spans="1:8">
      <c r="A186" s="253"/>
      <c r="C186" s="147"/>
      <c r="H186" s="147"/>
    </row>
    <row r="187" ht="15.75" customHeight="1" spans="1:8">
      <c r="A187" s="253"/>
      <c r="C187" s="147"/>
      <c r="H187" s="147"/>
    </row>
    <row r="188" ht="15.75" customHeight="1" spans="1:8">
      <c r="A188" s="253"/>
      <c r="C188" s="147"/>
      <c r="H188" s="147"/>
    </row>
    <row r="189" ht="15.75" customHeight="1" spans="1:8">
      <c r="A189" s="253"/>
      <c r="C189" s="147"/>
      <c r="H189" s="147"/>
    </row>
    <row r="190" ht="15.75" customHeight="1" spans="1:8">
      <c r="A190" s="253"/>
      <c r="C190" s="147"/>
      <c r="H190" s="147"/>
    </row>
    <row r="191" ht="15.75" customHeight="1" spans="1:8">
      <c r="A191" s="253"/>
      <c r="C191" s="147"/>
      <c r="H191" s="147"/>
    </row>
    <row r="192" ht="15.75" customHeight="1" spans="1:8">
      <c r="A192" s="253"/>
      <c r="C192" s="147"/>
      <c r="H192" s="147"/>
    </row>
    <row r="193" ht="15.75" customHeight="1" spans="1:8">
      <c r="A193" s="253"/>
      <c r="C193" s="147"/>
      <c r="H193" s="147"/>
    </row>
    <row r="194" ht="15.75" customHeight="1" spans="1:8">
      <c r="A194" s="253"/>
      <c r="C194" s="147"/>
      <c r="H194" s="147"/>
    </row>
    <row r="195" ht="15.75" customHeight="1" spans="1:8">
      <c r="A195" s="253"/>
      <c r="C195" s="147"/>
      <c r="H195" s="147"/>
    </row>
    <row r="196" ht="15.75" customHeight="1" spans="1:8">
      <c r="A196" s="253"/>
      <c r="C196" s="147"/>
      <c r="H196" s="147"/>
    </row>
    <row r="197" ht="15.75" customHeight="1" spans="1:8">
      <c r="A197" s="253"/>
      <c r="C197" s="147"/>
      <c r="H197" s="147"/>
    </row>
    <row r="198" ht="15.75" customHeight="1" spans="1:8">
      <c r="A198" s="253"/>
      <c r="C198" s="147"/>
      <c r="H198" s="147"/>
    </row>
    <row r="199" ht="15.75" customHeight="1" spans="1:8">
      <c r="A199" s="253"/>
      <c r="C199" s="147"/>
      <c r="H199" s="147"/>
    </row>
    <row r="200" ht="15.75" customHeight="1" spans="1:8">
      <c r="A200" s="253"/>
      <c r="C200" s="147"/>
      <c r="H200" s="147"/>
    </row>
    <row r="201" ht="15.75" customHeight="1" spans="1:8">
      <c r="A201" s="253"/>
      <c r="C201" s="147"/>
      <c r="H201" s="147"/>
    </row>
    <row r="202" ht="15.75" customHeight="1" spans="1:8">
      <c r="A202" s="253"/>
      <c r="C202" s="147"/>
      <c r="H202" s="147"/>
    </row>
    <row r="203" ht="15.75" customHeight="1" spans="1:8">
      <c r="A203" s="253"/>
      <c r="C203" s="147"/>
      <c r="H203" s="147"/>
    </row>
    <row r="204" ht="15.75" customHeight="1" spans="1:8">
      <c r="A204" s="253"/>
      <c r="C204" s="147"/>
      <c r="H204" s="147"/>
    </row>
    <row r="205" ht="15.75" customHeight="1" spans="1:8">
      <c r="A205" s="253"/>
      <c r="C205" s="147"/>
      <c r="H205" s="147"/>
    </row>
    <row r="206" ht="15.75" customHeight="1" spans="1:8">
      <c r="A206" s="253"/>
      <c r="C206" s="147"/>
      <c r="H206" s="147"/>
    </row>
    <row r="207" ht="15.75" customHeight="1" spans="8:8">
      <c r="H207" s="147"/>
    </row>
    <row r="208" ht="15.75" customHeight="1" spans="8:8">
      <c r="H208" s="147"/>
    </row>
    <row r="209" ht="15.75" customHeight="1" spans="8:8">
      <c r="H209" s="147"/>
    </row>
    <row r="210" ht="15.75" customHeight="1" spans="8:8">
      <c r="H210" s="147"/>
    </row>
    <row r="211" ht="15.75" customHeight="1" spans="8:8">
      <c r="H211" s="147"/>
    </row>
    <row r="212" ht="15.75" customHeight="1" spans="8:8">
      <c r="H212" s="147"/>
    </row>
    <row r="213" ht="15.75" customHeight="1" spans="8:8">
      <c r="H213" s="147"/>
    </row>
    <row r="214" ht="15.75" customHeight="1" spans="8:8">
      <c r="H214" s="147"/>
    </row>
    <row r="215" ht="15.75" customHeight="1" spans="8:8">
      <c r="H215" s="147"/>
    </row>
    <row r="216" ht="15.75" customHeight="1" spans="8:8">
      <c r="H216" s="147"/>
    </row>
    <row r="217" ht="15.75" customHeight="1" spans="8:8">
      <c r="H217" s="147"/>
    </row>
    <row r="218" ht="15.75" customHeight="1" spans="8:8">
      <c r="H218" s="147"/>
    </row>
    <row r="219" ht="15.75" customHeight="1" spans="8:8">
      <c r="H219" s="147"/>
    </row>
    <row r="220" ht="15.75" customHeight="1" spans="8:8">
      <c r="H220" s="147"/>
    </row>
    <row r="221" ht="15.75" customHeight="1" spans="8:8">
      <c r="H221" s="147"/>
    </row>
    <row r="222" ht="15.75" customHeight="1" spans="8:8">
      <c r="H222" s="147"/>
    </row>
    <row r="223" ht="15.75" customHeight="1" spans="8:8">
      <c r="H223" s="147"/>
    </row>
    <row r="224" ht="15.75" customHeight="1" spans="8:8">
      <c r="H224" s="147"/>
    </row>
    <row r="225" ht="15.75" customHeight="1" spans="8:8">
      <c r="H225" s="147"/>
    </row>
    <row r="226" ht="15.75" customHeight="1" spans="8:8">
      <c r="H226" s="147"/>
    </row>
    <row r="227" ht="15.75" customHeight="1" spans="8:8">
      <c r="H227" s="147"/>
    </row>
    <row r="228" ht="15.75" customHeight="1" spans="8:8">
      <c r="H228" s="147"/>
    </row>
    <row r="229" ht="15.75" customHeight="1" spans="8:8">
      <c r="H229" s="147"/>
    </row>
    <row r="230" ht="15.75" customHeight="1" spans="8:8">
      <c r="H230" s="147"/>
    </row>
    <row r="231" ht="15.75" customHeight="1" spans="8:8">
      <c r="H231" s="147"/>
    </row>
    <row r="232" ht="15.75" customHeight="1" spans="8:8">
      <c r="H232" s="147"/>
    </row>
    <row r="233" ht="15.75" customHeight="1" spans="8:8">
      <c r="H233" s="147"/>
    </row>
    <row r="234" ht="15.75" customHeight="1" spans="8:8">
      <c r="H234" s="147"/>
    </row>
    <row r="235" ht="15.75" customHeight="1" spans="8:8">
      <c r="H235" s="147"/>
    </row>
    <row r="236" ht="15.75" customHeight="1" spans="8:8">
      <c r="H236" s="147"/>
    </row>
    <row r="237" ht="15.75" customHeight="1" spans="8:8">
      <c r="H237" s="147"/>
    </row>
    <row r="238" ht="15.75" customHeight="1" spans="8:8">
      <c r="H238" s="147"/>
    </row>
    <row r="239" ht="15.75" customHeight="1" spans="8:8">
      <c r="H239" s="147"/>
    </row>
    <row r="240" ht="15.75" customHeight="1" spans="8:8">
      <c r="H240" s="147"/>
    </row>
    <row r="241" ht="15.75" customHeight="1" spans="8:8">
      <c r="H241" s="147"/>
    </row>
    <row r="242" ht="15.75" customHeight="1" spans="8:8">
      <c r="H242" s="147"/>
    </row>
    <row r="243" ht="15.75" customHeight="1" spans="8:8">
      <c r="H243" s="147"/>
    </row>
    <row r="244" ht="15.75" customHeight="1" spans="8:8">
      <c r="H244" s="147"/>
    </row>
    <row r="245" ht="15.75" customHeight="1" spans="8:8">
      <c r="H245" s="147"/>
    </row>
    <row r="246" ht="15.75" customHeight="1" spans="8:8">
      <c r="H246" s="147"/>
    </row>
    <row r="247" ht="15.75" customHeight="1" spans="8:8">
      <c r="H247" s="147"/>
    </row>
    <row r="248" ht="15.75" customHeight="1" spans="8:8">
      <c r="H248" s="147"/>
    </row>
    <row r="249" ht="15.75" customHeight="1" spans="8:8">
      <c r="H249" s="147"/>
    </row>
    <row r="250" ht="15.75" customHeight="1" spans="8:8">
      <c r="H250" s="147"/>
    </row>
    <row r="251" ht="15.75" customHeight="1" spans="8:8">
      <c r="H251" s="147"/>
    </row>
    <row r="252" ht="15.75" customHeight="1" spans="8:8">
      <c r="H252" s="147"/>
    </row>
    <row r="253" ht="15.75" customHeight="1" spans="8:8">
      <c r="H253" s="147"/>
    </row>
    <row r="254" ht="15.75" customHeight="1" spans="8:8">
      <c r="H254" s="147"/>
    </row>
    <row r="255" ht="15.75" customHeight="1" spans="8:8">
      <c r="H255" s="147"/>
    </row>
    <row r="256" ht="15.75" customHeight="1" spans="8:8">
      <c r="H256" s="147"/>
    </row>
    <row r="257" ht="15.75" customHeight="1" spans="8:8">
      <c r="H257" s="147"/>
    </row>
    <row r="258" ht="15.75" customHeight="1" spans="8:8">
      <c r="H258" s="147"/>
    </row>
    <row r="259" ht="15.75" customHeight="1" spans="8:8">
      <c r="H259" s="147"/>
    </row>
    <row r="260" ht="15.75" customHeight="1" spans="8:8">
      <c r="H260" s="147"/>
    </row>
    <row r="261" ht="15.75" customHeight="1" spans="8:8">
      <c r="H261" s="147"/>
    </row>
    <row r="262" ht="15.75" customHeight="1" spans="8:8">
      <c r="H262" s="147"/>
    </row>
    <row r="263" ht="15.75" customHeight="1" spans="8:8">
      <c r="H263" s="147"/>
    </row>
    <row r="264" ht="15.75" customHeight="1" spans="8:8">
      <c r="H264" s="147"/>
    </row>
    <row r="265" ht="15.75" customHeight="1" spans="8:8">
      <c r="H265" s="147"/>
    </row>
    <row r="266" ht="15.75" customHeight="1" spans="8:8">
      <c r="H266" s="147"/>
    </row>
    <row r="267" ht="15.75" customHeight="1" spans="8:8">
      <c r="H267" s="147"/>
    </row>
    <row r="268" ht="15.75" customHeight="1" spans="8:8">
      <c r="H268" s="147"/>
    </row>
    <row r="269" ht="15.75" customHeight="1" spans="8:8">
      <c r="H269" s="147"/>
    </row>
    <row r="270" ht="15.75" customHeight="1" spans="8:8">
      <c r="H270" s="147"/>
    </row>
    <row r="271" ht="15.75" customHeight="1" spans="8:8">
      <c r="H271" s="147"/>
    </row>
    <row r="272" ht="15.75" customHeight="1" spans="8:8">
      <c r="H272" s="147"/>
    </row>
    <row r="273" ht="15.75" customHeight="1" spans="8:8">
      <c r="H273" s="147"/>
    </row>
    <row r="274" ht="15.75" customHeight="1" spans="8:8">
      <c r="H274" s="147"/>
    </row>
    <row r="275" ht="15.75" customHeight="1" spans="8:8">
      <c r="H275" s="147"/>
    </row>
    <row r="276" ht="15.75" customHeight="1" spans="8:8">
      <c r="H276" s="147"/>
    </row>
    <row r="277" ht="15.75" customHeight="1" spans="8:8">
      <c r="H277" s="147"/>
    </row>
    <row r="278" ht="15.75" customHeight="1" spans="8:8">
      <c r="H278" s="147"/>
    </row>
    <row r="279" ht="15.75" customHeight="1" spans="8:8">
      <c r="H279" s="147"/>
    </row>
    <row r="280" ht="15.75" customHeight="1" spans="8:8">
      <c r="H280" s="147"/>
    </row>
    <row r="281" ht="15.75" customHeight="1" spans="8:8">
      <c r="H281" s="147"/>
    </row>
    <row r="282" ht="15.75" customHeight="1" spans="8:8">
      <c r="H282" s="147"/>
    </row>
    <row r="283" ht="15.75" customHeight="1" spans="8:8">
      <c r="H283" s="147"/>
    </row>
    <row r="284" ht="15.75" customHeight="1" spans="8:8">
      <c r="H284" s="147"/>
    </row>
    <row r="285" ht="15.75" customHeight="1" spans="8:8">
      <c r="H285" s="147"/>
    </row>
    <row r="286" ht="15.75" customHeight="1" spans="8:8">
      <c r="H286" s="147"/>
    </row>
    <row r="287" ht="15.75" customHeight="1" spans="8:8">
      <c r="H287" s="147"/>
    </row>
    <row r="288" ht="15.75" customHeight="1" spans="8:8">
      <c r="H288" s="147"/>
    </row>
    <row r="289" ht="15.75" customHeight="1" spans="8:8">
      <c r="H289" s="147"/>
    </row>
    <row r="290" ht="15.75" customHeight="1" spans="8:8">
      <c r="H290" s="147"/>
    </row>
    <row r="291" ht="15.75" customHeight="1" spans="8:8">
      <c r="H291" s="147"/>
    </row>
    <row r="292" ht="15.75" customHeight="1" spans="8:8">
      <c r="H292" s="147"/>
    </row>
    <row r="293" ht="15.75" customHeight="1" spans="8:8">
      <c r="H293" s="147"/>
    </row>
    <row r="294" ht="15.75" customHeight="1" spans="8:8">
      <c r="H294" s="147"/>
    </row>
    <row r="295" ht="15.75" customHeight="1" spans="8:8">
      <c r="H295" s="147"/>
    </row>
    <row r="296" ht="15.75" customHeight="1" spans="8:8">
      <c r="H296" s="147"/>
    </row>
    <row r="297" ht="15.75" customHeight="1" spans="8:8">
      <c r="H297" s="147"/>
    </row>
    <row r="298" ht="15.75" customHeight="1" spans="8:8">
      <c r="H298" s="147"/>
    </row>
    <row r="299" ht="15.75" customHeight="1" spans="8:8">
      <c r="H299" s="147"/>
    </row>
    <row r="300" ht="15.75" customHeight="1" spans="8:8">
      <c r="H300" s="147"/>
    </row>
    <row r="301" ht="15.75" customHeight="1" spans="8:8">
      <c r="H301" s="147"/>
    </row>
    <row r="302" ht="15.75" customHeight="1" spans="8:8">
      <c r="H302" s="147"/>
    </row>
    <row r="303" ht="15.75" customHeight="1" spans="8:8">
      <c r="H303" s="147"/>
    </row>
    <row r="304" ht="15.75" customHeight="1" spans="8:8">
      <c r="H304" s="147"/>
    </row>
    <row r="305" ht="15.75" customHeight="1" spans="8:8">
      <c r="H305" s="147"/>
    </row>
    <row r="306" ht="15.75" customHeight="1" spans="8:8">
      <c r="H306" s="147"/>
    </row>
    <row r="307" ht="15.75" customHeight="1" spans="8:8">
      <c r="H307" s="147"/>
    </row>
    <row r="308" ht="15.75" customHeight="1" spans="8:8">
      <c r="H308" s="147"/>
    </row>
    <row r="309" ht="15.75" customHeight="1" spans="8:8">
      <c r="H309" s="147"/>
    </row>
    <row r="310" ht="15.75" customHeight="1" spans="8:8">
      <c r="H310" s="147"/>
    </row>
    <row r="311" ht="15.75" customHeight="1" spans="8:8">
      <c r="H311" s="147"/>
    </row>
    <row r="312" ht="15.75" customHeight="1" spans="8:8">
      <c r="H312" s="147"/>
    </row>
    <row r="313" ht="15.75" customHeight="1" spans="8:8">
      <c r="H313" s="147"/>
    </row>
    <row r="314" ht="15.75" customHeight="1" spans="8:8">
      <c r="H314" s="147"/>
    </row>
    <row r="315" ht="15.75" customHeight="1" spans="8:8">
      <c r="H315" s="147"/>
    </row>
    <row r="316" ht="15.75" customHeight="1" spans="8:8">
      <c r="H316" s="147"/>
    </row>
    <row r="317" ht="15.75" customHeight="1" spans="8:8">
      <c r="H317" s="147"/>
    </row>
    <row r="318" ht="15.75" customHeight="1" spans="8:8">
      <c r="H318" s="147"/>
    </row>
    <row r="319" ht="15.75" customHeight="1" spans="8:8">
      <c r="H319" s="147"/>
    </row>
    <row r="320" ht="15.75" customHeight="1" spans="8:8">
      <c r="H320" s="147"/>
    </row>
    <row r="321" ht="15.75" customHeight="1" spans="8:8">
      <c r="H321" s="147"/>
    </row>
    <row r="322" ht="15.75" customHeight="1" spans="8:8">
      <c r="H322" s="147"/>
    </row>
    <row r="323" ht="15.75" customHeight="1" spans="8:8">
      <c r="H323" s="147"/>
    </row>
    <row r="324" ht="15.75" customHeight="1" spans="8:8">
      <c r="H324" s="147"/>
    </row>
    <row r="325" ht="15.75" customHeight="1" spans="8:8">
      <c r="H325" s="147"/>
    </row>
    <row r="326" ht="15.75" customHeight="1" spans="8:8">
      <c r="H326" s="147"/>
    </row>
    <row r="327" ht="15.75" customHeight="1" spans="8:8">
      <c r="H327" s="147"/>
    </row>
    <row r="328" ht="15.75" customHeight="1" spans="8:8">
      <c r="H328" s="147"/>
    </row>
    <row r="329" ht="15.75" customHeight="1" spans="8:8">
      <c r="H329" s="147"/>
    </row>
    <row r="330" ht="15.75" customHeight="1" spans="8:8">
      <c r="H330" s="147"/>
    </row>
    <row r="331" ht="15.75" customHeight="1" spans="8:8">
      <c r="H331" s="147"/>
    </row>
    <row r="332" ht="15.75" customHeight="1" spans="8:8">
      <c r="H332" s="147"/>
    </row>
    <row r="333" ht="15.75" customHeight="1" spans="8:8">
      <c r="H333" s="147"/>
    </row>
    <row r="334" ht="15.75" customHeight="1" spans="8:8">
      <c r="H334" s="147"/>
    </row>
    <row r="335" ht="15.75" customHeight="1" spans="8:8">
      <c r="H335" s="147"/>
    </row>
    <row r="336" ht="15.75" customHeight="1" spans="8:8">
      <c r="H336" s="147"/>
    </row>
    <row r="337" ht="15.75" customHeight="1" spans="8:8">
      <c r="H337" s="147"/>
    </row>
    <row r="338" ht="15.75" customHeight="1" spans="8:8">
      <c r="H338" s="147"/>
    </row>
    <row r="339" ht="15.75" customHeight="1" spans="8:8">
      <c r="H339" s="147"/>
    </row>
    <row r="340" ht="15.75" customHeight="1" spans="8:8">
      <c r="H340" s="147"/>
    </row>
    <row r="341" ht="15.75" customHeight="1" spans="8:8">
      <c r="H341" s="147"/>
    </row>
    <row r="342" ht="15.75" customHeight="1" spans="8:8">
      <c r="H342" s="147"/>
    </row>
    <row r="343" ht="15.75" customHeight="1" spans="8:8">
      <c r="H343" s="147"/>
    </row>
    <row r="344" ht="15.75" customHeight="1" spans="8:8">
      <c r="H344" s="147"/>
    </row>
    <row r="345" ht="15.75" customHeight="1" spans="8:8">
      <c r="H345" s="147"/>
    </row>
    <row r="346" ht="15.75" customHeight="1" spans="8:8">
      <c r="H346" s="147"/>
    </row>
    <row r="347" ht="15.75" customHeight="1" spans="8:8">
      <c r="H347" s="147"/>
    </row>
    <row r="348" ht="15.75" customHeight="1" spans="8:8">
      <c r="H348" s="147"/>
    </row>
    <row r="349" ht="15.75" customHeight="1" spans="8:8">
      <c r="H349" s="147"/>
    </row>
    <row r="350" ht="15.75" customHeight="1" spans="8:8">
      <c r="H350" s="147"/>
    </row>
    <row r="351" ht="15.75" customHeight="1" spans="8:8">
      <c r="H351" s="147"/>
    </row>
    <row r="352" ht="15.75" customHeight="1" spans="8:8">
      <c r="H352" s="147"/>
    </row>
    <row r="353" ht="15.75" customHeight="1" spans="8:8">
      <c r="H353" s="147"/>
    </row>
    <row r="354" ht="15.75" customHeight="1" spans="8:8">
      <c r="H354" s="147"/>
    </row>
    <row r="355" ht="15.75" customHeight="1" spans="8:8">
      <c r="H355" s="147"/>
    </row>
    <row r="356" ht="15.75" customHeight="1" spans="8:8">
      <c r="H356" s="147"/>
    </row>
    <row r="357" ht="15.75" customHeight="1" spans="8:8">
      <c r="H357" s="147"/>
    </row>
    <row r="358" ht="15.75" customHeight="1" spans="8:8">
      <c r="H358" s="147"/>
    </row>
    <row r="359" ht="15.75" customHeight="1" spans="8:8">
      <c r="H359" s="147"/>
    </row>
    <row r="360" ht="15.75" customHeight="1" spans="8:8">
      <c r="H360" s="147"/>
    </row>
    <row r="361" ht="15.75" customHeight="1" spans="8:8">
      <c r="H361" s="147"/>
    </row>
    <row r="362" ht="15.75" customHeight="1" spans="8:8">
      <c r="H362" s="147"/>
    </row>
    <row r="363" ht="15.75" customHeight="1" spans="8:8">
      <c r="H363" s="147"/>
    </row>
    <row r="364" ht="15.75" customHeight="1" spans="8:8">
      <c r="H364" s="147"/>
    </row>
    <row r="365" ht="15.75" customHeight="1" spans="8:8">
      <c r="H365" s="147"/>
    </row>
    <row r="366" ht="15.75" customHeight="1" spans="8:8">
      <c r="H366" s="147"/>
    </row>
    <row r="367" ht="15.75" customHeight="1" spans="8:8">
      <c r="H367" s="147"/>
    </row>
    <row r="368" ht="15.75" customHeight="1" spans="8:8">
      <c r="H368" s="147"/>
    </row>
    <row r="369" ht="15.75" customHeight="1" spans="8:8">
      <c r="H369" s="147"/>
    </row>
    <row r="370" ht="15.75" customHeight="1" spans="8:8">
      <c r="H370" s="147"/>
    </row>
    <row r="371" ht="15.75" customHeight="1" spans="8:8">
      <c r="H371" s="147"/>
    </row>
    <row r="372" ht="15.75" customHeight="1" spans="8:8">
      <c r="H372" s="147"/>
    </row>
    <row r="373" ht="15.75" customHeight="1" spans="8:8">
      <c r="H373" s="147"/>
    </row>
    <row r="374" ht="15.75" customHeight="1" spans="8:8">
      <c r="H374" s="147"/>
    </row>
    <row r="375" ht="15.75" customHeight="1" spans="8:8">
      <c r="H375" s="147"/>
    </row>
    <row r="376" ht="15.75" customHeight="1" spans="8:8">
      <c r="H376" s="147"/>
    </row>
    <row r="377" ht="15.75" customHeight="1" spans="8:8">
      <c r="H377" s="147"/>
    </row>
    <row r="378" ht="15.75" customHeight="1" spans="8:8">
      <c r="H378" s="147"/>
    </row>
    <row r="379" ht="15.75" customHeight="1" spans="8:8">
      <c r="H379" s="147"/>
    </row>
    <row r="380" ht="15.75" customHeight="1" spans="8:8">
      <c r="H380" s="147"/>
    </row>
    <row r="381" ht="15.75" customHeight="1" spans="8:8">
      <c r="H381" s="147"/>
    </row>
    <row r="382" ht="15.75" customHeight="1" spans="8:8">
      <c r="H382" s="147"/>
    </row>
    <row r="383" ht="15.75" customHeight="1" spans="8:8">
      <c r="H383" s="147"/>
    </row>
    <row r="384" ht="15.75" customHeight="1" spans="8:8">
      <c r="H384" s="147"/>
    </row>
    <row r="385" ht="15.75" customHeight="1" spans="8:8">
      <c r="H385" s="147"/>
    </row>
    <row r="386" ht="15.75" customHeight="1" spans="8:8">
      <c r="H386" s="147"/>
    </row>
    <row r="387" ht="15.75" customHeight="1" spans="8:8">
      <c r="H387" s="147"/>
    </row>
    <row r="388" ht="15.75" customHeight="1" spans="8:8">
      <c r="H388" s="147"/>
    </row>
    <row r="389" ht="15.75" customHeight="1" spans="8:8">
      <c r="H389" s="147"/>
    </row>
    <row r="390" ht="15.75" customHeight="1" spans="8:8">
      <c r="H390" s="147"/>
    </row>
    <row r="391" ht="15.75" customHeight="1" spans="8:8">
      <c r="H391" s="147"/>
    </row>
    <row r="392" ht="15.75" customHeight="1" spans="8:8">
      <c r="H392" s="147"/>
    </row>
    <row r="393" ht="15.75" customHeight="1" spans="8:8">
      <c r="H393" s="147"/>
    </row>
    <row r="394" ht="15.75" customHeight="1" spans="8:8">
      <c r="H394" s="147"/>
    </row>
    <row r="395" ht="15.75" customHeight="1" spans="8:8">
      <c r="H395" s="147"/>
    </row>
    <row r="396" ht="15.75" customHeight="1" spans="8:8">
      <c r="H396" s="147"/>
    </row>
    <row r="397" ht="15.75" customHeight="1" spans="8:8">
      <c r="H397" s="147"/>
    </row>
    <row r="398" ht="15.75" customHeight="1" spans="8:8">
      <c r="H398" s="147"/>
    </row>
    <row r="399" ht="15.75" customHeight="1" spans="8:8">
      <c r="H399" s="147"/>
    </row>
    <row r="400" ht="15.75" customHeight="1" spans="8:8">
      <c r="H400" s="147"/>
    </row>
    <row r="401" ht="15.75" customHeight="1" spans="8:8">
      <c r="H401" s="147"/>
    </row>
    <row r="402" ht="15.75" customHeight="1" spans="8:8">
      <c r="H402" s="147"/>
    </row>
    <row r="403" ht="15.75" customHeight="1" spans="8:8">
      <c r="H403" s="147"/>
    </row>
    <row r="404" ht="15.75" customHeight="1" spans="8:8">
      <c r="H404" s="147"/>
    </row>
    <row r="405" ht="15.75" customHeight="1" spans="8:8">
      <c r="H405" s="147"/>
    </row>
    <row r="406" ht="15.75" customHeight="1" spans="8:8">
      <c r="H406" s="147"/>
    </row>
    <row r="407" ht="15.75" customHeight="1" spans="8:8">
      <c r="H407" s="147"/>
    </row>
    <row r="408" ht="15.75" customHeight="1" spans="8:8">
      <c r="H408" s="147"/>
    </row>
    <row r="409" ht="15.75" customHeight="1" spans="8:8">
      <c r="H409" s="147"/>
    </row>
    <row r="410" ht="15.75" customHeight="1" spans="8:8">
      <c r="H410" s="147"/>
    </row>
    <row r="411" ht="15.75" customHeight="1" spans="8:8">
      <c r="H411" s="147"/>
    </row>
    <row r="412" ht="15.75" customHeight="1" spans="8:8">
      <c r="H412" s="147"/>
    </row>
    <row r="413" ht="15.75" customHeight="1" spans="8:8">
      <c r="H413" s="147"/>
    </row>
    <row r="414" ht="15.75" customHeight="1" spans="8:8">
      <c r="H414" s="147"/>
    </row>
    <row r="415" ht="15.75" customHeight="1" spans="8:8">
      <c r="H415" s="147"/>
    </row>
    <row r="416" ht="15.75" customHeight="1" spans="8:8">
      <c r="H416" s="147"/>
    </row>
    <row r="417" ht="15.75" customHeight="1" spans="8:8">
      <c r="H417" s="147"/>
    </row>
    <row r="418" ht="15.75" customHeight="1" spans="8:8">
      <c r="H418" s="147"/>
    </row>
    <row r="419" ht="15.75" customHeight="1" spans="8:8">
      <c r="H419" s="147"/>
    </row>
    <row r="420" ht="15.75" customHeight="1" spans="8:8">
      <c r="H420" s="147"/>
    </row>
    <row r="421" ht="15.75" customHeight="1" spans="8:8">
      <c r="H421" s="147"/>
    </row>
    <row r="422" ht="15.75" customHeight="1" spans="8:8">
      <c r="H422" s="147"/>
    </row>
    <row r="423" ht="15.75" customHeight="1" spans="8:8">
      <c r="H423" s="147"/>
    </row>
    <row r="424" ht="15.75" customHeight="1" spans="8:8">
      <c r="H424" s="147"/>
    </row>
    <row r="425" ht="15.75" customHeight="1" spans="8:8">
      <c r="H425" s="147"/>
    </row>
    <row r="426" ht="15.75" customHeight="1" spans="8:8">
      <c r="H426" s="147"/>
    </row>
    <row r="427" ht="15.75" customHeight="1" spans="8:8">
      <c r="H427" s="147"/>
    </row>
    <row r="428" ht="15.75" customHeight="1" spans="8:8">
      <c r="H428" s="147"/>
    </row>
    <row r="429" ht="15.75" customHeight="1" spans="8:8">
      <c r="H429" s="147"/>
    </row>
    <row r="430" ht="15.75" customHeight="1" spans="8:8">
      <c r="H430" s="147"/>
    </row>
    <row r="431" ht="15.75" customHeight="1" spans="8:8">
      <c r="H431" s="147"/>
    </row>
    <row r="432" ht="15.75" customHeight="1" spans="8:8">
      <c r="H432" s="147"/>
    </row>
    <row r="433" ht="15.75" customHeight="1" spans="8:8">
      <c r="H433" s="147"/>
    </row>
    <row r="434" ht="15.75" customHeight="1" spans="8:8">
      <c r="H434" s="147"/>
    </row>
    <row r="435" ht="15.75" customHeight="1" spans="8:8">
      <c r="H435" s="147"/>
    </row>
    <row r="436" ht="15.75" customHeight="1" spans="8:8">
      <c r="H436" s="147"/>
    </row>
    <row r="437" ht="15.75" customHeight="1" spans="8:8">
      <c r="H437" s="147"/>
    </row>
    <row r="438" ht="15.75" customHeight="1" spans="8:8">
      <c r="H438" s="147"/>
    </row>
    <row r="439" ht="15.75" customHeight="1" spans="8:8">
      <c r="H439" s="147"/>
    </row>
    <row r="440" ht="15.75" customHeight="1" spans="8:8">
      <c r="H440" s="147"/>
    </row>
    <row r="441" ht="15.75" customHeight="1" spans="8:8">
      <c r="H441" s="147"/>
    </row>
    <row r="442" ht="15.75" customHeight="1" spans="8:8">
      <c r="H442" s="147"/>
    </row>
    <row r="443" ht="15.75" customHeight="1" spans="8:8">
      <c r="H443" s="147"/>
    </row>
    <row r="444" ht="15.75" customHeight="1" spans="8:8">
      <c r="H444" s="147"/>
    </row>
    <row r="445" ht="15.75" customHeight="1" spans="8:8">
      <c r="H445" s="147"/>
    </row>
    <row r="446" ht="15.75" customHeight="1" spans="8:8">
      <c r="H446" s="147"/>
    </row>
    <row r="447" ht="15.75" customHeight="1" spans="8:8">
      <c r="H447" s="147"/>
    </row>
    <row r="448" ht="15.75" customHeight="1" spans="8:8">
      <c r="H448" s="147"/>
    </row>
    <row r="449" ht="15.75" customHeight="1" spans="8:8">
      <c r="H449" s="147"/>
    </row>
    <row r="450" ht="15.75" customHeight="1" spans="8:8">
      <c r="H450" s="147"/>
    </row>
    <row r="451" ht="15.75" customHeight="1" spans="8:8">
      <c r="H451" s="147"/>
    </row>
    <row r="452" ht="15.75" customHeight="1" spans="8:8">
      <c r="H452" s="147"/>
    </row>
    <row r="453" ht="15.75" customHeight="1" spans="8:8">
      <c r="H453" s="147"/>
    </row>
    <row r="454" ht="15.75" customHeight="1" spans="8:8">
      <c r="H454" s="147"/>
    </row>
    <row r="455" ht="15.75" customHeight="1" spans="8:8">
      <c r="H455" s="147"/>
    </row>
    <row r="456" ht="15.75" customHeight="1" spans="8:8">
      <c r="H456" s="147"/>
    </row>
    <row r="457" ht="15.75" customHeight="1" spans="8:8">
      <c r="H457" s="147"/>
    </row>
    <row r="458" ht="15.75" customHeight="1" spans="8:8">
      <c r="H458" s="147"/>
    </row>
    <row r="459" ht="15.75" customHeight="1" spans="8:8">
      <c r="H459" s="147"/>
    </row>
    <row r="460" ht="15.75" customHeight="1" spans="8:8">
      <c r="H460" s="147"/>
    </row>
    <row r="461" ht="15.75" customHeight="1" spans="8:8">
      <c r="H461" s="147"/>
    </row>
    <row r="462" ht="15.75" customHeight="1" spans="8:8">
      <c r="H462" s="147"/>
    </row>
    <row r="463" ht="15.75" customHeight="1" spans="8:8">
      <c r="H463" s="147"/>
    </row>
    <row r="464" ht="15.75" customHeight="1" spans="8:8">
      <c r="H464" s="147"/>
    </row>
    <row r="465" ht="15.75" customHeight="1" spans="8:8">
      <c r="H465" s="147"/>
    </row>
    <row r="466" ht="15.75" customHeight="1" spans="8:8">
      <c r="H466" s="147"/>
    </row>
    <row r="467" ht="15.75" customHeight="1" spans="8:8">
      <c r="H467" s="147"/>
    </row>
    <row r="468" ht="15.75" customHeight="1" spans="8:8">
      <c r="H468" s="147"/>
    </row>
    <row r="469" ht="15.75" customHeight="1" spans="8:8">
      <c r="H469" s="147"/>
    </row>
    <row r="470" ht="15.75" customHeight="1" spans="8:8">
      <c r="H470" s="147"/>
    </row>
    <row r="471" ht="15.75" customHeight="1" spans="8:8">
      <c r="H471" s="147"/>
    </row>
    <row r="472" ht="15.75" customHeight="1" spans="8:8">
      <c r="H472" s="147"/>
    </row>
    <row r="473" ht="15.75" customHeight="1" spans="8:8">
      <c r="H473" s="147"/>
    </row>
    <row r="474" ht="15.75" customHeight="1" spans="8:8">
      <c r="H474" s="147"/>
    </row>
    <row r="475" ht="15.75" customHeight="1" spans="8:8">
      <c r="H475" s="147"/>
    </row>
    <row r="476" ht="15.75" customHeight="1" spans="8:8">
      <c r="H476" s="147"/>
    </row>
    <row r="477" ht="15.75" customHeight="1" spans="8:8">
      <c r="H477" s="147"/>
    </row>
    <row r="478" ht="15.75" customHeight="1" spans="8:8">
      <c r="H478" s="147"/>
    </row>
    <row r="479" ht="15.75" customHeight="1" spans="8:8">
      <c r="H479" s="147"/>
    </row>
    <row r="480" ht="15.75" customHeight="1" spans="8:8">
      <c r="H480" s="147"/>
    </row>
    <row r="481" ht="15.75" customHeight="1" spans="8:8">
      <c r="H481" s="147"/>
    </row>
    <row r="482" ht="15.75" customHeight="1" spans="8:8">
      <c r="H482" s="147"/>
    </row>
    <row r="483" ht="15.75" customHeight="1" spans="8:8">
      <c r="H483" s="147"/>
    </row>
    <row r="484" ht="15.75" customHeight="1" spans="8:8">
      <c r="H484" s="147"/>
    </row>
    <row r="485" ht="15.75" customHeight="1" spans="8:8">
      <c r="H485" s="147"/>
    </row>
    <row r="486" ht="15.75" customHeight="1" spans="8:8">
      <c r="H486" s="147"/>
    </row>
    <row r="487" ht="15.75" customHeight="1" spans="8:8">
      <c r="H487" s="147"/>
    </row>
    <row r="488" ht="15.75" customHeight="1" spans="8:8">
      <c r="H488" s="147"/>
    </row>
    <row r="489" ht="15.75" customHeight="1" spans="8:8">
      <c r="H489" s="147"/>
    </row>
    <row r="490" ht="15.75" customHeight="1" spans="8:8">
      <c r="H490" s="147"/>
    </row>
    <row r="491" ht="15.75" customHeight="1" spans="8:8">
      <c r="H491" s="147"/>
    </row>
    <row r="492" ht="15.75" customHeight="1" spans="8:8">
      <c r="H492" s="147"/>
    </row>
    <row r="493" ht="15.75" customHeight="1" spans="8:8">
      <c r="H493" s="147"/>
    </row>
    <row r="494" ht="15.75" customHeight="1" spans="8:8">
      <c r="H494" s="147"/>
    </row>
    <row r="495" ht="15.75" customHeight="1" spans="8:8">
      <c r="H495" s="147"/>
    </row>
    <row r="496" ht="15.75" customHeight="1" spans="8:8">
      <c r="H496" s="147"/>
    </row>
    <row r="497" ht="15.75" customHeight="1" spans="8:8">
      <c r="H497" s="147"/>
    </row>
    <row r="498" ht="15.75" customHeight="1" spans="8:8">
      <c r="H498" s="147"/>
    </row>
    <row r="499" ht="15.75" customHeight="1" spans="8:8">
      <c r="H499" s="147"/>
    </row>
    <row r="500" ht="15.75" customHeight="1" spans="8:8">
      <c r="H500" s="147"/>
    </row>
    <row r="501" ht="15.75" customHeight="1" spans="8:8">
      <c r="H501" s="147"/>
    </row>
    <row r="502" ht="15.75" customHeight="1" spans="8:8">
      <c r="H502" s="147"/>
    </row>
    <row r="503" ht="15.75" customHeight="1" spans="8:8">
      <c r="H503" s="147"/>
    </row>
    <row r="504" ht="15.75" customHeight="1" spans="8:8">
      <c r="H504" s="147"/>
    </row>
    <row r="505" ht="15.75" customHeight="1" spans="8:8">
      <c r="H505" s="147"/>
    </row>
    <row r="506" ht="15.75" customHeight="1" spans="8:8">
      <c r="H506" s="147"/>
    </row>
    <row r="507" ht="15.75" customHeight="1" spans="8:8">
      <c r="H507" s="147"/>
    </row>
    <row r="508" ht="15.75" customHeight="1" spans="8:8">
      <c r="H508" s="147"/>
    </row>
    <row r="509" ht="15.75" customHeight="1" spans="8:8">
      <c r="H509" s="147"/>
    </row>
    <row r="510" ht="15.75" customHeight="1" spans="8:8">
      <c r="H510" s="147"/>
    </row>
    <row r="511" ht="15.75" customHeight="1" spans="8:8">
      <c r="H511" s="147"/>
    </row>
    <row r="512" ht="15.75" customHeight="1" spans="8:8">
      <c r="H512" s="147"/>
    </row>
    <row r="513" ht="15.75" customHeight="1" spans="8:8">
      <c r="H513" s="147"/>
    </row>
    <row r="514" ht="15.75" customHeight="1" spans="8:8">
      <c r="H514" s="147"/>
    </row>
    <row r="515" ht="15.75" customHeight="1" spans="8:8">
      <c r="H515" s="147"/>
    </row>
    <row r="516" ht="15.75" customHeight="1" spans="8:8">
      <c r="H516" s="147"/>
    </row>
    <row r="517" ht="15.75" customHeight="1" spans="8:8">
      <c r="H517" s="147"/>
    </row>
    <row r="518" ht="15.75" customHeight="1" spans="8:8">
      <c r="H518" s="147"/>
    </row>
    <row r="519" ht="15.75" customHeight="1" spans="8:8">
      <c r="H519" s="147"/>
    </row>
    <row r="520" ht="15.75" customHeight="1" spans="8:8">
      <c r="H520" s="147"/>
    </row>
    <row r="521" ht="15.75" customHeight="1" spans="8:8">
      <c r="H521" s="147"/>
    </row>
    <row r="522" ht="15.75" customHeight="1" spans="8:8">
      <c r="H522" s="147"/>
    </row>
    <row r="523" ht="15.75" customHeight="1" spans="8:8">
      <c r="H523" s="147"/>
    </row>
    <row r="524" ht="15.75" customHeight="1" spans="8:8">
      <c r="H524" s="147"/>
    </row>
    <row r="525" ht="15.75" customHeight="1" spans="8:8">
      <c r="H525" s="147"/>
    </row>
    <row r="526" ht="15.75" customHeight="1" spans="8:8">
      <c r="H526" s="147"/>
    </row>
    <row r="527" ht="15.75" customHeight="1" spans="8:8">
      <c r="H527" s="147"/>
    </row>
    <row r="528" ht="15.75" customHeight="1" spans="8:8">
      <c r="H528" s="147"/>
    </row>
    <row r="529" ht="15.75" customHeight="1" spans="8:8">
      <c r="H529" s="147"/>
    </row>
    <row r="530" ht="15.75" customHeight="1" spans="8:8">
      <c r="H530" s="147"/>
    </row>
    <row r="531" ht="15.75" customHeight="1" spans="8:8">
      <c r="H531" s="147"/>
    </row>
    <row r="532" ht="15.75" customHeight="1" spans="8:8">
      <c r="H532" s="147"/>
    </row>
    <row r="533" ht="15.75" customHeight="1" spans="8:8">
      <c r="H533" s="147"/>
    </row>
    <row r="534" ht="15.75" customHeight="1" spans="8:8">
      <c r="H534" s="147"/>
    </row>
    <row r="535" ht="15.75" customHeight="1" spans="8:8">
      <c r="H535" s="147"/>
    </row>
    <row r="536" ht="15.75" customHeight="1" spans="8:8">
      <c r="H536" s="147"/>
    </row>
    <row r="537" ht="15.75" customHeight="1" spans="8:8">
      <c r="H537" s="147"/>
    </row>
    <row r="538" ht="15.75" customHeight="1" spans="8:8">
      <c r="H538" s="147"/>
    </row>
    <row r="539" ht="15.75" customHeight="1" spans="8:8">
      <c r="H539" s="147"/>
    </row>
    <row r="540" ht="15.75" customHeight="1" spans="8:8">
      <c r="H540" s="147"/>
    </row>
    <row r="541" ht="15.75" customHeight="1" spans="8:8">
      <c r="H541" s="147"/>
    </row>
    <row r="542" ht="15.75" customHeight="1" spans="8:8">
      <c r="H542" s="147"/>
    </row>
    <row r="543" ht="15.75" customHeight="1" spans="8:8">
      <c r="H543" s="147"/>
    </row>
    <row r="544" ht="15.75" customHeight="1" spans="8:8">
      <c r="H544" s="147"/>
    </row>
    <row r="545" ht="15.75" customHeight="1" spans="8:8">
      <c r="H545" s="147"/>
    </row>
    <row r="546" ht="15.75" customHeight="1" spans="8:8">
      <c r="H546" s="147"/>
    </row>
    <row r="547" ht="15.75" customHeight="1" spans="8:8">
      <c r="H547" s="147"/>
    </row>
    <row r="548" ht="15.75" customHeight="1" spans="8:8">
      <c r="H548" s="147"/>
    </row>
    <row r="549" ht="15.75" customHeight="1" spans="8:8">
      <c r="H549" s="147"/>
    </row>
    <row r="550" ht="15.75" customHeight="1" spans="8:8">
      <c r="H550" s="147"/>
    </row>
    <row r="551" ht="15.75" customHeight="1" spans="8:8">
      <c r="H551" s="147"/>
    </row>
    <row r="552" ht="15.75" customHeight="1" spans="8:8">
      <c r="H552" s="147"/>
    </row>
    <row r="553" ht="15.75" customHeight="1" spans="8:8">
      <c r="H553" s="147"/>
    </row>
    <row r="554" ht="15.75" customHeight="1" spans="8:8">
      <c r="H554" s="147"/>
    </row>
    <row r="555" ht="15.75" customHeight="1" spans="8:8">
      <c r="H555" s="147"/>
    </row>
    <row r="556" ht="15.75" customHeight="1" spans="8:8">
      <c r="H556" s="147"/>
    </row>
    <row r="557" ht="15.75" customHeight="1" spans="8:8">
      <c r="H557" s="147"/>
    </row>
    <row r="558" ht="15.75" customHeight="1" spans="8:8">
      <c r="H558" s="147"/>
    </row>
    <row r="559" ht="15.75" customHeight="1" spans="8:8">
      <c r="H559" s="147"/>
    </row>
    <row r="560" ht="15.75" customHeight="1" spans="8:8">
      <c r="H560" s="147"/>
    </row>
    <row r="561" ht="15.75" customHeight="1" spans="8:8">
      <c r="H561" s="147"/>
    </row>
    <row r="562" ht="15.75" customHeight="1" spans="8:8">
      <c r="H562" s="147"/>
    </row>
    <row r="563" ht="15.75" customHeight="1" spans="8:8">
      <c r="H563" s="147"/>
    </row>
    <row r="564" ht="15.75" customHeight="1" spans="8:8">
      <c r="H564" s="147"/>
    </row>
    <row r="565" ht="15.75" customHeight="1" spans="8:8">
      <c r="H565" s="147"/>
    </row>
    <row r="566" ht="15.75" customHeight="1" spans="8:8">
      <c r="H566" s="147"/>
    </row>
    <row r="567" ht="15.75" customHeight="1" spans="8:8">
      <c r="H567" s="147"/>
    </row>
    <row r="568" ht="15.75" customHeight="1" spans="8:8">
      <c r="H568" s="147"/>
    </row>
    <row r="569" ht="15.75" customHeight="1" spans="8:8">
      <c r="H569" s="147"/>
    </row>
    <row r="570" ht="15.75" customHeight="1" spans="8:8">
      <c r="H570" s="147"/>
    </row>
    <row r="571" ht="15.75" customHeight="1" spans="8:8">
      <c r="H571" s="147"/>
    </row>
    <row r="572" ht="15.75" customHeight="1" spans="8:8">
      <c r="H572" s="147"/>
    </row>
    <row r="573" ht="15.75" customHeight="1" spans="8:8">
      <c r="H573" s="147"/>
    </row>
    <row r="574" ht="15.75" customHeight="1" spans="8:8">
      <c r="H574" s="147"/>
    </row>
    <row r="575" ht="15.75" customHeight="1" spans="8:8">
      <c r="H575" s="147"/>
    </row>
    <row r="576" ht="15.75" customHeight="1" spans="8:8">
      <c r="H576" s="147"/>
    </row>
    <row r="577" ht="15.75" customHeight="1" spans="8:8">
      <c r="H577" s="147"/>
    </row>
    <row r="578" ht="15.75" customHeight="1" spans="8:8">
      <c r="H578" s="147"/>
    </row>
    <row r="579" ht="15.75" customHeight="1" spans="8:8">
      <c r="H579" s="147"/>
    </row>
    <row r="580" ht="15.75" customHeight="1" spans="8:8">
      <c r="H580" s="147"/>
    </row>
    <row r="581" ht="15.75" customHeight="1" spans="8:8">
      <c r="H581" s="147"/>
    </row>
    <row r="582" ht="15.75" customHeight="1" spans="8:8">
      <c r="H582" s="147"/>
    </row>
    <row r="583" ht="15.75" customHeight="1" spans="8:8">
      <c r="H583" s="147"/>
    </row>
    <row r="584" ht="15.75" customHeight="1" spans="8:8">
      <c r="H584" s="147"/>
    </row>
    <row r="585" ht="15.75" customHeight="1" spans="8:8">
      <c r="H585" s="147"/>
    </row>
    <row r="586" ht="15.75" customHeight="1" spans="8:8">
      <c r="H586" s="147"/>
    </row>
    <row r="587" ht="15.75" customHeight="1" spans="8:8">
      <c r="H587" s="147"/>
    </row>
    <row r="588" ht="15.75" customHeight="1" spans="8:8">
      <c r="H588" s="147"/>
    </row>
    <row r="589" ht="15.75" customHeight="1" spans="8:8">
      <c r="H589" s="147"/>
    </row>
    <row r="590" ht="15.75" customHeight="1" spans="8:8">
      <c r="H590" s="147"/>
    </row>
    <row r="591" ht="15.75" customHeight="1" spans="8:8">
      <c r="H591" s="147"/>
    </row>
    <row r="592" ht="15.75" customHeight="1" spans="8:8">
      <c r="H592" s="147"/>
    </row>
    <row r="593" ht="15.75" customHeight="1" spans="8:8">
      <c r="H593" s="147"/>
    </row>
    <row r="594" ht="15.75" customHeight="1" spans="8:8">
      <c r="H594" s="147"/>
    </row>
    <row r="595" ht="15.75" customHeight="1" spans="8:8">
      <c r="H595" s="147"/>
    </row>
    <row r="596" ht="15.75" customHeight="1" spans="8:8">
      <c r="H596" s="147"/>
    </row>
    <row r="597" ht="15.75" customHeight="1" spans="8:8">
      <c r="H597" s="147"/>
    </row>
    <row r="598" ht="15.75" customHeight="1" spans="8:8">
      <c r="H598" s="147"/>
    </row>
    <row r="599" ht="15.75" customHeight="1" spans="8:8">
      <c r="H599" s="147"/>
    </row>
    <row r="600" ht="15.75" customHeight="1" spans="8:8">
      <c r="H600" s="147"/>
    </row>
    <row r="601" ht="15.75" customHeight="1" spans="8:8">
      <c r="H601" s="147"/>
    </row>
    <row r="602" ht="15.75" customHeight="1" spans="8:8">
      <c r="H602" s="147"/>
    </row>
    <row r="603" ht="15.75" customHeight="1" spans="8:8">
      <c r="H603" s="147"/>
    </row>
    <row r="604" ht="15.75" customHeight="1" spans="8:8">
      <c r="H604" s="147"/>
    </row>
    <row r="605" ht="15.75" customHeight="1" spans="8:8">
      <c r="H605" s="147"/>
    </row>
    <row r="606" ht="15.75" customHeight="1" spans="8:8">
      <c r="H606" s="147"/>
    </row>
    <row r="607" ht="15.75" customHeight="1" spans="8:8">
      <c r="H607" s="147"/>
    </row>
    <row r="608" ht="15.75" customHeight="1" spans="8:8">
      <c r="H608" s="147"/>
    </row>
    <row r="609" ht="15.75" customHeight="1" spans="8:8">
      <c r="H609" s="147"/>
    </row>
    <row r="610" ht="15.75" customHeight="1" spans="8:8">
      <c r="H610" s="147"/>
    </row>
    <row r="611" ht="15.75" customHeight="1" spans="8:8">
      <c r="H611" s="147"/>
    </row>
    <row r="612" ht="15.75" customHeight="1" spans="8:8">
      <c r="H612" s="147"/>
    </row>
    <row r="613" ht="15.75" customHeight="1" spans="8:8">
      <c r="H613" s="147"/>
    </row>
    <row r="614" ht="15.75" customHeight="1" spans="8:8">
      <c r="H614" s="147"/>
    </row>
    <row r="615" ht="15.75" customHeight="1" spans="8:8">
      <c r="H615" s="147"/>
    </row>
    <row r="616" ht="15.75" customHeight="1" spans="8:8">
      <c r="H616" s="147"/>
    </row>
    <row r="617" ht="15.75" customHeight="1" spans="8:8">
      <c r="H617" s="147"/>
    </row>
    <row r="618" ht="15.75" customHeight="1" spans="8:8">
      <c r="H618" s="147"/>
    </row>
    <row r="619" ht="15.75" customHeight="1" spans="8:8">
      <c r="H619" s="147"/>
    </row>
    <row r="620" ht="15.75" customHeight="1" spans="8:8">
      <c r="H620" s="147"/>
    </row>
    <row r="621" ht="15.75" customHeight="1" spans="8:8">
      <c r="H621" s="147"/>
    </row>
    <row r="622" ht="15.75" customHeight="1" spans="8:8">
      <c r="H622" s="147"/>
    </row>
    <row r="623" ht="15.75" customHeight="1" spans="8:8">
      <c r="H623" s="147"/>
    </row>
    <row r="624" ht="15.75" customHeight="1" spans="8:8">
      <c r="H624" s="147"/>
    </row>
    <row r="625" ht="15.75" customHeight="1" spans="8:8">
      <c r="H625" s="147"/>
    </row>
    <row r="626" ht="15.75" customHeight="1" spans="8:8">
      <c r="H626" s="147"/>
    </row>
    <row r="627" ht="15.75" customHeight="1" spans="8:8">
      <c r="H627" s="147"/>
    </row>
    <row r="628" ht="15.75" customHeight="1" spans="8:8">
      <c r="H628" s="147"/>
    </row>
    <row r="629" ht="15.75" customHeight="1" spans="8:8">
      <c r="H629" s="147"/>
    </row>
    <row r="630" ht="15.75" customHeight="1" spans="8:8">
      <c r="H630" s="147"/>
    </row>
    <row r="631" ht="15.75" customHeight="1" spans="8:8">
      <c r="H631" s="147"/>
    </row>
    <row r="632" ht="15.75" customHeight="1" spans="8:8">
      <c r="H632" s="147"/>
    </row>
    <row r="633" ht="15.75" customHeight="1" spans="8:8">
      <c r="H633" s="147"/>
    </row>
    <row r="634" ht="15.75" customHeight="1" spans="8:8">
      <c r="H634" s="147"/>
    </row>
    <row r="635" ht="15.75" customHeight="1" spans="8:8">
      <c r="H635" s="147"/>
    </row>
    <row r="636" ht="15.75" customHeight="1" spans="8:8">
      <c r="H636" s="147"/>
    </row>
    <row r="637" ht="15.75" customHeight="1" spans="8:8">
      <c r="H637" s="147"/>
    </row>
    <row r="638" ht="15.75" customHeight="1" spans="8:8">
      <c r="H638" s="147"/>
    </row>
    <row r="639" ht="15.75" customHeight="1" spans="8:8">
      <c r="H639" s="147"/>
    </row>
    <row r="640" ht="15.75" customHeight="1" spans="8:8">
      <c r="H640" s="147"/>
    </row>
    <row r="641" ht="15.75" customHeight="1" spans="8:8">
      <c r="H641" s="147"/>
    </row>
    <row r="642" ht="15.75" customHeight="1" spans="8:8">
      <c r="H642" s="147"/>
    </row>
    <row r="643" ht="15.75" customHeight="1" spans="8:8">
      <c r="H643" s="147"/>
    </row>
    <row r="644" ht="15.75" customHeight="1" spans="8:8">
      <c r="H644" s="147"/>
    </row>
    <row r="645" ht="15.75" customHeight="1" spans="8:8">
      <c r="H645" s="147"/>
    </row>
    <row r="646" ht="15.75" customHeight="1" spans="8:8">
      <c r="H646" s="147"/>
    </row>
    <row r="647" ht="15.75" customHeight="1" spans="8:8">
      <c r="H647" s="147"/>
    </row>
    <row r="648" ht="15.75" customHeight="1" spans="8:8">
      <c r="H648" s="147"/>
    </row>
    <row r="649" ht="15.75" customHeight="1" spans="8:8">
      <c r="H649" s="147"/>
    </row>
    <row r="650" ht="15.75" customHeight="1" spans="8:8">
      <c r="H650" s="147"/>
    </row>
    <row r="651" ht="15.75" customHeight="1" spans="8:8">
      <c r="H651" s="147"/>
    </row>
    <row r="652" ht="15.75" customHeight="1" spans="8:8">
      <c r="H652" s="147"/>
    </row>
    <row r="653" ht="15.75" customHeight="1" spans="8:8">
      <c r="H653" s="147"/>
    </row>
    <row r="654" ht="15.75" customHeight="1" spans="8:8">
      <c r="H654" s="147"/>
    </row>
    <row r="655" ht="15.75" customHeight="1" spans="8:8">
      <c r="H655" s="147"/>
    </row>
    <row r="656" ht="15.75" customHeight="1" spans="8:8">
      <c r="H656" s="147"/>
    </row>
    <row r="657" ht="15.75" customHeight="1" spans="8:8">
      <c r="H657" s="147"/>
    </row>
    <row r="658" ht="15.75" customHeight="1" spans="8:8">
      <c r="H658" s="147"/>
    </row>
    <row r="659" ht="15.75" customHeight="1" spans="8:8">
      <c r="H659" s="147"/>
    </row>
    <row r="660" ht="15.75" customHeight="1" spans="8:8">
      <c r="H660" s="147"/>
    </row>
    <row r="661" ht="15.75" customHeight="1" spans="8:8">
      <c r="H661" s="147"/>
    </row>
    <row r="662" ht="15.75" customHeight="1" spans="8:8">
      <c r="H662" s="147"/>
    </row>
    <row r="663" ht="15.75" customHeight="1" spans="8:8">
      <c r="H663" s="147"/>
    </row>
    <row r="664" ht="15.75" customHeight="1" spans="8:8">
      <c r="H664" s="147"/>
    </row>
    <row r="665" ht="15.75" customHeight="1" spans="8:8">
      <c r="H665" s="147"/>
    </row>
    <row r="666" ht="15.75" customHeight="1" spans="8:8">
      <c r="H666" s="147"/>
    </row>
    <row r="667" ht="15.75" customHeight="1" spans="8:8">
      <c r="H667" s="147"/>
    </row>
    <row r="668" ht="15.75" customHeight="1" spans="8:8">
      <c r="H668" s="147"/>
    </row>
    <row r="669" ht="15.75" customHeight="1" spans="8:8">
      <c r="H669" s="147"/>
    </row>
    <row r="670" ht="15.75" customHeight="1" spans="8:8">
      <c r="H670" s="147"/>
    </row>
    <row r="671" ht="15.75" customHeight="1" spans="8:8">
      <c r="H671" s="147"/>
    </row>
    <row r="672" ht="15.75" customHeight="1" spans="8:8">
      <c r="H672" s="147"/>
    </row>
    <row r="673" ht="15.75" customHeight="1" spans="8:8">
      <c r="H673" s="147"/>
    </row>
    <row r="674" ht="15.75" customHeight="1" spans="8:8">
      <c r="H674" s="147"/>
    </row>
    <row r="675" ht="15.75" customHeight="1" spans="8:8">
      <c r="H675" s="147"/>
    </row>
    <row r="676" ht="15.75" customHeight="1" spans="8:8">
      <c r="H676" s="147"/>
    </row>
    <row r="677" ht="15.75" customHeight="1" spans="8:8">
      <c r="H677" s="147"/>
    </row>
    <row r="678" ht="15.75" customHeight="1" spans="8:8">
      <c r="H678" s="147"/>
    </row>
    <row r="679" ht="15.75" customHeight="1" spans="8:8">
      <c r="H679" s="147"/>
    </row>
    <row r="680" ht="15.75" customHeight="1" spans="8:8">
      <c r="H680" s="147"/>
    </row>
    <row r="681" ht="15.75" customHeight="1" spans="8:8">
      <c r="H681" s="147"/>
    </row>
    <row r="682" ht="15.75" customHeight="1" spans="8:8">
      <c r="H682" s="147"/>
    </row>
    <row r="683" ht="15.75" customHeight="1" spans="8:8">
      <c r="H683" s="147"/>
    </row>
    <row r="684" ht="15.75" customHeight="1" spans="8:8">
      <c r="H684" s="147"/>
    </row>
    <row r="685" ht="15.75" customHeight="1" spans="8:8">
      <c r="H685" s="147"/>
    </row>
    <row r="686" ht="15.75" customHeight="1" spans="8:8">
      <c r="H686" s="147"/>
    </row>
    <row r="687" ht="15.75" customHeight="1" spans="8:8">
      <c r="H687" s="147"/>
    </row>
    <row r="688" ht="15.75" customHeight="1" spans="8:8">
      <c r="H688" s="147"/>
    </row>
    <row r="689" ht="15.75" customHeight="1" spans="8:8">
      <c r="H689" s="147"/>
    </row>
    <row r="690" ht="15.75" customHeight="1" spans="8:8">
      <c r="H690" s="147"/>
    </row>
    <row r="691" ht="15.75" customHeight="1" spans="8:8">
      <c r="H691" s="147"/>
    </row>
    <row r="692" ht="15.75" customHeight="1" spans="8:8">
      <c r="H692" s="147"/>
    </row>
    <row r="693" ht="15.75" customHeight="1" spans="8:8">
      <c r="H693" s="147"/>
    </row>
    <row r="694" ht="15.75" customHeight="1" spans="8:8">
      <c r="H694" s="147"/>
    </row>
    <row r="695" ht="15.75" customHeight="1" spans="8:8">
      <c r="H695" s="147"/>
    </row>
    <row r="696" ht="15.75" customHeight="1" spans="8:8">
      <c r="H696" s="147"/>
    </row>
    <row r="697" ht="15.75" customHeight="1" spans="8:8">
      <c r="H697" s="147"/>
    </row>
    <row r="698" ht="15.75" customHeight="1" spans="8:8">
      <c r="H698" s="147"/>
    </row>
    <row r="699" ht="15.75" customHeight="1" spans="8:8">
      <c r="H699" s="147"/>
    </row>
    <row r="700" ht="15.75" customHeight="1" spans="8:8">
      <c r="H700" s="147"/>
    </row>
    <row r="701" ht="15.75" customHeight="1" spans="8:8">
      <c r="H701" s="147"/>
    </row>
    <row r="702" ht="15.75" customHeight="1" spans="8:8">
      <c r="H702" s="147"/>
    </row>
    <row r="703" ht="15.75" customHeight="1" spans="8:8">
      <c r="H703" s="147"/>
    </row>
    <row r="704" ht="15.75" customHeight="1" spans="8:8">
      <c r="H704" s="147"/>
    </row>
    <row r="705" ht="15.75" customHeight="1" spans="8:8">
      <c r="H705" s="147"/>
    </row>
    <row r="706" ht="15.75" customHeight="1" spans="8:8">
      <c r="H706" s="147"/>
    </row>
    <row r="707" ht="15.75" customHeight="1" spans="8:8">
      <c r="H707" s="147"/>
    </row>
    <row r="708" ht="15.75" customHeight="1" spans="8:8">
      <c r="H708" s="147"/>
    </row>
    <row r="709" ht="15.75" customHeight="1" spans="8:8">
      <c r="H709" s="147"/>
    </row>
    <row r="710" ht="15.75" customHeight="1" spans="8:8">
      <c r="H710" s="147"/>
    </row>
    <row r="711" ht="15.75" customHeight="1" spans="8:8">
      <c r="H711" s="147"/>
    </row>
    <row r="712" ht="15.75" customHeight="1" spans="8:8">
      <c r="H712" s="147"/>
    </row>
    <row r="713" ht="15.75" customHeight="1" spans="8:8">
      <c r="H713" s="147"/>
    </row>
    <row r="714" ht="15.75" customHeight="1" spans="8:8">
      <c r="H714" s="147"/>
    </row>
    <row r="715" ht="15.75" customHeight="1" spans="8:8">
      <c r="H715" s="147"/>
    </row>
    <row r="716" ht="15.75" customHeight="1" spans="8:8">
      <c r="H716" s="147"/>
    </row>
    <row r="717" ht="15.75" customHeight="1" spans="8:8">
      <c r="H717" s="147"/>
    </row>
    <row r="718" ht="15.75" customHeight="1" spans="8:8">
      <c r="H718" s="147"/>
    </row>
    <row r="719" ht="15.75" customHeight="1" spans="8:8">
      <c r="H719" s="147"/>
    </row>
    <row r="720" ht="15.75" customHeight="1" spans="8:8">
      <c r="H720" s="147"/>
    </row>
    <row r="721" ht="15.75" customHeight="1" spans="8:8">
      <c r="H721" s="147"/>
    </row>
    <row r="722" ht="15.75" customHeight="1" spans="8:8">
      <c r="H722" s="147"/>
    </row>
    <row r="723" ht="15.75" customHeight="1" spans="8:8">
      <c r="H723" s="147"/>
    </row>
    <row r="724" ht="15.75" customHeight="1" spans="8:8">
      <c r="H724" s="147"/>
    </row>
    <row r="725" ht="15.75" customHeight="1" spans="8:8">
      <c r="H725" s="147"/>
    </row>
    <row r="726" ht="15.75" customHeight="1" spans="8:8">
      <c r="H726" s="147"/>
    </row>
    <row r="727" ht="15.75" customHeight="1" spans="8:8">
      <c r="H727" s="147"/>
    </row>
    <row r="728" ht="15.75" customHeight="1" spans="8:8">
      <c r="H728" s="147"/>
    </row>
    <row r="729" ht="15.75" customHeight="1" spans="8:8">
      <c r="H729" s="147"/>
    </row>
    <row r="730" ht="15.75" customHeight="1" spans="8:8">
      <c r="H730" s="147"/>
    </row>
    <row r="731" ht="15.75" customHeight="1" spans="8:8">
      <c r="H731" s="147"/>
    </row>
    <row r="732" ht="15.75" customHeight="1" spans="8:8">
      <c r="H732" s="147"/>
    </row>
    <row r="733" ht="15.75" customHeight="1" spans="8:8">
      <c r="H733" s="147"/>
    </row>
    <row r="734" ht="15.75" customHeight="1" spans="8:8">
      <c r="H734" s="147"/>
    </row>
    <row r="735" ht="15.75" customHeight="1" spans="8:8">
      <c r="H735" s="147"/>
    </row>
    <row r="736" ht="15.75" customHeight="1" spans="8:8">
      <c r="H736" s="147"/>
    </row>
    <row r="737" ht="15.75" customHeight="1" spans="8:8">
      <c r="H737" s="147"/>
    </row>
    <row r="738" ht="15.75" customHeight="1" spans="8:8">
      <c r="H738" s="147"/>
    </row>
    <row r="739" ht="15.75" customHeight="1" spans="8:8">
      <c r="H739" s="147"/>
    </row>
    <row r="740" ht="15.75" customHeight="1" spans="8:8">
      <c r="H740" s="147"/>
    </row>
    <row r="741" ht="15.75" customHeight="1" spans="8:8">
      <c r="H741" s="147"/>
    </row>
    <row r="742" ht="15.75" customHeight="1" spans="8:8">
      <c r="H742" s="147"/>
    </row>
    <row r="743" ht="15.75" customHeight="1" spans="8:8">
      <c r="H743" s="147"/>
    </row>
    <row r="744" ht="15.75" customHeight="1" spans="8:8">
      <c r="H744" s="147"/>
    </row>
    <row r="745" ht="15.75" customHeight="1" spans="8:8">
      <c r="H745" s="147"/>
    </row>
    <row r="746" ht="15.75" customHeight="1" spans="8:8">
      <c r="H746" s="147"/>
    </row>
    <row r="747" ht="15.75" customHeight="1" spans="8:8">
      <c r="H747" s="147"/>
    </row>
    <row r="748" ht="15.75" customHeight="1" spans="8:8">
      <c r="H748" s="147"/>
    </row>
    <row r="749" ht="15.75" customHeight="1" spans="8:8">
      <c r="H749" s="147"/>
    </row>
    <row r="750" ht="15.75" customHeight="1" spans="8:8">
      <c r="H750" s="147"/>
    </row>
    <row r="751" ht="15.75" customHeight="1" spans="8:8">
      <c r="H751" s="147"/>
    </row>
    <row r="752" ht="15.75" customHeight="1" spans="8:8">
      <c r="H752" s="147"/>
    </row>
    <row r="753" ht="15.75" customHeight="1" spans="8:8">
      <c r="H753" s="147"/>
    </row>
    <row r="754" ht="15.75" customHeight="1" spans="8:8">
      <c r="H754" s="147"/>
    </row>
    <row r="755" ht="15.75" customHeight="1" spans="8:8">
      <c r="H755" s="147"/>
    </row>
    <row r="756" ht="15.75" customHeight="1" spans="8:8">
      <c r="H756" s="147"/>
    </row>
    <row r="757" ht="15.75" customHeight="1" spans="8:8">
      <c r="H757" s="147"/>
    </row>
    <row r="758" ht="15.75" customHeight="1" spans="8:8">
      <c r="H758" s="147"/>
    </row>
    <row r="759" ht="15.75" customHeight="1" spans="8:8">
      <c r="H759" s="147"/>
    </row>
    <row r="760" ht="15.75" customHeight="1" spans="8:8">
      <c r="H760" s="147"/>
    </row>
    <row r="761" ht="15.75" customHeight="1" spans="8:8">
      <c r="H761" s="147"/>
    </row>
    <row r="762" ht="15.75" customHeight="1" spans="8:8">
      <c r="H762" s="147"/>
    </row>
    <row r="763" ht="15.75" customHeight="1" spans="8:8">
      <c r="H763" s="147"/>
    </row>
    <row r="764" ht="15.75" customHeight="1" spans="8:8">
      <c r="H764" s="147"/>
    </row>
    <row r="765" ht="15.75" customHeight="1" spans="8:8">
      <c r="H765" s="147"/>
    </row>
    <row r="766" ht="15.75" customHeight="1" spans="8:8">
      <c r="H766" s="147"/>
    </row>
    <row r="767" ht="15.75" customHeight="1" spans="8:8">
      <c r="H767" s="147"/>
    </row>
    <row r="768" ht="15.75" customHeight="1" spans="8:8">
      <c r="H768" s="147"/>
    </row>
    <row r="769" ht="15.75" customHeight="1" spans="8:8">
      <c r="H769" s="147"/>
    </row>
    <row r="770" ht="15.75" customHeight="1" spans="8:8">
      <c r="H770" s="147"/>
    </row>
    <row r="771" ht="15.75" customHeight="1" spans="8:8">
      <c r="H771" s="147"/>
    </row>
    <row r="772" ht="15.75" customHeight="1" spans="8:8">
      <c r="H772" s="147"/>
    </row>
    <row r="773" ht="15.75" customHeight="1" spans="8:8">
      <c r="H773" s="147"/>
    </row>
    <row r="774" ht="15.75" customHeight="1" spans="8:8">
      <c r="H774" s="147"/>
    </row>
    <row r="775" ht="15.75" customHeight="1" spans="8:8">
      <c r="H775" s="147"/>
    </row>
    <row r="776" ht="15.75" customHeight="1" spans="8:8">
      <c r="H776" s="147"/>
    </row>
    <row r="777" ht="15.75" customHeight="1" spans="8:8">
      <c r="H777" s="147"/>
    </row>
    <row r="778" ht="15.75" customHeight="1" spans="8:8">
      <c r="H778" s="147"/>
    </row>
    <row r="779" ht="15.75" customHeight="1" spans="8:8">
      <c r="H779" s="147"/>
    </row>
    <row r="780" ht="15.75" customHeight="1" spans="8:8">
      <c r="H780" s="147"/>
    </row>
    <row r="781" ht="15.75" customHeight="1" spans="8:8">
      <c r="H781" s="147"/>
    </row>
    <row r="782" ht="15.75" customHeight="1" spans="8:8">
      <c r="H782" s="147"/>
    </row>
    <row r="783" ht="15.75" customHeight="1" spans="8:8">
      <c r="H783" s="147"/>
    </row>
    <row r="784" ht="15.75" customHeight="1" spans="8:8">
      <c r="H784" s="147"/>
    </row>
    <row r="785" ht="15.75" customHeight="1" spans="8:8">
      <c r="H785" s="147"/>
    </row>
    <row r="786" ht="15.75" customHeight="1" spans="8:8">
      <c r="H786" s="147"/>
    </row>
    <row r="787" ht="15.75" customHeight="1" spans="8:8">
      <c r="H787" s="147"/>
    </row>
    <row r="788" ht="15.75" customHeight="1" spans="8:8">
      <c r="H788" s="147"/>
    </row>
    <row r="789" ht="15.75" customHeight="1" spans="8:8">
      <c r="H789" s="147"/>
    </row>
    <row r="790" ht="15.75" customHeight="1" spans="8:8">
      <c r="H790" s="147"/>
    </row>
    <row r="791" ht="15.75" customHeight="1" spans="8:8">
      <c r="H791" s="147"/>
    </row>
    <row r="792" ht="15.75" customHeight="1" spans="8:8">
      <c r="H792" s="147"/>
    </row>
    <row r="793" ht="15.75" customHeight="1" spans="8:8">
      <c r="H793" s="147"/>
    </row>
    <row r="794" ht="15.75" customHeight="1" spans="8:8">
      <c r="H794" s="147"/>
    </row>
    <row r="795" ht="15.75" customHeight="1" spans="8:8">
      <c r="H795" s="147"/>
    </row>
    <row r="796" ht="15.75" customHeight="1" spans="8:8">
      <c r="H796" s="147"/>
    </row>
    <row r="797" ht="15.75" customHeight="1" spans="8:8">
      <c r="H797" s="147"/>
    </row>
    <row r="798" ht="15.75" customHeight="1" spans="8:8">
      <c r="H798" s="147"/>
    </row>
    <row r="799" ht="15.75" customHeight="1" spans="8:8">
      <c r="H799" s="147"/>
    </row>
    <row r="800" ht="15.75" customHeight="1" spans="8:8">
      <c r="H800" s="147"/>
    </row>
    <row r="801" ht="15.75" customHeight="1" spans="8:8">
      <c r="H801" s="147"/>
    </row>
    <row r="802" ht="15.75" customHeight="1" spans="8:8">
      <c r="H802" s="147"/>
    </row>
    <row r="803" ht="15.75" customHeight="1" spans="8:8">
      <c r="H803" s="147"/>
    </row>
    <row r="804" ht="15.75" customHeight="1" spans="8:8">
      <c r="H804" s="147"/>
    </row>
    <row r="805" ht="15.75" customHeight="1" spans="8:8">
      <c r="H805" s="147"/>
    </row>
    <row r="806" ht="15.75" customHeight="1" spans="8:8">
      <c r="H806" s="147"/>
    </row>
    <row r="807" ht="15.75" customHeight="1" spans="8:8">
      <c r="H807" s="147"/>
    </row>
    <row r="808" ht="15.75" customHeight="1" spans="8:8">
      <c r="H808" s="147"/>
    </row>
    <row r="809" ht="15.75" customHeight="1" spans="8:8">
      <c r="H809" s="147"/>
    </row>
    <row r="810" ht="15.75" customHeight="1" spans="8:8">
      <c r="H810" s="147"/>
    </row>
    <row r="811" ht="15.75" customHeight="1" spans="8:8">
      <c r="H811" s="147"/>
    </row>
    <row r="812" ht="15.75" customHeight="1" spans="8:8">
      <c r="H812" s="147"/>
    </row>
    <row r="813" ht="15.75" customHeight="1" spans="8:8">
      <c r="H813" s="147"/>
    </row>
    <row r="814" ht="15.75" customHeight="1" spans="8:8">
      <c r="H814" s="147"/>
    </row>
    <row r="815" ht="15.75" customHeight="1" spans="8:8">
      <c r="H815" s="147"/>
    </row>
    <row r="816" ht="15.75" customHeight="1" spans="8:8">
      <c r="H816" s="147"/>
    </row>
    <row r="817" ht="15.75" customHeight="1" spans="8:8">
      <c r="H817" s="147"/>
    </row>
    <row r="818" ht="15.75" customHeight="1" spans="8:8">
      <c r="H818" s="147"/>
    </row>
    <row r="819" ht="15.75" customHeight="1" spans="8:8">
      <c r="H819" s="147"/>
    </row>
    <row r="820" ht="15.75" customHeight="1" spans="8:8">
      <c r="H820" s="147"/>
    </row>
    <row r="821" ht="15.75" customHeight="1" spans="8:8">
      <c r="H821" s="147"/>
    </row>
    <row r="822" ht="15.75" customHeight="1" spans="8:8">
      <c r="H822" s="147"/>
    </row>
    <row r="823" ht="15.75" customHeight="1" spans="8:8">
      <c r="H823" s="147"/>
    </row>
    <row r="824" ht="15.75" customHeight="1" spans="8:8">
      <c r="H824" s="147"/>
    </row>
    <row r="825" ht="15.75" customHeight="1" spans="8:8">
      <c r="H825" s="147"/>
    </row>
    <row r="826" ht="15.75" customHeight="1" spans="8:8">
      <c r="H826" s="147"/>
    </row>
    <row r="827" ht="15.75" customHeight="1" spans="8:8">
      <c r="H827" s="147"/>
    </row>
    <row r="828" ht="15.75" customHeight="1" spans="8:8">
      <c r="H828" s="147"/>
    </row>
    <row r="829" ht="15.75" customHeight="1" spans="8:8">
      <c r="H829" s="147"/>
    </row>
    <row r="830" ht="15.75" customHeight="1" spans="8:8">
      <c r="H830" s="147"/>
    </row>
    <row r="831" ht="15.75" customHeight="1" spans="8:8">
      <c r="H831" s="147"/>
    </row>
    <row r="832" ht="15.75" customHeight="1" spans="8:8">
      <c r="H832" s="147"/>
    </row>
    <row r="833" ht="15.75" customHeight="1" spans="8:8">
      <c r="H833" s="147"/>
    </row>
    <row r="834" ht="15.75" customHeight="1" spans="8:8">
      <c r="H834" s="147"/>
    </row>
    <row r="835" ht="15.75" customHeight="1" spans="8:8">
      <c r="H835" s="147"/>
    </row>
    <row r="836" ht="15.75" customHeight="1" spans="8:8">
      <c r="H836" s="147"/>
    </row>
    <row r="837" ht="15.75" customHeight="1" spans="8:8">
      <c r="H837" s="147"/>
    </row>
    <row r="838" ht="15.75" customHeight="1" spans="8:8">
      <c r="H838" s="147"/>
    </row>
    <row r="839" ht="15.75" customHeight="1" spans="8:8">
      <c r="H839" s="147"/>
    </row>
    <row r="840" ht="15.75" customHeight="1" spans="8:8">
      <c r="H840" s="147"/>
    </row>
    <row r="841" ht="15.75" customHeight="1" spans="8:8">
      <c r="H841" s="147"/>
    </row>
    <row r="842" ht="15.75" customHeight="1" spans="8:8">
      <c r="H842" s="147"/>
    </row>
    <row r="843" ht="15.75" customHeight="1" spans="8:8">
      <c r="H843" s="147"/>
    </row>
    <row r="844" ht="15.75" customHeight="1" spans="8:8">
      <c r="H844" s="147"/>
    </row>
    <row r="845" ht="15.75" customHeight="1" spans="8:8">
      <c r="H845" s="147"/>
    </row>
    <row r="846" ht="15.75" customHeight="1" spans="8:8">
      <c r="H846" s="147"/>
    </row>
    <row r="847" ht="15.75" customHeight="1" spans="8:8">
      <c r="H847" s="147"/>
    </row>
    <row r="848" ht="15.75" customHeight="1" spans="8:8">
      <c r="H848" s="147"/>
    </row>
    <row r="849" ht="15.75" customHeight="1" spans="8:8">
      <c r="H849" s="147"/>
    </row>
    <row r="850" ht="15.75" customHeight="1" spans="8:8">
      <c r="H850" s="147"/>
    </row>
    <row r="851" ht="15.75" customHeight="1" spans="8:8">
      <c r="H851" s="147"/>
    </row>
    <row r="852" ht="15.75" customHeight="1" spans="8:8">
      <c r="H852" s="147"/>
    </row>
    <row r="853" ht="15.75" customHeight="1" spans="8:8">
      <c r="H853" s="147"/>
    </row>
    <row r="854" ht="15.75" customHeight="1" spans="8:8">
      <c r="H854" s="147"/>
    </row>
    <row r="855" ht="15.75" customHeight="1" spans="8:8">
      <c r="H855" s="147"/>
    </row>
    <row r="856" ht="15.75" customHeight="1" spans="8:8">
      <c r="H856" s="147"/>
    </row>
    <row r="857" ht="15.75" customHeight="1" spans="8:8">
      <c r="H857" s="147"/>
    </row>
    <row r="858" ht="15.75" customHeight="1" spans="8:8">
      <c r="H858" s="147"/>
    </row>
    <row r="859" ht="15.75" customHeight="1" spans="8:8">
      <c r="H859" s="147"/>
    </row>
    <row r="860" ht="15.75" customHeight="1" spans="8:8">
      <c r="H860" s="147"/>
    </row>
    <row r="861" ht="15.75" customHeight="1" spans="8:8">
      <c r="H861" s="147"/>
    </row>
    <row r="862" ht="15.75" customHeight="1" spans="8:8">
      <c r="H862" s="147"/>
    </row>
    <row r="863" ht="15.75" customHeight="1" spans="8:8">
      <c r="H863" s="147"/>
    </row>
    <row r="864" ht="15.75" customHeight="1" spans="8:8">
      <c r="H864" s="147"/>
    </row>
    <row r="865" ht="15.75" customHeight="1" spans="8:8">
      <c r="H865" s="147"/>
    </row>
    <row r="866" ht="15.75" customHeight="1" spans="8:8">
      <c r="H866" s="147"/>
    </row>
    <row r="867" ht="15.75" customHeight="1" spans="8:8">
      <c r="H867" s="147"/>
    </row>
    <row r="868" ht="15.75" customHeight="1" spans="8:8">
      <c r="H868" s="147"/>
    </row>
    <row r="869" ht="15.75" customHeight="1" spans="8:8">
      <c r="H869" s="147"/>
    </row>
    <row r="870" ht="15.75" customHeight="1" spans="8:8">
      <c r="H870" s="147"/>
    </row>
    <row r="871" ht="15.75" customHeight="1" spans="8:8">
      <c r="H871" s="147"/>
    </row>
    <row r="872" ht="15.75" customHeight="1" spans="8:8">
      <c r="H872" s="147"/>
    </row>
    <row r="873" ht="15.75" customHeight="1" spans="8:8">
      <c r="H873" s="147"/>
    </row>
    <row r="874" ht="15.75" customHeight="1" spans="8:8">
      <c r="H874" s="147"/>
    </row>
    <row r="875" ht="15.75" customHeight="1" spans="8:8">
      <c r="H875" s="147"/>
    </row>
    <row r="876" ht="15.75" customHeight="1" spans="8:8">
      <c r="H876" s="147"/>
    </row>
    <row r="877" ht="15.75" customHeight="1" spans="8:8">
      <c r="H877" s="147"/>
    </row>
    <row r="878" ht="15.75" customHeight="1" spans="8:8">
      <c r="H878" s="147"/>
    </row>
    <row r="879" ht="15.75" customHeight="1" spans="8:8">
      <c r="H879" s="147"/>
    </row>
    <row r="880" ht="15.75" customHeight="1" spans="8:8">
      <c r="H880" s="147"/>
    </row>
    <row r="881" ht="15.75" customHeight="1" spans="8:8">
      <c r="H881" s="147"/>
    </row>
    <row r="882" ht="15.75" customHeight="1" spans="8:8">
      <c r="H882" s="147"/>
    </row>
    <row r="883" ht="15.75" customHeight="1" spans="8:8">
      <c r="H883" s="147"/>
    </row>
    <row r="884" ht="15.75" customHeight="1" spans="8:8">
      <c r="H884" s="147"/>
    </row>
    <row r="885" ht="15.75" customHeight="1" spans="8:8">
      <c r="H885" s="147"/>
    </row>
    <row r="886" ht="15.75" customHeight="1" spans="8:8">
      <c r="H886" s="147"/>
    </row>
    <row r="887" ht="15.75" customHeight="1" spans="8:8">
      <c r="H887" s="147"/>
    </row>
    <row r="888" ht="15.75" customHeight="1" spans="8:8">
      <c r="H888" s="147"/>
    </row>
    <row r="889" ht="15.75" customHeight="1" spans="8:8">
      <c r="H889" s="147"/>
    </row>
    <row r="890" ht="15.75" customHeight="1" spans="8:8">
      <c r="H890" s="147"/>
    </row>
    <row r="891" ht="15.75" customHeight="1" spans="8:8">
      <c r="H891" s="147"/>
    </row>
    <row r="892" ht="15.75" customHeight="1" spans="8:8">
      <c r="H892" s="147"/>
    </row>
    <row r="893" ht="15.75" customHeight="1" spans="8:8">
      <c r="H893" s="147"/>
    </row>
    <row r="894" ht="15.75" customHeight="1" spans="8:8">
      <c r="H894" s="147"/>
    </row>
    <row r="895" ht="15.75" customHeight="1" spans="8:8">
      <c r="H895" s="147"/>
    </row>
    <row r="896" ht="15.75" customHeight="1" spans="8:8">
      <c r="H896" s="147"/>
    </row>
    <row r="897" ht="15.75" customHeight="1" spans="8:8">
      <c r="H897" s="147"/>
    </row>
    <row r="898" ht="15.75" customHeight="1" spans="8:8">
      <c r="H898" s="147"/>
    </row>
    <row r="899" ht="15.75" customHeight="1" spans="8:8">
      <c r="H899" s="147"/>
    </row>
    <row r="900" ht="15.75" customHeight="1" spans="8:8">
      <c r="H900" s="147"/>
    </row>
    <row r="901" ht="15.75" customHeight="1" spans="8:8">
      <c r="H901" s="147"/>
    </row>
    <row r="902" ht="15.75" customHeight="1" spans="8:8">
      <c r="H902" s="147"/>
    </row>
    <row r="903" ht="15.75" customHeight="1" spans="8:8">
      <c r="H903" s="147"/>
    </row>
    <row r="904" ht="15.75" customHeight="1" spans="8:8">
      <c r="H904" s="147"/>
    </row>
    <row r="905" ht="15.75" customHeight="1" spans="8:8">
      <c r="H905" s="147"/>
    </row>
    <row r="906" ht="15.75" customHeight="1" spans="8:8">
      <c r="H906" s="147"/>
    </row>
    <row r="907" ht="15.75" customHeight="1" spans="8:8">
      <c r="H907" s="147"/>
    </row>
    <row r="908" ht="15.75" customHeight="1" spans="8:8">
      <c r="H908" s="147"/>
    </row>
    <row r="909" ht="15.75" customHeight="1" spans="8:8">
      <c r="H909" s="147"/>
    </row>
    <row r="910" ht="15.75" customHeight="1" spans="8:8">
      <c r="H910" s="147"/>
    </row>
    <row r="911" ht="15.75" customHeight="1" spans="8:8">
      <c r="H911" s="147"/>
    </row>
    <row r="912" ht="15.75" customHeight="1" spans="8:8">
      <c r="H912" s="147"/>
    </row>
    <row r="913" ht="15.75" customHeight="1" spans="8:8">
      <c r="H913" s="147"/>
    </row>
    <row r="914" ht="15.75" customHeight="1" spans="8:8">
      <c r="H914" s="147"/>
    </row>
    <row r="915" ht="15.75" customHeight="1" spans="8:8">
      <c r="H915" s="147"/>
    </row>
    <row r="916" ht="15.75" customHeight="1" spans="8:8">
      <c r="H916" s="147"/>
    </row>
    <row r="917" ht="15.75" customHeight="1" spans="8:8">
      <c r="H917" s="147"/>
    </row>
    <row r="918" ht="15.75" customHeight="1" spans="8:8">
      <c r="H918" s="147"/>
    </row>
    <row r="919" ht="15.75" customHeight="1" spans="8:8">
      <c r="H919" s="147"/>
    </row>
    <row r="920" ht="15.75" customHeight="1" spans="8:8">
      <c r="H920" s="147"/>
    </row>
    <row r="921" ht="15.75" customHeight="1" spans="8:8">
      <c r="H921" s="147"/>
    </row>
    <row r="922" ht="15.75" customHeight="1" spans="8:8">
      <c r="H922" s="147"/>
    </row>
    <row r="923" ht="15.75" customHeight="1" spans="8:8">
      <c r="H923" s="147"/>
    </row>
    <row r="924" ht="15.75" customHeight="1" spans="8:8">
      <c r="H924" s="147"/>
    </row>
    <row r="925" ht="15.75" customHeight="1" spans="8:8">
      <c r="H925" s="147"/>
    </row>
    <row r="926" ht="15.75" customHeight="1" spans="8:8">
      <c r="H926" s="147"/>
    </row>
    <row r="927" ht="15.75" customHeight="1" spans="8:8">
      <c r="H927" s="147"/>
    </row>
    <row r="928" ht="15.75" customHeight="1" spans="8:8">
      <c r="H928" s="147"/>
    </row>
    <row r="929" ht="15.75" customHeight="1" spans="8:8">
      <c r="H929" s="147"/>
    </row>
    <row r="930" ht="15.75" customHeight="1" spans="8:8">
      <c r="H930" s="147"/>
    </row>
    <row r="931" ht="15.75" customHeight="1" spans="8:8">
      <c r="H931" s="147"/>
    </row>
    <row r="932" ht="15.75" customHeight="1" spans="8:8">
      <c r="H932" s="147"/>
    </row>
    <row r="933" ht="15.75" customHeight="1" spans="8:8">
      <c r="H933" s="147"/>
    </row>
    <row r="934" ht="15.75" customHeight="1" spans="8:8">
      <c r="H934" s="147"/>
    </row>
    <row r="935" ht="15.75" customHeight="1" spans="8:8">
      <c r="H935" s="147"/>
    </row>
    <row r="936" ht="15.75" customHeight="1" spans="8:8">
      <c r="H936" s="147"/>
    </row>
    <row r="937" ht="15.75" customHeight="1" spans="8:8">
      <c r="H937" s="147"/>
    </row>
    <row r="938" ht="15.75" customHeight="1" spans="8:8">
      <c r="H938" s="147"/>
    </row>
    <row r="939" ht="15.75" customHeight="1" spans="8:8">
      <c r="H939" s="147"/>
    </row>
    <row r="940" ht="15.75" customHeight="1" spans="8:8">
      <c r="H940" s="147"/>
    </row>
    <row r="941" ht="15.75" customHeight="1" spans="8:8">
      <c r="H941" s="147"/>
    </row>
    <row r="942" ht="15.75" customHeight="1" spans="8:8">
      <c r="H942" s="147"/>
    </row>
    <row r="943" ht="15.75" customHeight="1" spans="8:8">
      <c r="H943" s="147"/>
    </row>
    <row r="944" ht="15.75" customHeight="1" spans="8:8">
      <c r="H944" s="147"/>
    </row>
    <row r="945" ht="15.75" customHeight="1" spans="8:8">
      <c r="H945" s="147"/>
    </row>
    <row r="946" ht="15.75" customHeight="1" spans="8:8">
      <c r="H946" s="147"/>
    </row>
    <row r="947" ht="15.75" customHeight="1" spans="8:8">
      <c r="H947" s="147"/>
    </row>
    <row r="948" ht="15.75" customHeight="1" spans="8:8">
      <c r="H948" s="147"/>
    </row>
    <row r="949" ht="15.75" customHeight="1" spans="8:8">
      <c r="H949" s="147"/>
    </row>
    <row r="950" ht="15.75" customHeight="1" spans="8:8">
      <c r="H950" s="147"/>
    </row>
    <row r="951" ht="15.75" customHeight="1" spans="8:8">
      <c r="H951" s="147"/>
    </row>
    <row r="952" ht="15.75" customHeight="1" spans="8:8">
      <c r="H952" s="147"/>
    </row>
    <row r="953" ht="15.75" customHeight="1" spans="8:8">
      <c r="H953" s="147"/>
    </row>
    <row r="954" ht="15.75" customHeight="1" spans="8:8">
      <c r="H954" s="147"/>
    </row>
    <row r="955" ht="15.75" customHeight="1" spans="8:8">
      <c r="H955" s="147"/>
    </row>
    <row r="956" ht="15.75" customHeight="1" spans="8:8">
      <c r="H956" s="147"/>
    </row>
    <row r="957" ht="15.75" customHeight="1" spans="8:8">
      <c r="H957" s="147"/>
    </row>
    <row r="958" ht="15.75" customHeight="1" spans="8:8">
      <c r="H958" s="147"/>
    </row>
    <row r="959" ht="15.75" customHeight="1" spans="8:8">
      <c r="H959" s="147"/>
    </row>
    <row r="960" ht="15.75" customHeight="1" spans="8:8">
      <c r="H960" s="147"/>
    </row>
    <row r="961" ht="15.75" customHeight="1" spans="8:8">
      <c r="H961" s="147"/>
    </row>
    <row r="962" ht="15.75" customHeight="1" spans="8:8">
      <c r="H962" s="147"/>
    </row>
    <row r="963" ht="15.75" customHeight="1" spans="8:8">
      <c r="H963" s="147"/>
    </row>
    <row r="964" ht="15.75" customHeight="1" spans="8:8">
      <c r="H964" s="147"/>
    </row>
    <row r="965" ht="15.75" customHeight="1" spans="8:8">
      <c r="H965" s="147"/>
    </row>
    <row r="966" ht="15.75" customHeight="1" spans="8:8">
      <c r="H966" s="147"/>
    </row>
    <row r="967" ht="15.75" customHeight="1" spans="8:8">
      <c r="H967" s="147"/>
    </row>
    <row r="968" ht="15.75" customHeight="1" spans="8:8">
      <c r="H968" s="147"/>
    </row>
    <row r="969" ht="15.75" customHeight="1" spans="8:8">
      <c r="H969" s="147"/>
    </row>
    <row r="970" ht="15.75" customHeight="1" spans="8:8">
      <c r="H970" s="147"/>
    </row>
    <row r="971" ht="15.75" customHeight="1" spans="8:8">
      <c r="H971" s="147"/>
    </row>
    <row r="972" ht="15.75" customHeight="1" spans="8:8">
      <c r="H972" s="147"/>
    </row>
    <row r="973" ht="15.75" customHeight="1" spans="8:8">
      <c r="H973" s="147"/>
    </row>
    <row r="974" ht="15.75" customHeight="1" spans="8:8">
      <c r="H974" s="147"/>
    </row>
    <row r="975" ht="15.75" customHeight="1" spans="8:8">
      <c r="H975" s="147"/>
    </row>
    <row r="976" ht="15.75" customHeight="1" spans="8:8">
      <c r="H976" s="147"/>
    </row>
    <row r="977" ht="15.75" customHeight="1" spans="8:8">
      <c r="H977" s="147"/>
    </row>
    <row r="978" ht="15.75" customHeight="1" spans="8:8">
      <c r="H978" s="147"/>
    </row>
    <row r="979" ht="15.75" customHeight="1" spans="8:8">
      <c r="H979" s="147"/>
    </row>
    <row r="980" ht="15.75" customHeight="1" spans="8:8">
      <c r="H980" s="147"/>
    </row>
    <row r="981" ht="15.75" customHeight="1" spans="8:8">
      <c r="H981" s="147"/>
    </row>
    <row r="982" ht="15.75" customHeight="1" spans="8:8">
      <c r="H982" s="147"/>
    </row>
  </sheetData>
  <mergeCells count="30">
    <mergeCell ref="A1:H1"/>
    <mergeCell ref="A2:H2"/>
    <mergeCell ref="A4:H4"/>
    <mergeCell ref="A5:H5"/>
    <mergeCell ref="A7:H7"/>
    <mergeCell ref="B8:C8"/>
    <mergeCell ref="B9:C9"/>
    <mergeCell ref="B10:C10"/>
    <mergeCell ref="B11:C11"/>
    <mergeCell ref="A12:E12"/>
    <mergeCell ref="A13:E13"/>
    <mergeCell ref="A14:E14"/>
    <mergeCell ref="A15:E15"/>
    <mergeCell ref="A16:H16"/>
    <mergeCell ref="A18:H18"/>
    <mergeCell ref="B19:C19"/>
    <mergeCell ref="B20:C20"/>
    <mergeCell ref="A21:E21"/>
    <mergeCell ref="A22:E22"/>
    <mergeCell ref="A23:E23"/>
    <mergeCell ref="A24:E24"/>
    <mergeCell ref="A25:H25"/>
    <mergeCell ref="A27:H27"/>
    <mergeCell ref="B28:C28"/>
    <mergeCell ref="B29:C29"/>
    <mergeCell ref="A30:E30"/>
    <mergeCell ref="A31:E31"/>
    <mergeCell ref="A32:E32"/>
    <mergeCell ref="A33:E33"/>
    <mergeCell ref="A34:H34"/>
  </mergeCells>
  <pageMargins left="0.511805555555556" right="0.511805555555556" top="0.869444444444444" bottom="0.786805555555556" header="0" footer="0"/>
  <pageSetup paperSize="9" scale="85" orientation="portrait" horizontalDpi="600"/>
  <headerFooter>
    <oddHeader>&amp;CNegrito itálico"Processo 23069.153532/2025-16
PE 90.023/2025
</oddHeader>
    <oddFooter>&amp;L&amp;A</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932"/>
  <sheetViews>
    <sheetView topLeftCell="A14" workbookViewId="0">
      <selection activeCell="E83" sqref="E83"/>
    </sheetView>
  </sheetViews>
  <sheetFormatPr defaultColWidth="14.4285714285714" defaultRowHeight="15" customHeight="1"/>
  <cols>
    <col min="1" max="1" width="7.14285714285714" customWidth="1"/>
    <col min="2" max="2" width="34.7142857142857" customWidth="1"/>
    <col min="3" max="3" width="6" customWidth="1"/>
    <col min="4" max="4" width="16.2857142857143" customWidth="1"/>
    <col min="5" max="5" width="16" customWidth="1"/>
    <col min="6" max="6" width="15.1428571428571" customWidth="1"/>
    <col min="7" max="7" width="12.8571428571429" customWidth="1"/>
    <col min="8" max="8" width="18" customWidth="1"/>
    <col min="9" max="10" width="19.5714285714286" customWidth="1"/>
    <col min="11" max="11" width="7.14285714285714" customWidth="1"/>
    <col min="12" max="12" width="8.57142857142857" customWidth="1"/>
    <col min="13" max="13" width="7.71428571428571" customWidth="1"/>
    <col min="14" max="14" width="8.28571428571429" customWidth="1"/>
    <col min="15" max="15" width="8.71428571428571" customWidth="1"/>
    <col min="16" max="16" width="8" customWidth="1"/>
    <col min="17" max="17" width="7.28571428571429" customWidth="1"/>
    <col min="18" max="18" width="7.71428571428571" customWidth="1"/>
    <col min="19" max="20" width="6" customWidth="1"/>
    <col min="21" max="21" width="8.28571428571429" customWidth="1"/>
    <col min="22" max="28" width="8.71428571428571" customWidth="1"/>
  </cols>
  <sheetData>
    <row r="1" ht="15.75" spans="1:28">
      <c r="A1" s="249" t="s">
        <v>0</v>
      </c>
      <c r="I1" s="285"/>
      <c r="J1" s="286"/>
      <c r="K1" s="286"/>
      <c r="L1" s="286"/>
      <c r="M1" s="286"/>
      <c r="N1" s="286"/>
      <c r="O1" s="286"/>
      <c r="P1" s="286"/>
      <c r="Q1" s="286"/>
      <c r="R1" s="286"/>
      <c r="S1" s="286"/>
      <c r="T1" s="286"/>
      <c r="U1" s="286"/>
      <c r="V1" s="286"/>
      <c r="W1" s="286"/>
      <c r="X1" s="286"/>
      <c r="Y1" s="286"/>
      <c r="Z1" s="286"/>
      <c r="AA1" s="286"/>
      <c r="AB1" s="286"/>
    </row>
    <row r="2" ht="15.75" spans="1:21">
      <c r="A2" s="250" t="s">
        <v>1</v>
      </c>
      <c r="I2" s="287"/>
      <c r="J2" s="253"/>
      <c r="K2" s="253"/>
      <c r="L2" s="253"/>
      <c r="M2" s="253"/>
      <c r="N2" s="253"/>
      <c r="O2" s="253"/>
      <c r="P2" s="253"/>
      <c r="Q2" s="253"/>
      <c r="R2" s="253"/>
      <c r="S2" s="253"/>
      <c r="T2" s="253"/>
      <c r="U2" s="253"/>
    </row>
    <row r="3" spans="1:21">
      <c r="A3" s="251"/>
      <c r="B3" s="27"/>
      <c r="C3" s="27"/>
      <c r="D3" s="27"/>
      <c r="E3" s="27"/>
      <c r="F3" s="27"/>
      <c r="G3" s="27"/>
      <c r="H3" s="27"/>
      <c r="I3" s="27"/>
      <c r="J3" s="27"/>
      <c r="K3" s="27"/>
      <c r="L3" s="27"/>
      <c r="M3" s="27"/>
      <c r="N3" s="27"/>
      <c r="O3" s="27"/>
      <c r="P3" s="27"/>
      <c r="Q3" s="27"/>
      <c r="R3" s="27"/>
      <c r="S3" s="27"/>
      <c r="T3" s="27"/>
      <c r="U3" s="27"/>
    </row>
    <row r="4" spans="1:10">
      <c r="A4" s="252" t="s">
        <v>74</v>
      </c>
      <c r="I4" s="334"/>
      <c r="J4" s="334"/>
    </row>
    <row r="5" ht="48" customHeight="1" spans="1:10">
      <c r="A5" s="6" t="s">
        <v>2</v>
      </c>
      <c r="I5" s="335"/>
      <c r="J5" s="335"/>
    </row>
    <row r="7" spans="1:6">
      <c r="A7" s="253"/>
      <c r="F7" s="147"/>
    </row>
    <row r="8" ht="33.75" customHeight="1" spans="1:8">
      <c r="A8" s="299" t="s">
        <v>75</v>
      </c>
      <c r="B8" s="109"/>
      <c r="C8" s="109"/>
      <c r="D8" s="109"/>
      <c r="E8" s="109"/>
      <c r="F8" s="109"/>
      <c r="G8" s="109"/>
      <c r="H8" s="107"/>
    </row>
    <row r="9" ht="45" spans="1:8">
      <c r="A9" s="300" t="s">
        <v>76</v>
      </c>
      <c r="B9" s="300" t="s">
        <v>77</v>
      </c>
      <c r="C9" s="300" t="s">
        <v>78</v>
      </c>
      <c r="D9" s="300" t="s">
        <v>79</v>
      </c>
      <c r="E9" s="300" t="s">
        <v>80</v>
      </c>
      <c r="F9" s="300" t="s">
        <v>81</v>
      </c>
      <c r="G9" s="300" t="s">
        <v>82</v>
      </c>
      <c r="H9" s="300" t="s">
        <v>83</v>
      </c>
    </row>
    <row r="10" ht="30" spans="1:8">
      <c r="A10" s="213">
        <v>1</v>
      </c>
      <c r="B10" s="301" t="s">
        <v>84</v>
      </c>
      <c r="C10" s="226" t="s">
        <v>85</v>
      </c>
      <c r="D10" s="226">
        <v>2</v>
      </c>
      <c r="E10" s="226">
        <v>2</v>
      </c>
      <c r="F10" s="226">
        <f t="shared" ref="F10:F19" si="0">SUM(D10:E10)</f>
        <v>4</v>
      </c>
      <c r="G10" s="302">
        <v>49.9</v>
      </c>
      <c r="H10" s="303">
        <f t="shared" ref="H10:H19" si="1">G10*F10</f>
        <v>199.6</v>
      </c>
    </row>
    <row r="11" ht="30" spans="1:8">
      <c r="A11" s="226">
        <v>2</v>
      </c>
      <c r="B11" s="301" t="s">
        <v>86</v>
      </c>
      <c r="C11" s="226" t="s">
        <v>85</v>
      </c>
      <c r="D11" s="226">
        <v>2</v>
      </c>
      <c r="E11" s="226">
        <v>2</v>
      </c>
      <c r="F11" s="226">
        <f t="shared" si="0"/>
        <v>4</v>
      </c>
      <c r="G11" s="302">
        <v>40.14</v>
      </c>
      <c r="H11" s="303">
        <f t="shared" si="1"/>
        <v>160.56</v>
      </c>
    </row>
    <row r="12" ht="30" spans="1:8">
      <c r="A12" s="213">
        <v>3</v>
      </c>
      <c r="B12" s="301" t="s">
        <v>87</v>
      </c>
      <c r="C12" s="226" t="s">
        <v>88</v>
      </c>
      <c r="D12" s="226">
        <v>2</v>
      </c>
      <c r="E12" s="226">
        <v>2</v>
      </c>
      <c r="F12" s="226">
        <f t="shared" si="0"/>
        <v>4</v>
      </c>
      <c r="G12" s="302">
        <v>10.53</v>
      </c>
      <c r="H12" s="303">
        <f t="shared" si="1"/>
        <v>42.12</v>
      </c>
    </row>
    <row r="13" ht="195" spans="1:8">
      <c r="A13" s="213">
        <v>4</v>
      </c>
      <c r="B13" s="301" t="s">
        <v>89</v>
      </c>
      <c r="C13" s="226" t="s">
        <v>88</v>
      </c>
      <c r="D13" s="226">
        <v>2</v>
      </c>
      <c r="E13" s="226">
        <v>1</v>
      </c>
      <c r="F13" s="226">
        <f t="shared" si="0"/>
        <v>3</v>
      </c>
      <c r="G13" s="302">
        <v>75.02</v>
      </c>
      <c r="H13" s="303">
        <f t="shared" si="1"/>
        <v>225.06</v>
      </c>
    </row>
    <row r="14" ht="45" spans="1:8">
      <c r="A14" s="226">
        <v>5</v>
      </c>
      <c r="B14" s="301" t="s">
        <v>90</v>
      </c>
      <c r="C14" s="226" t="s">
        <v>85</v>
      </c>
      <c r="D14" s="226">
        <v>6</v>
      </c>
      <c r="E14" s="226">
        <v>6</v>
      </c>
      <c r="F14" s="226">
        <f t="shared" si="0"/>
        <v>12</v>
      </c>
      <c r="G14" s="302">
        <v>3.3</v>
      </c>
      <c r="H14" s="303">
        <f t="shared" si="1"/>
        <v>39.6</v>
      </c>
    </row>
    <row r="15" ht="90" spans="1:8">
      <c r="A15" s="213">
        <v>6</v>
      </c>
      <c r="B15" s="301" t="s">
        <v>91</v>
      </c>
      <c r="C15" s="226" t="s">
        <v>88</v>
      </c>
      <c r="D15" s="226">
        <v>2</v>
      </c>
      <c r="E15" s="226">
        <v>1</v>
      </c>
      <c r="F15" s="226">
        <f t="shared" si="0"/>
        <v>3</v>
      </c>
      <c r="G15" s="302">
        <v>80</v>
      </c>
      <c r="H15" s="303">
        <f t="shared" si="1"/>
        <v>240</v>
      </c>
    </row>
    <row r="16" ht="90" spans="1:8">
      <c r="A16" s="226">
        <v>7</v>
      </c>
      <c r="B16" s="301" t="s">
        <v>92</v>
      </c>
      <c r="C16" s="226" t="s">
        <v>78</v>
      </c>
      <c r="D16" s="226">
        <v>200</v>
      </c>
      <c r="E16" s="226">
        <v>100</v>
      </c>
      <c r="F16" s="226">
        <f t="shared" si="0"/>
        <v>300</v>
      </c>
      <c r="G16" s="302">
        <v>3.6</v>
      </c>
      <c r="H16" s="303">
        <f t="shared" si="1"/>
        <v>1080</v>
      </c>
    </row>
    <row r="17" ht="30" spans="1:8">
      <c r="A17" s="226">
        <v>8</v>
      </c>
      <c r="B17" s="301" t="s">
        <v>93</v>
      </c>
      <c r="C17" s="226" t="s">
        <v>88</v>
      </c>
      <c r="D17" s="226">
        <v>1</v>
      </c>
      <c r="E17" s="226">
        <v>0</v>
      </c>
      <c r="F17" s="226">
        <f t="shared" si="0"/>
        <v>1</v>
      </c>
      <c r="G17" s="302">
        <v>2.24</v>
      </c>
      <c r="H17" s="303">
        <f t="shared" si="1"/>
        <v>2.24</v>
      </c>
    </row>
    <row r="18" ht="75" spans="1:8">
      <c r="A18" s="213">
        <v>9</v>
      </c>
      <c r="B18" s="301" t="s">
        <v>94</v>
      </c>
      <c r="C18" s="226" t="s">
        <v>88</v>
      </c>
      <c r="D18" s="226">
        <v>2</v>
      </c>
      <c r="E18" s="226">
        <v>1</v>
      </c>
      <c r="F18" s="226">
        <f t="shared" si="0"/>
        <v>3</v>
      </c>
      <c r="G18" s="302">
        <v>4.71</v>
      </c>
      <c r="H18" s="303">
        <f t="shared" si="1"/>
        <v>14.13</v>
      </c>
    </row>
    <row r="19" ht="75" spans="1:8">
      <c r="A19" s="213">
        <v>10</v>
      </c>
      <c r="B19" s="301" t="s">
        <v>95</v>
      </c>
      <c r="C19" s="226" t="s">
        <v>96</v>
      </c>
      <c r="D19" s="226">
        <v>3</v>
      </c>
      <c r="E19" s="226">
        <v>3</v>
      </c>
      <c r="F19" s="226">
        <f t="shared" si="0"/>
        <v>6</v>
      </c>
      <c r="G19" s="303">
        <v>8.64</v>
      </c>
      <c r="H19" s="303">
        <f t="shared" si="1"/>
        <v>51.84</v>
      </c>
    </row>
    <row r="20" spans="1:8">
      <c r="A20" s="304" t="s">
        <v>97</v>
      </c>
      <c r="B20" s="109"/>
      <c r="C20" s="109"/>
      <c r="D20" s="109"/>
      <c r="E20" s="109"/>
      <c r="F20" s="107"/>
      <c r="G20" s="305"/>
      <c r="H20" s="306">
        <f>SUM(H10:H19)</f>
        <v>2055.15</v>
      </c>
    </row>
    <row r="21" ht="15.75" customHeight="1" spans="1:8">
      <c r="A21" s="307" t="s">
        <v>98</v>
      </c>
      <c r="B21" s="109"/>
      <c r="C21" s="109"/>
      <c r="D21" s="109"/>
      <c r="E21" s="109"/>
      <c r="F21" s="107"/>
      <c r="G21" s="308"/>
      <c r="H21" s="309">
        <f>H20/12</f>
        <v>171.2625</v>
      </c>
    </row>
    <row r="22" ht="15.75" customHeight="1" spans="1:28">
      <c r="A22" s="254"/>
      <c r="B22" s="254"/>
      <c r="C22" s="254"/>
      <c r="D22" s="254"/>
      <c r="E22" s="254"/>
      <c r="F22" s="254"/>
      <c r="G22" s="255"/>
      <c r="H22" s="256"/>
      <c r="I22" s="88"/>
      <c r="J22" s="88"/>
      <c r="K22" s="88"/>
      <c r="L22" s="88"/>
      <c r="M22" s="88"/>
      <c r="N22" s="88"/>
      <c r="O22" s="88"/>
      <c r="P22" s="88"/>
      <c r="Q22" s="88"/>
      <c r="R22" s="88"/>
      <c r="S22" s="88"/>
      <c r="T22" s="88"/>
      <c r="U22" s="88"/>
      <c r="V22" s="88"/>
      <c r="W22" s="88"/>
      <c r="X22" s="88"/>
      <c r="Y22" s="88"/>
      <c r="Z22" s="88"/>
      <c r="AA22" s="88"/>
      <c r="AB22" s="88"/>
    </row>
    <row r="23" ht="15.75" customHeight="1" spans="1:28">
      <c r="A23" s="254"/>
      <c r="B23" s="254"/>
      <c r="C23" s="254"/>
      <c r="D23" s="254"/>
      <c r="E23" s="254"/>
      <c r="F23" s="254"/>
      <c r="G23" s="255"/>
      <c r="H23" s="256"/>
      <c r="I23" s="88"/>
      <c r="J23" s="88"/>
      <c r="K23" s="88"/>
      <c r="L23" s="88"/>
      <c r="M23" s="88"/>
      <c r="N23" s="88"/>
      <c r="O23" s="88"/>
      <c r="P23" s="88"/>
      <c r="Q23" s="88"/>
      <c r="R23" s="88"/>
      <c r="S23" s="88"/>
      <c r="T23" s="88"/>
      <c r="U23" s="88"/>
      <c r="V23" s="88"/>
      <c r="W23" s="88"/>
      <c r="X23" s="88"/>
      <c r="Y23" s="88"/>
      <c r="Z23" s="88"/>
      <c r="AA23" s="88"/>
      <c r="AB23" s="88"/>
    </row>
    <row r="24" ht="28.5" customHeight="1" spans="1:8">
      <c r="A24" s="299" t="s">
        <v>99</v>
      </c>
      <c r="B24" s="109"/>
      <c r="C24" s="109"/>
      <c r="D24" s="109"/>
      <c r="E24" s="109"/>
      <c r="F24" s="109"/>
      <c r="G24" s="109"/>
      <c r="H24" s="107"/>
    </row>
    <row r="25" ht="30" spans="1:8">
      <c r="A25" s="300" t="s">
        <v>76</v>
      </c>
      <c r="B25" s="300" t="s">
        <v>77</v>
      </c>
      <c r="C25" s="300" t="s">
        <v>76</v>
      </c>
      <c r="D25" s="300" t="s">
        <v>100</v>
      </c>
      <c r="E25" s="300" t="s">
        <v>80</v>
      </c>
      <c r="F25" s="300" t="s">
        <v>101</v>
      </c>
      <c r="G25" s="300" t="s">
        <v>82</v>
      </c>
      <c r="H25" s="300" t="s">
        <v>83</v>
      </c>
    </row>
    <row r="26" ht="60" spans="1:8">
      <c r="A26" s="310">
        <v>1</v>
      </c>
      <c r="B26" s="237" t="s">
        <v>102</v>
      </c>
      <c r="C26" s="237" t="s">
        <v>85</v>
      </c>
      <c r="D26" s="213">
        <v>3</v>
      </c>
      <c r="E26" s="213">
        <v>2</v>
      </c>
      <c r="F26" s="213">
        <f t="shared" ref="F26:F37" si="2">D26+E26</f>
        <v>5</v>
      </c>
      <c r="G26" s="311">
        <v>49.9</v>
      </c>
      <c r="H26" s="311">
        <f t="shared" ref="H26:H38" si="3">G26*F26</f>
        <v>249.5</v>
      </c>
    </row>
    <row r="27" ht="30" spans="1:8">
      <c r="A27" s="213">
        <v>2</v>
      </c>
      <c r="B27" s="226" t="s">
        <v>103</v>
      </c>
      <c r="C27" s="226" t="s">
        <v>104</v>
      </c>
      <c r="D27" s="213">
        <v>4</v>
      </c>
      <c r="E27" s="213">
        <v>2</v>
      </c>
      <c r="F27" s="213">
        <f t="shared" si="2"/>
        <v>6</v>
      </c>
      <c r="G27" s="311">
        <v>46.06</v>
      </c>
      <c r="H27" s="311">
        <f t="shared" si="3"/>
        <v>276.36</v>
      </c>
    </row>
    <row r="28" ht="60" spans="1:8">
      <c r="A28" s="310">
        <v>3</v>
      </c>
      <c r="B28" s="237" t="s">
        <v>105</v>
      </c>
      <c r="C28" s="237" t="s">
        <v>85</v>
      </c>
      <c r="D28" s="213">
        <v>4</v>
      </c>
      <c r="E28" s="213">
        <v>4</v>
      </c>
      <c r="F28" s="213">
        <f t="shared" si="2"/>
        <v>8</v>
      </c>
      <c r="G28" s="311">
        <v>32</v>
      </c>
      <c r="H28" s="311">
        <f t="shared" si="3"/>
        <v>256</v>
      </c>
    </row>
    <row r="29" ht="45" spans="1:8">
      <c r="A29" s="310">
        <v>4</v>
      </c>
      <c r="B29" s="237" t="s">
        <v>90</v>
      </c>
      <c r="C29" s="237" t="s">
        <v>106</v>
      </c>
      <c r="D29" s="213">
        <v>6</v>
      </c>
      <c r="E29" s="213">
        <v>6</v>
      </c>
      <c r="F29" s="213">
        <f t="shared" si="2"/>
        <v>12</v>
      </c>
      <c r="G29" s="311">
        <v>3.3</v>
      </c>
      <c r="H29" s="311">
        <f t="shared" si="3"/>
        <v>39.6</v>
      </c>
    </row>
    <row r="30" ht="135" spans="1:8">
      <c r="A30" s="310">
        <v>5</v>
      </c>
      <c r="B30" s="237" t="s">
        <v>107</v>
      </c>
      <c r="C30" s="237" t="s">
        <v>85</v>
      </c>
      <c r="D30" s="213">
        <v>2</v>
      </c>
      <c r="E30" s="213">
        <v>1</v>
      </c>
      <c r="F30" s="213">
        <f t="shared" si="2"/>
        <v>3</v>
      </c>
      <c r="G30" s="311">
        <v>75.02</v>
      </c>
      <c r="H30" s="311">
        <f t="shared" si="3"/>
        <v>225.06</v>
      </c>
    </row>
    <row r="31" ht="90" spans="1:28">
      <c r="A31" s="213">
        <v>6</v>
      </c>
      <c r="B31" s="237" t="s">
        <v>108</v>
      </c>
      <c r="C31" s="213" t="s">
        <v>106</v>
      </c>
      <c r="D31" s="213">
        <v>3</v>
      </c>
      <c r="E31" s="213">
        <v>3</v>
      </c>
      <c r="F31" s="213">
        <f t="shared" si="2"/>
        <v>6</v>
      </c>
      <c r="G31" s="311">
        <v>13.49</v>
      </c>
      <c r="H31" s="311">
        <f t="shared" si="3"/>
        <v>80.94</v>
      </c>
      <c r="I31" s="88"/>
      <c r="J31" s="88"/>
      <c r="K31" s="88"/>
      <c r="L31" s="88"/>
      <c r="M31" s="88"/>
      <c r="N31" s="88"/>
      <c r="O31" s="88"/>
      <c r="P31" s="88"/>
      <c r="Q31" s="88"/>
      <c r="R31" s="88"/>
      <c r="S31" s="88"/>
      <c r="T31" s="88"/>
      <c r="U31" s="88"/>
      <c r="V31" s="88"/>
      <c r="W31" s="88"/>
      <c r="X31" s="88"/>
      <c r="Y31" s="88"/>
      <c r="Z31" s="88"/>
      <c r="AA31" s="88"/>
      <c r="AB31" s="88"/>
    </row>
    <row r="32" ht="90" spans="1:28">
      <c r="A32" s="310">
        <v>7</v>
      </c>
      <c r="B32" s="237" t="s">
        <v>109</v>
      </c>
      <c r="C32" s="213" t="s">
        <v>104</v>
      </c>
      <c r="D32" s="213">
        <v>2</v>
      </c>
      <c r="E32" s="213">
        <v>2</v>
      </c>
      <c r="F32" s="213">
        <f t="shared" si="2"/>
        <v>4</v>
      </c>
      <c r="G32" s="311">
        <v>4.71</v>
      </c>
      <c r="H32" s="311">
        <f t="shared" si="3"/>
        <v>18.84</v>
      </c>
      <c r="I32" s="88"/>
      <c r="J32" s="88"/>
      <c r="K32" s="88"/>
      <c r="L32" s="88"/>
      <c r="M32" s="88"/>
      <c r="N32" s="88"/>
      <c r="O32" s="88"/>
      <c r="P32" s="88"/>
      <c r="Q32" s="88"/>
      <c r="R32" s="88"/>
      <c r="S32" s="88"/>
      <c r="T32" s="88"/>
      <c r="U32" s="88"/>
      <c r="V32" s="88"/>
      <c r="W32" s="88"/>
      <c r="X32" s="88"/>
      <c r="Y32" s="88"/>
      <c r="Z32" s="88"/>
      <c r="AA32" s="88"/>
      <c r="AB32" s="88"/>
    </row>
    <row r="33" ht="30" spans="1:28">
      <c r="A33" s="310">
        <v>8</v>
      </c>
      <c r="B33" s="237" t="s">
        <v>110</v>
      </c>
      <c r="C33" s="213" t="s">
        <v>104</v>
      </c>
      <c r="D33" s="213">
        <v>2</v>
      </c>
      <c r="E33" s="213">
        <v>2</v>
      </c>
      <c r="F33" s="213">
        <f t="shared" si="2"/>
        <v>4</v>
      </c>
      <c r="G33" s="311">
        <v>44.44</v>
      </c>
      <c r="H33" s="311">
        <f t="shared" si="3"/>
        <v>177.76</v>
      </c>
      <c r="I33" s="88"/>
      <c r="J33" s="88"/>
      <c r="K33" s="88"/>
      <c r="L33" s="88"/>
      <c r="M33" s="88"/>
      <c r="N33" s="88"/>
      <c r="O33" s="88"/>
      <c r="P33" s="88"/>
      <c r="Q33" s="88"/>
      <c r="R33" s="88"/>
      <c r="S33" s="88"/>
      <c r="T33" s="88"/>
      <c r="U33" s="88"/>
      <c r="V33" s="88"/>
      <c r="W33" s="88"/>
      <c r="X33" s="88"/>
      <c r="Y33" s="88"/>
      <c r="Z33" s="88"/>
      <c r="AA33" s="88"/>
      <c r="AB33" s="88"/>
    </row>
    <row r="34" ht="90" spans="1:28">
      <c r="A34" s="310">
        <v>9</v>
      </c>
      <c r="B34" s="301" t="s">
        <v>111</v>
      </c>
      <c r="C34" s="213" t="s">
        <v>106</v>
      </c>
      <c r="D34" s="213">
        <v>1</v>
      </c>
      <c r="E34" s="213">
        <v>1</v>
      </c>
      <c r="F34" s="213">
        <f t="shared" si="2"/>
        <v>2</v>
      </c>
      <c r="G34" s="311">
        <v>31.36</v>
      </c>
      <c r="H34" s="311">
        <f t="shared" si="3"/>
        <v>62.72</v>
      </c>
      <c r="I34" s="88"/>
      <c r="J34" s="88"/>
      <c r="K34" s="88"/>
      <c r="L34" s="88"/>
      <c r="M34" s="88"/>
      <c r="N34" s="88"/>
      <c r="O34" s="88"/>
      <c r="P34" s="88"/>
      <c r="Q34" s="88"/>
      <c r="R34" s="88"/>
      <c r="S34" s="88"/>
      <c r="T34" s="88"/>
      <c r="U34" s="88"/>
      <c r="V34" s="88"/>
      <c r="W34" s="88"/>
      <c r="X34" s="88"/>
      <c r="Y34" s="88"/>
      <c r="Z34" s="88"/>
      <c r="AA34" s="88"/>
      <c r="AB34" s="88"/>
    </row>
    <row r="35" ht="30" spans="1:28">
      <c r="A35" s="213">
        <v>10</v>
      </c>
      <c r="B35" s="237" t="s">
        <v>112</v>
      </c>
      <c r="C35" s="213" t="s">
        <v>104</v>
      </c>
      <c r="D35" s="213">
        <v>1</v>
      </c>
      <c r="E35" s="213">
        <v>1</v>
      </c>
      <c r="F35" s="213">
        <f t="shared" si="2"/>
        <v>2</v>
      </c>
      <c r="G35" s="311">
        <v>35.45</v>
      </c>
      <c r="H35" s="311">
        <f t="shared" si="3"/>
        <v>70.9</v>
      </c>
      <c r="I35" s="88"/>
      <c r="J35" s="88"/>
      <c r="K35" s="88"/>
      <c r="L35" s="88"/>
      <c r="M35" s="88"/>
      <c r="N35" s="88"/>
      <c r="O35" s="88"/>
      <c r="P35" s="88"/>
      <c r="Q35" s="88"/>
      <c r="R35" s="88"/>
      <c r="S35" s="88"/>
      <c r="T35" s="88"/>
      <c r="U35" s="88"/>
      <c r="V35" s="88"/>
      <c r="W35" s="88"/>
      <c r="X35" s="88"/>
      <c r="Y35" s="88"/>
      <c r="Z35" s="88"/>
      <c r="AA35" s="88"/>
      <c r="AB35" s="88"/>
    </row>
    <row r="36" ht="30" spans="1:28">
      <c r="A36" s="310">
        <v>11</v>
      </c>
      <c r="B36" s="237" t="s">
        <v>93</v>
      </c>
      <c r="C36" s="213" t="s">
        <v>104</v>
      </c>
      <c r="D36" s="213">
        <v>1</v>
      </c>
      <c r="E36" s="213">
        <v>0</v>
      </c>
      <c r="F36" s="213">
        <f t="shared" si="2"/>
        <v>1</v>
      </c>
      <c r="G36" s="311">
        <v>2.24</v>
      </c>
      <c r="H36" s="311">
        <f t="shared" si="3"/>
        <v>2.24</v>
      </c>
      <c r="I36" s="88"/>
      <c r="J36" s="88"/>
      <c r="K36" s="88"/>
      <c r="L36" s="88"/>
      <c r="M36" s="88"/>
      <c r="N36" s="88"/>
      <c r="O36" s="88"/>
      <c r="P36" s="88"/>
      <c r="Q36" s="88"/>
      <c r="R36" s="88"/>
      <c r="S36" s="88"/>
      <c r="T36" s="88"/>
      <c r="U36" s="88"/>
      <c r="V36" s="88"/>
      <c r="W36" s="88"/>
      <c r="X36" s="88"/>
      <c r="Y36" s="88"/>
      <c r="Z36" s="88"/>
      <c r="AA36" s="88"/>
      <c r="AB36" s="88"/>
    </row>
    <row r="37" ht="75" spans="1:28">
      <c r="A37" s="310">
        <v>12</v>
      </c>
      <c r="B37" s="237" t="s">
        <v>113</v>
      </c>
      <c r="C37" s="237" t="s">
        <v>106</v>
      </c>
      <c r="D37" s="213">
        <v>2</v>
      </c>
      <c r="E37" s="213">
        <v>1</v>
      </c>
      <c r="F37" s="213">
        <f t="shared" si="2"/>
        <v>3</v>
      </c>
      <c r="G37" s="311">
        <v>33.99</v>
      </c>
      <c r="H37" s="311">
        <f t="shared" si="3"/>
        <v>101.97</v>
      </c>
      <c r="I37" s="88"/>
      <c r="J37" s="88"/>
      <c r="K37" s="88"/>
      <c r="L37" s="88"/>
      <c r="M37" s="88"/>
      <c r="N37" s="88"/>
      <c r="O37" s="88"/>
      <c r="P37" s="88"/>
      <c r="Q37" s="88"/>
      <c r="R37" s="88"/>
      <c r="S37" s="88"/>
      <c r="T37" s="88"/>
      <c r="U37" s="88"/>
      <c r="V37" s="88"/>
      <c r="W37" s="88"/>
      <c r="X37" s="88"/>
      <c r="Y37" s="88"/>
      <c r="Z37" s="88"/>
      <c r="AA37" s="88"/>
      <c r="AB37" s="88"/>
    </row>
    <row r="38" ht="45" spans="1:28">
      <c r="A38" s="310">
        <v>13</v>
      </c>
      <c r="B38" s="226" t="s">
        <v>114</v>
      </c>
      <c r="C38" s="226" t="s">
        <v>85</v>
      </c>
      <c r="D38" s="213">
        <v>1</v>
      </c>
      <c r="E38" s="213">
        <v>1</v>
      </c>
      <c r="F38" s="213">
        <v>2</v>
      </c>
      <c r="G38" s="311">
        <v>17.55</v>
      </c>
      <c r="H38" s="311">
        <f t="shared" si="3"/>
        <v>35.1</v>
      </c>
      <c r="I38" s="88"/>
      <c r="J38" s="88"/>
      <c r="K38" s="88"/>
      <c r="L38" s="88"/>
      <c r="M38" s="88"/>
      <c r="N38" s="88"/>
      <c r="O38" s="88"/>
      <c r="P38" s="88"/>
      <c r="Q38" s="88"/>
      <c r="R38" s="88"/>
      <c r="S38" s="88"/>
      <c r="T38" s="88"/>
      <c r="U38" s="88"/>
      <c r="V38" s="88"/>
      <c r="W38" s="88"/>
      <c r="X38" s="88"/>
      <c r="Y38" s="88"/>
      <c r="Z38" s="88"/>
      <c r="AA38" s="88"/>
      <c r="AB38" s="88"/>
    </row>
    <row r="39" ht="15.75" customHeight="1" spans="1:8">
      <c r="A39" s="312"/>
      <c r="B39" s="313" t="s">
        <v>97</v>
      </c>
      <c r="C39" s="160"/>
      <c r="D39" s="213"/>
      <c r="E39" s="213"/>
      <c r="F39" s="314"/>
      <c r="G39" s="311"/>
      <c r="H39" s="315">
        <f>SUM(H26:H38)</f>
        <v>1596.99</v>
      </c>
    </row>
    <row r="40" ht="15.75" customHeight="1" spans="1:8">
      <c r="A40" s="316"/>
      <c r="B40" s="313" t="s">
        <v>98</v>
      </c>
      <c r="C40" s="313"/>
      <c r="D40" s="317"/>
      <c r="E40" s="318"/>
      <c r="F40" s="319"/>
      <c r="G40" s="317"/>
      <c r="H40" s="320">
        <f>H39/12</f>
        <v>133.0825</v>
      </c>
    </row>
    <row r="41" ht="15.75" customHeight="1" spans="1:8">
      <c r="A41" s="268"/>
      <c r="B41" s="269"/>
      <c r="H41" s="88"/>
    </row>
    <row r="42" ht="15.75" customHeight="1" spans="1:8">
      <c r="A42" s="253"/>
      <c r="B42" s="88"/>
      <c r="C42" s="88"/>
      <c r="D42" s="88"/>
      <c r="E42" s="88"/>
      <c r="F42" s="147"/>
      <c r="G42" s="88"/>
      <c r="H42" s="88"/>
    </row>
    <row r="43" ht="15.75" customHeight="1" spans="1:8">
      <c r="A43" s="299" t="s">
        <v>115</v>
      </c>
      <c r="B43" s="109"/>
      <c r="C43" s="109"/>
      <c r="D43" s="109"/>
      <c r="E43" s="109"/>
      <c r="F43" s="109"/>
      <c r="G43" s="109"/>
      <c r="H43" s="107"/>
    </row>
    <row r="44" ht="30" spans="1:8">
      <c r="A44" s="300" t="s">
        <v>76</v>
      </c>
      <c r="B44" s="300" t="s">
        <v>77</v>
      </c>
      <c r="C44" s="300" t="s">
        <v>76</v>
      </c>
      <c r="D44" s="300" t="s">
        <v>100</v>
      </c>
      <c r="E44" s="300" t="s">
        <v>80</v>
      </c>
      <c r="F44" s="300" t="s">
        <v>101</v>
      </c>
      <c r="G44" s="300" t="s">
        <v>82</v>
      </c>
      <c r="H44" s="300" t="s">
        <v>83</v>
      </c>
    </row>
    <row r="45" ht="60" spans="1:8">
      <c r="A45" s="213">
        <v>1</v>
      </c>
      <c r="B45" s="226" t="s">
        <v>102</v>
      </c>
      <c r="C45" s="226" t="s">
        <v>85</v>
      </c>
      <c r="D45" s="213">
        <v>3</v>
      </c>
      <c r="E45" s="213">
        <v>2</v>
      </c>
      <c r="F45" s="213">
        <f>D45+E45</f>
        <v>5</v>
      </c>
      <c r="G45" s="311">
        <v>49.9</v>
      </c>
      <c r="H45" s="311">
        <f t="shared" ref="H45:H58" si="4">G45*F45</f>
        <v>249.5</v>
      </c>
    </row>
    <row r="46" ht="30" spans="1:8">
      <c r="A46" s="213">
        <v>2</v>
      </c>
      <c r="B46" s="226" t="s">
        <v>103</v>
      </c>
      <c r="C46" s="226" t="s">
        <v>104</v>
      </c>
      <c r="D46" s="213">
        <v>4</v>
      </c>
      <c r="E46" s="213">
        <v>2</v>
      </c>
      <c r="F46" s="213">
        <f>D46+E46</f>
        <v>6</v>
      </c>
      <c r="G46" s="311">
        <v>46.06</v>
      </c>
      <c r="H46" s="311">
        <f t="shared" si="4"/>
        <v>276.36</v>
      </c>
    </row>
    <row r="47" ht="60" spans="1:8">
      <c r="A47" s="213">
        <v>3</v>
      </c>
      <c r="B47" s="226" t="s">
        <v>116</v>
      </c>
      <c r="C47" s="226" t="s">
        <v>85</v>
      </c>
      <c r="D47" s="213">
        <v>4</v>
      </c>
      <c r="E47" s="213">
        <v>4</v>
      </c>
      <c r="F47" s="213">
        <f t="shared" ref="F47:F58" si="5">D47+E47</f>
        <v>8</v>
      </c>
      <c r="G47" s="311">
        <v>32</v>
      </c>
      <c r="H47" s="311">
        <f t="shared" si="4"/>
        <v>256</v>
      </c>
    </row>
    <row r="48" ht="45" spans="1:8">
      <c r="A48" s="213">
        <v>4</v>
      </c>
      <c r="B48" s="226" t="s">
        <v>90</v>
      </c>
      <c r="C48" s="226" t="s">
        <v>106</v>
      </c>
      <c r="D48" s="213">
        <v>6</v>
      </c>
      <c r="E48" s="213">
        <v>6</v>
      </c>
      <c r="F48" s="213">
        <f t="shared" si="5"/>
        <v>12</v>
      </c>
      <c r="G48" s="311">
        <v>3.3</v>
      </c>
      <c r="H48" s="311">
        <f t="shared" si="4"/>
        <v>39.6</v>
      </c>
    </row>
    <row r="49" ht="45" spans="1:8">
      <c r="A49" s="213">
        <v>5</v>
      </c>
      <c r="B49" s="226" t="s">
        <v>114</v>
      </c>
      <c r="C49" s="226" t="s">
        <v>85</v>
      </c>
      <c r="D49" s="213">
        <v>1</v>
      </c>
      <c r="E49" s="213">
        <v>1</v>
      </c>
      <c r="F49" s="213">
        <f t="shared" si="5"/>
        <v>2</v>
      </c>
      <c r="G49" s="311">
        <v>17.55</v>
      </c>
      <c r="H49" s="311">
        <f t="shared" si="4"/>
        <v>35.1</v>
      </c>
    </row>
    <row r="50" ht="60" spans="1:8">
      <c r="A50" s="213">
        <v>6</v>
      </c>
      <c r="B50" s="226" t="s">
        <v>117</v>
      </c>
      <c r="C50" s="213" t="s">
        <v>106</v>
      </c>
      <c r="D50" s="213">
        <v>1</v>
      </c>
      <c r="E50" s="213">
        <v>1</v>
      </c>
      <c r="F50" s="213">
        <f t="shared" si="5"/>
        <v>2</v>
      </c>
      <c r="G50" s="311">
        <v>74.49</v>
      </c>
      <c r="H50" s="311">
        <f t="shared" si="4"/>
        <v>148.98</v>
      </c>
    </row>
    <row r="51" ht="105" spans="1:8">
      <c r="A51" s="213">
        <v>7</v>
      </c>
      <c r="B51" s="226" t="s">
        <v>118</v>
      </c>
      <c r="C51" s="213" t="s">
        <v>104</v>
      </c>
      <c r="D51" s="213">
        <v>2</v>
      </c>
      <c r="E51" s="213">
        <v>1</v>
      </c>
      <c r="F51" s="213">
        <f t="shared" si="5"/>
        <v>3</v>
      </c>
      <c r="G51" s="311">
        <v>75.02</v>
      </c>
      <c r="H51" s="311">
        <f t="shared" si="4"/>
        <v>225.06</v>
      </c>
    </row>
    <row r="52" ht="30" spans="1:8">
      <c r="A52" s="213">
        <v>8</v>
      </c>
      <c r="B52" s="226" t="s">
        <v>119</v>
      </c>
      <c r="C52" s="213" t="s">
        <v>106</v>
      </c>
      <c r="D52" s="213">
        <v>1</v>
      </c>
      <c r="E52" s="213">
        <v>1</v>
      </c>
      <c r="F52" s="213">
        <f t="shared" si="5"/>
        <v>2</v>
      </c>
      <c r="G52" s="311">
        <v>22.8</v>
      </c>
      <c r="H52" s="311">
        <f t="shared" si="4"/>
        <v>45.6</v>
      </c>
    </row>
    <row r="53" ht="30" spans="1:8">
      <c r="A53" s="213">
        <v>9</v>
      </c>
      <c r="B53" s="226" t="s">
        <v>120</v>
      </c>
      <c r="C53" s="213" t="s">
        <v>106</v>
      </c>
      <c r="D53" s="213">
        <v>2</v>
      </c>
      <c r="E53" s="213">
        <v>2</v>
      </c>
      <c r="F53" s="213">
        <f t="shared" si="5"/>
        <v>4</v>
      </c>
      <c r="G53" s="311">
        <v>25.81</v>
      </c>
      <c r="H53" s="311">
        <f t="shared" si="4"/>
        <v>103.24</v>
      </c>
    </row>
    <row r="54" ht="30" spans="1:28">
      <c r="A54" s="213">
        <v>10</v>
      </c>
      <c r="B54" s="226" t="s">
        <v>121</v>
      </c>
      <c r="C54" s="213" t="s">
        <v>106</v>
      </c>
      <c r="D54" s="213">
        <v>1</v>
      </c>
      <c r="E54" s="213">
        <v>1</v>
      </c>
      <c r="F54" s="213">
        <f t="shared" si="5"/>
        <v>2</v>
      </c>
      <c r="G54" s="311">
        <v>31.36</v>
      </c>
      <c r="H54" s="311">
        <f t="shared" si="4"/>
        <v>62.72</v>
      </c>
      <c r="I54" s="88"/>
      <c r="J54" s="88"/>
      <c r="K54" s="88"/>
      <c r="L54" s="88"/>
      <c r="M54" s="88"/>
      <c r="N54" s="88"/>
      <c r="O54" s="88"/>
      <c r="P54" s="88"/>
      <c r="Q54" s="88"/>
      <c r="R54" s="88"/>
      <c r="S54" s="88"/>
      <c r="T54" s="88"/>
      <c r="U54" s="88"/>
      <c r="V54" s="88"/>
      <c r="W54" s="88"/>
      <c r="X54" s="88"/>
      <c r="Y54" s="88"/>
      <c r="Z54" s="88"/>
      <c r="AA54" s="88"/>
      <c r="AB54" s="88"/>
    </row>
    <row r="55" ht="30" spans="1:8">
      <c r="A55" s="213">
        <v>11</v>
      </c>
      <c r="B55" s="226" t="s">
        <v>122</v>
      </c>
      <c r="C55" s="226" t="s">
        <v>104</v>
      </c>
      <c r="D55" s="213">
        <v>1</v>
      </c>
      <c r="E55" s="213">
        <v>1</v>
      </c>
      <c r="F55" s="213">
        <f t="shared" si="5"/>
        <v>2</v>
      </c>
      <c r="G55" s="311">
        <v>44.44</v>
      </c>
      <c r="H55" s="311">
        <f t="shared" si="4"/>
        <v>88.88</v>
      </c>
    </row>
    <row r="56" ht="30" spans="1:8">
      <c r="A56" s="213">
        <v>12</v>
      </c>
      <c r="B56" s="226" t="s">
        <v>93</v>
      </c>
      <c r="C56" s="226" t="s">
        <v>104</v>
      </c>
      <c r="D56" s="213">
        <v>1</v>
      </c>
      <c r="E56" s="213">
        <v>0</v>
      </c>
      <c r="F56" s="213">
        <f t="shared" si="5"/>
        <v>1</v>
      </c>
      <c r="G56" s="311">
        <v>2.24</v>
      </c>
      <c r="H56" s="311">
        <f t="shared" si="4"/>
        <v>2.24</v>
      </c>
    </row>
    <row r="57" ht="255" spans="1:8">
      <c r="A57" s="213">
        <v>13</v>
      </c>
      <c r="B57" s="226" t="s">
        <v>123</v>
      </c>
      <c r="C57" s="226" t="s">
        <v>104</v>
      </c>
      <c r="D57" s="213">
        <v>1</v>
      </c>
      <c r="E57" s="213">
        <v>1</v>
      </c>
      <c r="F57" s="213">
        <f t="shared" si="5"/>
        <v>2</v>
      </c>
      <c r="G57" s="311">
        <v>187.7</v>
      </c>
      <c r="H57" s="311">
        <f t="shared" si="4"/>
        <v>375.4</v>
      </c>
    </row>
    <row r="58" spans="1:8">
      <c r="A58" s="213">
        <v>14</v>
      </c>
      <c r="B58" s="226" t="s">
        <v>124</v>
      </c>
      <c r="C58" s="226" t="s">
        <v>104</v>
      </c>
      <c r="D58" s="213">
        <v>1</v>
      </c>
      <c r="E58" s="213">
        <v>1</v>
      </c>
      <c r="F58" s="213">
        <f t="shared" si="5"/>
        <v>2</v>
      </c>
      <c r="G58" s="311">
        <v>35.45</v>
      </c>
      <c r="H58" s="311">
        <f t="shared" si="4"/>
        <v>70.9</v>
      </c>
    </row>
    <row r="59" ht="15.75" customHeight="1" spans="1:8">
      <c r="A59" s="213"/>
      <c r="B59" s="160" t="s">
        <v>97</v>
      </c>
      <c r="C59" s="160"/>
      <c r="D59" s="213"/>
      <c r="E59" s="213"/>
      <c r="F59" s="311"/>
      <c r="G59" s="311"/>
      <c r="H59" s="321">
        <f>SUM(H45:H58)</f>
        <v>1979.58</v>
      </c>
    </row>
    <row r="60" ht="15.75" customHeight="1" spans="1:8">
      <c r="A60" s="213"/>
      <c r="B60" s="160" t="s">
        <v>98</v>
      </c>
      <c r="C60" s="160"/>
      <c r="D60" s="213"/>
      <c r="E60" s="213"/>
      <c r="F60" s="213"/>
      <c r="G60" s="213"/>
      <c r="H60" s="322">
        <f>H59/12</f>
        <v>164.965</v>
      </c>
    </row>
    <row r="61" ht="15.75" customHeight="1" spans="1:8">
      <c r="A61" s="268"/>
      <c r="B61" s="269"/>
      <c r="H61" s="88"/>
    </row>
    <row r="62" ht="26.25" spans="1:8">
      <c r="A62" s="323" t="s">
        <v>76</v>
      </c>
      <c r="B62" s="324" t="s">
        <v>77</v>
      </c>
      <c r="C62" s="325" t="s">
        <v>125</v>
      </c>
      <c r="D62" s="325" t="s">
        <v>11</v>
      </c>
      <c r="E62" s="325" t="s">
        <v>126</v>
      </c>
      <c r="F62" s="326" t="s">
        <v>127</v>
      </c>
      <c r="G62" s="88"/>
      <c r="H62" s="88"/>
    </row>
    <row r="63" spans="1:6">
      <c r="A63" s="272">
        <v>1</v>
      </c>
      <c r="B63" s="273" t="s">
        <v>128</v>
      </c>
      <c r="C63" s="273"/>
      <c r="D63" s="273"/>
      <c r="E63" s="273"/>
      <c r="F63" s="327"/>
    </row>
    <row r="64" ht="63.75" spans="1:6">
      <c r="A64" s="328" t="s">
        <v>129</v>
      </c>
      <c r="B64" s="329" t="s">
        <v>130</v>
      </c>
      <c r="C64" s="330">
        <v>4</v>
      </c>
      <c r="D64" s="331" t="s">
        <v>104</v>
      </c>
      <c r="E64" s="332" t="s">
        <v>131</v>
      </c>
      <c r="F64" s="333">
        <v>0.0145</v>
      </c>
    </row>
    <row r="65" ht="63.75" spans="1:6">
      <c r="A65" s="328" t="s">
        <v>132</v>
      </c>
      <c r="B65" s="329" t="s">
        <v>133</v>
      </c>
      <c r="C65" s="331">
        <v>8</v>
      </c>
      <c r="D65" s="331" t="s">
        <v>104</v>
      </c>
      <c r="E65" s="332"/>
      <c r="F65" s="336"/>
    </row>
    <row r="66" spans="1:6">
      <c r="A66" s="328" t="s">
        <v>134</v>
      </c>
      <c r="B66" s="329" t="s">
        <v>135</v>
      </c>
      <c r="C66" s="331">
        <v>12</v>
      </c>
      <c r="D66" s="331" t="s">
        <v>106</v>
      </c>
      <c r="E66" s="332"/>
      <c r="F66" s="336"/>
    </row>
    <row r="67" ht="114.75" spans="1:6">
      <c r="A67" s="328" t="s">
        <v>136</v>
      </c>
      <c r="B67" s="329" t="s">
        <v>137</v>
      </c>
      <c r="C67" s="331">
        <v>4</v>
      </c>
      <c r="D67" s="331" t="s">
        <v>106</v>
      </c>
      <c r="E67" s="332"/>
      <c r="F67" s="336"/>
    </row>
    <row r="68" ht="89.25" spans="1:6">
      <c r="A68" s="328" t="s">
        <v>138</v>
      </c>
      <c r="B68" s="329" t="s">
        <v>139</v>
      </c>
      <c r="C68" s="331">
        <v>4</v>
      </c>
      <c r="D68" s="331" t="s">
        <v>106</v>
      </c>
      <c r="E68" s="332"/>
      <c r="F68" s="336"/>
    </row>
    <row r="69" ht="128.25" spans="1:6">
      <c r="A69" s="337" t="s">
        <v>140</v>
      </c>
      <c r="B69" s="338" t="s">
        <v>141</v>
      </c>
      <c r="C69" s="339">
        <v>40</v>
      </c>
      <c r="D69" s="339" t="s">
        <v>104</v>
      </c>
      <c r="E69" s="340"/>
      <c r="F69" s="341"/>
    </row>
    <row r="70" ht="15.75" customHeight="1" spans="2:6">
      <c r="B70" s="342"/>
      <c r="C70" s="292"/>
      <c r="E70" s="343"/>
      <c r="F70" s="343"/>
    </row>
    <row r="71" ht="30" customHeight="1" spans="1:6">
      <c r="A71" s="344" t="s">
        <v>142</v>
      </c>
      <c r="B71" s="344"/>
      <c r="C71" s="344"/>
      <c r="D71" s="344"/>
      <c r="E71" s="344"/>
      <c r="F71" s="344"/>
    </row>
    <row r="72" ht="15.75" customHeight="1" spans="1:6">
      <c r="A72" s="345"/>
      <c r="B72" s="345"/>
      <c r="C72" s="345"/>
      <c r="D72" s="345"/>
      <c r="E72" s="294"/>
      <c r="F72" s="294"/>
    </row>
    <row r="73" ht="15.75" customHeight="1" spans="1:6">
      <c r="A73" s="346" t="s">
        <v>143</v>
      </c>
      <c r="B73" s="346"/>
      <c r="C73" s="346"/>
      <c r="D73" s="346"/>
      <c r="E73" s="346"/>
      <c r="F73" s="346"/>
    </row>
    <row r="74" ht="34.5" customHeight="1" spans="1:6">
      <c r="A74" s="346"/>
      <c r="B74" s="346"/>
      <c r="C74" s="346"/>
      <c r="D74" s="346"/>
      <c r="E74" s="346"/>
      <c r="F74" s="346"/>
    </row>
    <row r="75" ht="15.75" customHeight="1" spans="1:6">
      <c r="A75" s="345"/>
      <c r="B75" s="347"/>
      <c r="C75" s="347"/>
      <c r="D75" s="347"/>
      <c r="E75" s="294"/>
      <c r="F75" s="294"/>
    </row>
    <row r="76" ht="15.75" customHeight="1" spans="1:6">
      <c r="A76" s="348" t="s">
        <v>144</v>
      </c>
      <c r="B76" s="348"/>
      <c r="C76" s="348"/>
      <c r="D76" s="348"/>
      <c r="E76" s="348"/>
      <c r="F76" s="348"/>
    </row>
    <row r="77" ht="15.75" customHeight="1" spans="1:6">
      <c r="A77" s="348"/>
      <c r="B77" s="348"/>
      <c r="C77" s="348"/>
      <c r="D77" s="348"/>
      <c r="E77" s="348"/>
      <c r="F77" s="348"/>
    </row>
    <row r="78" ht="15.75" customHeight="1"/>
    <row r="79" ht="15.75" customHeight="1" spans="1:8">
      <c r="A79" s="299" t="s">
        <v>145</v>
      </c>
      <c r="B79" s="109"/>
      <c r="C79" s="109"/>
      <c r="D79" s="109"/>
      <c r="E79" s="109"/>
      <c r="F79" s="109"/>
      <c r="G79" s="109"/>
      <c r="H79" s="107"/>
    </row>
    <row r="80" ht="15.75" customHeight="1" spans="1:8">
      <c r="A80" s="300" t="s">
        <v>76</v>
      </c>
      <c r="B80" s="300" t="s">
        <v>77</v>
      </c>
      <c r="C80" s="300" t="s">
        <v>76</v>
      </c>
      <c r="D80" s="300" t="s">
        <v>100</v>
      </c>
      <c r="E80" s="300" t="s">
        <v>80</v>
      </c>
      <c r="F80" s="300" t="s">
        <v>101</v>
      </c>
      <c r="G80" s="300" t="s">
        <v>82</v>
      </c>
      <c r="H80" s="300" t="s">
        <v>83</v>
      </c>
    </row>
    <row r="81" spans="1:8">
      <c r="A81" s="213">
        <v>1</v>
      </c>
      <c r="B81" s="226" t="s">
        <v>146</v>
      </c>
      <c r="C81" s="226" t="s">
        <v>85</v>
      </c>
      <c r="D81" s="213">
        <v>3</v>
      </c>
      <c r="E81" s="213">
        <v>2</v>
      </c>
      <c r="F81" s="213">
        <f>D81+E81</f>
        <v>5</v>
      </c>
      <c r="G81" s="311">
        <v>49.9</v>
      </c>
      <c r="H81" s="311">
        <f t="shared" ref="H81:H85" si="6">G81*F81</f>
        <v>249.5</v>
      </c>
    </row>
    <row r="82" ht="60" spans="1:8">
      <c r="A82" s="213">
        <v>3</v>
      </c>
      <c r="B82" s="226" t="s">
        <v>116</v>
      </c>
      <c r="C82" s="226" t="s">
        <v>85</v>
      </c>
      <c r="D82" s="213">
        <v>4</v>
      </c>
      <c r="E82" s="213">
        <v>4</v>
      </c>
      <c r="F82" s="213">
        <f t="shared" ref="F82:F85" si="7">D82+E82</f>
        <v>8</v>
      </c>
      <c r="G82" s="311">
        <v>32</v>
      </c>
      <c r="H82" s="311">
        <f t="shared" si="6"/>
        <v>256</v>
      </c>
    </row>
    <row r="83" ht="45" spans="1:8">
      <c r="A83" s="213">
        <v>4</v>
      </c>
      <c r="B83" s="226" t="s">
        <v>90</v>
      </c>
      <c r="C83" s="226" t="s">
        <v>106</v>
      </c>
      <c r="D83" s="213">
        <v>6</v>
      </c>
      <c r="E83" s="213">
        <v>6</v>
      </c>
      <c r="F83" s="213">
        <f t="shared" si="7"/>
        <v>12</v>
      </c>
      <c r="G83" s="311">
        <v>3.3</v>
      </c>
      <c r="H83" s="311">
        <f t="shared" si="6"/>
        <v>39.6</v>
      </c>
    </row>
    <row r="84" ht="105" spans="1:8">
      <c r="A84" s="213">
        <v>7</v>
      </c>
      <c r="B84" s="226" t="s">
        <v>118</v>
      </c>
      <c r="C84" s="213" t="s">
        <v>104</v>
      </c>
      <c r="D84" s="213">
        <v>2</v>
      </c>
      <c r="E84" s="213">
        <v>1</v>
      </c>
      <c r="F84" s="213">
        <f t="shared" si="7"/>
        <v>3</v>
      </c>
      <c r="G84" s="311">
        <v>75.02</v>
      </c>
      <c r="H84" s="311">
        <f t="shared" si="6"/>
        <v>225.06</v>
      </c>
    </row>
    <row r="85" ht="30" spans="1:8">
      <c r="A85" s="213">
        <v>12</v>
      </c>
      <c r="B85" s="226" t="s">
        <v>93</v>
      </c>
      <c r="C85" s="226" t="s">
        <v>104</v>
      </c>
      <c r="D85" s="213">
        <v>1</v>
      </c>
      <c r="E85" s="213">
        <v>0</v>
      </c>
      <c r="F85" s="213">
        <f t="shared" si="7"/>
        <v>1</v>
      </c>
      <c r="G85" s="311">
        <v>2.24</v>
      </c>
      <c r="H85" s="311">
        <f t="shared" si="6"/>
        <v>2.24</v>
      </c>
    </row>
    <row r="86" spans="1:8">
      <c r="A86" s="213"/>
      <c r="B86" s="160" t="s">
        <v>97</v>
      </c>
      <c r="C86" s="160"/>
      <c r="D86" s="213"/>
      <c r="E86" s="213"/>
      <c r="F86" s="311"/>
      <c r="G86" s="311"/>
      <c r="H86" s="321">
        <f>SUM(H81:H85)</f>
        <v>772.4</v>
      </c>
    </row>
    <row r="87" spans="1:8">
      <c r="A87" s="213"/>
      <c r="B87" s="160" t="s">
        <v>98</v>
      </c>
      <c r="C87" s="160"/>
      <c r="D87" s="213"/>
      <c r="E87" s="213"/>
      <c r="F87" s="213"/>
      <c r="G87" s="213"/>
      <c r="H87" s="322">
        <f>H86/12</f>
        <v>64.3666666666667</v>
      </c>
    </row>
    <row r="88"/>
    <row r="89"/>
    <row r="90"/>
    <row r="91"/>
    <row r="92"/>
    <row r="93"/>
    <row r="94"/>
    <row r="95" ht="15.75" customHeight="1"/>
    <row r="96" ht="15.75" customHeight="1"/>
    <row r="97"/>
    <row r="98"/>
    <row r="99"/>
    <row r="100"/>
    <row r="101"/>
    <row r="102"/>
    <row r="103"/>
    <row r="104"/>
    <row r="105"/>
    <row r="106" ht="15.75" customHeight="1"/>
    <row r="107" ht="15.75" customHeight="1"/>
    <row r="108" ht="15.75" customHeight="1"/>
    <row r="109"/>
    <row r="110"/>
    <row r="111"/>
    <row r="112"/>
    <row r="113" ht="15.75" customHeight="1"/>
    <row r="114" ht="15.75" customHeight="1"/>
    <row r="115" ht="15.75" customHeight="1"/>
    <row r="116" ht="15.75" customHeight="1"/>
    <row r="117" ht="15.75" customHeight="1"/>
    <row r="118"/>
    <row r="119" ht="15.75" customHeight="1"/>
    <row r="120"/>
    <row r="121"/>
    <row r="122"/>
    <row r="123"/>
    <row r="124"/>
    <row r="125" ht="15.75" customHeight="1"/>
    <row r="126"/>
    <row r="127"/>
    <row r="128"/>
    <row r="129"/>
    <row r="130"/>
    <row r="131"/>
    <row r="132"/>
    <row r="133"/>
    <row r="134"/>
    <row r="135" ht="15.75" customHeight="1"/>
    <row r="136" ht="15.75" customHeight="1"/>
    <row r="137" ht="15.75" customHeight="1"/>
    <row r="138" ht="15.75" customHeight="1"/>
    <row r="139" ht="15.75" customHeight="1"/>
    <row r="140" ht="15.75" customHeight="1"/>
    <row r="141" ht="45.75" customHeight="1"/>
    <row r="142" ht="66.75" customHeight="1"/>
    <row r="143" ht="15.75" customHeight="1"/>
    <row r="144" ht="37.5" customHeight="1"/>
    <row r="145" ht="15.75" customHeight="1" spans="6:6">
      <c r="F145" s="147"/>
    </row>
    <row r="146" ht="15.75" customHeight="1" spans="6:6">
      <c r="F146" s="147"/>
    </row>
    <row r="147" ht="15.75" customHeight="1" spans="6:6">
      <c r="F147" s="147"/>
    </row>
    <row r="148" ht="15.75" customHeight="1" spans="6:6">
      <c r="F148" s="147"/>
    </row>
    <row r="149" ht="15.75" customHeight="1" spans="6:6">
      <c r="F149" s="147"/>
    </row>
    <row r="150" ht="15.75" customHeight="1" spans="6:6">
      <c r="F150" s="147"/>
    </row>
    <row r="151" ht="15.75" customHeight="1" spans="6:6">
      <c r="F151" s="147"/>
    </row>
    <row r="152" ht="15.75" customHeight="1" spans="6:6">
      <c r="F152" s="147"/>
    </row>
    <row r="153" ht="15.75" customHeight="1" spans="6:6">
      <c r="F153" s="147"/>
    </row>
    <row r="154" ht="15.75" customHeight="1" spans="6:6">
      <c r="F154" s="147"/>
    </row>
    <row r="155" ht="15.75" customHeight="1" spans="6:6">
      <c r="F155" s="147"/>
    </row>
    <row r="156" ht="15.75" customHeight="1" spans="6:6">
      <c r="F156" s="147"/>
    </row>
    <row r="157" ht="15.75" customHeight="1" spans="6:6">
      <c r="F157" s="147"/>
    </row>
    <row r="158" ht="15.75" customHeight="1" spans="6:6">
      <c r="F158" s="147"/>
    </row>
    <row r="159" ht="15.75" customHeight="1" spans="6:6">
      <c r="F159" s="147"/>
    </row>
    <row r="160" ht="15.75" customHeight="1" spans="6:6">
      <c r="F160" s="147"/>
    </row>
    <row r="161" ht="15.75" customHeight="1" spans="6:6">
      <c r="F161" s="147"/>
    </row>
    <row r="162" ht="15.75" customHeight="1" spans="6:6">
      <c r="F162" s="147"/>
    </row>
    <row r="163" ht="15.75" customHeight="1" spans="6:6">
      <c r="F163" s="147"/>
    </row>
    <row r="164" ht="15.75" customHeight="1" spans="6:6">
      <c r="F164" s="147"/>
    </row>
    <row r="165" ht="15.75" customHeight="1" spans="6:6">
      <c r="F165" s="147"/>
    </row>
    <row r="166" ht="15.75" customHeight="1" spans="6:6">
      <c r="F166" s="147"/>
    </row>
    <row r="167" ht="15.75" customHeight="1" spans="6:6">
      <c r="F167" s="147"/>
    </row>
    <row r="168" ht="15.75" customHeight="1" spans="6:6">
      <c r="F168" s="147"/>
    </row>
    <row r="169" ht="15.75" customHeight="1" spans="6:6">
      <c r="F169" s="147"/>
    </row>
    <row r="170" ht="15.75" customHeight="1" spans="6:6">
      <c r="F170" s="147"/>
    </row>
    <row r="171" ht="15.75" customHeight="1" spans="6:6">
      <c r="F171" s="147"/>
    </row>
    <row r="172" ht="15.75" customHeight="1" spans="6:6">
      <c r="F172" s="147"/>
    </row>
    <row r="173" ht="15.75" customHeight="1" spans="6:6">
      <c r="F173" s="147"/>
    </row>
    <row r="174" ht="15.75" customHeight="1" spans="6:6">
      <c r="F174" s="147"/>
    </row>
    <row r="175" ht="15.75" customHeight="1" spans="6:6">
      <c r="F175" s="147"/>
    </row>
    <row r="176" ht="15.75" customHeight="1" spans="6:6">
      <c r="F176" s="147"/>
    </row>
    <row r="177" ht="15.75" customHeight="1" spans="6:6">
      <c r="F177" s="147"/>
    </row>
    <row r="178" ht="15.75" customHeight="1" spans="6:6">
      <c r="F178" s="147"/>
    </row>
    <row r="179" ht="15.75" customHeight="1" spans="6:6">
      <c r="F179" s="147"/>
    </row>
    <row r="180" ht="15.75" customHeight="1" spans="6:6">
      <c r="F180" s="147"/>
    </row>
    <row r="181" ht="15.75" customHeight="1" spans="6:6">
      <c r="F181" s="147"/>
    </row>
    <row r="182" ht="15.75" customHeight="1" spans="6:6">
      <c r="F182" s="147"/>
    </row>
    <row r="183" ht="15.75" customHeight="1" spans="6:6">
      <c r="F183" s="147"/>
    </row>
    <row r="184" ht="15.75" customHeight="1" spans="6:6">
      <c r="F184" s="147"/>
    </row>
    <row r="185" ht="15.75" customHeight="1" spans="6:6">
      <c r="F185" s="147"/>
    </row>
    <row r="186" ht="15.75" customHeight="1" spans="6:6">
      <c r="F186" s="147"/>
    </row>
    <row r="187" ht="15.75" customHeight="1" spans="6:6">
      <c r="F187" s="147"/>
    </row>
    <row r="188" ht="15.75" customHeight="1" spans="6:6">
      <c r="F188" s="147"/>
    </row>
    <row r="189" ht="15.75" customHeight="1" spans="6:6">
      <c r="F189" s="147"/>
    </row>
    <row r="190" ht="15.75" customHeight="1" spans="6:6">
      <c r="F190" s="147"/>
    </row>
    <row r="191" ht="15.75" customHeight="1" spans="6:6">
      <c r="F191" s="147"/>
    </row>
    <row r="192" ht="15.75" customHeight="1" spans="6:6">
      <c r="F192" s="147"/>
    </row>
    <row r="193" ht="15.75" customHeight="1" spans="6:6">
      <c r="F193" s="147"/>
    </row>
    <row r="194" ht="15.75" customHeight="1" spans="6:6">
      <c r="F194" s="147"/>
    </row>
    <row r="195" ht="15.75" customHeight="1" spans="6:6">
      <c r="F195" s="147"/>
    </row>
    <row r="196" ht="15.75" customHeight="1" spans="6:6">
      <c r="F196" s="147"/>
    </row>
    <row r="197" ht="15.75" customHeight="1" spans="6:6">
      <c r="F197" s="147"/>
    </row>
    <row r="198" ht="15.75" customHeight="1" spans="6:6">
      <c r="F198" s="147"/>
    </row>
    <row r="199" ht="15.75" customHeight="1" spans="6:6">
      <c r="F199" s="147"/>
    </row>
    <row r="200" ht="15.75" customHeight="1" spans="6:6">
      <c r="F200" s="147"/>
    </row>
    <row r="201" ht="15.75" customHeight="1" spans="6:6">
      <c r="F201" s="147"/>
    </row>
    <row r="202" ht="15.75" customHeight="1" spans="6:6">
      <c r="F202" s="147"/>
    </row>
    <row r="203" ht="15.75" customHeight="1" spans="6:6">
      <c r="F203" s="147"/>
    </row>
    <row r="204" ht="15.75" customHeight="1" spans="6:6">
      <c r="F204" s="147"/>
    </row>
    <row r="205" ht="15.75" customHeight="1" spans="6:6">
      <c r="F205" s="147"/>
    </row>
    <row r="206" ht="15.75" customHeight="1" spans="6:6">
      <c r="F206" s="147"/>
    </row>
    <row r="207" ht="15.75" customHeight="1" spans="6:6">
      <c r="F207" s="147"/>
    </row>
    <row r="208" ht="15.75" customHeight="1" spans="6:6">
      <c r="F208" s="147"/>
    </row>
    <row r="209" ht="15.75" customHeight="1" spans="6:6">
      <c r="F209" s="147"/>
    </row>
    <row r="210" ht="15.75" customHeight="1" spans="6:6">
      <c r="F210" s="147"/>
    </row>
    <row r="211" ht="15.75" customHeight="1" spans="6:6">
      <c r="F211" s="147"/>
    </row>
    <row r="212" ht="15.75" customHeight="1" spans="6:6">
      <c r="F212" s="147"/>
    </row>
    <row r="213" ht="15.75" customHeight="1" spans="6:6">
      <c r="F213" s="147"/>
    </row>
    <row r="214" ht="15.75" customHeight="1" spans="1:6">
      <c r="A214" s="253"/>
      <c r="F214" s="147"/>
    </row>
    <row r="215" ht="15.75" customHeight="1" spans="1:6">
      <c r="A215" s="253"/>
      <c r="F215" s="147"/>
    </row>
    <row r="216" ht="15.75" customHeight="1" spans="1:6">
      <c r="A216" s="253"/>
      <c r="F216" s="147"/>
    </row>
    <row r="217" ht="15.75" customHeight="1" spans="1:6">
      <c r="A217" s="253"/>
      <c r="F217" s="147"/>
    </row>
    <row r="218" ht="15.75" customHeight="1" spans="1:6">
      <c r="A218" s="253"/>
      <c r="F218" s="147"/>
    </row>
    <row r="219" ht="15.75" customHeight="1" spans="1:6">
      <c r="A219" s="253"/>
      <c r="F219" s="147"/>
    </row>
    <row r="220" ht="15.75" customHeight="1" spans="1:6">
      <c r="A220" s="253"/>
      <c r="F220" s="147"/>
    </row>
    <row r="221" ht="15.75" customHeight="1" spans="1:6">
      <c r="A221" s="253"/>
      <c r="F221" s="147"/>
    </row>
    <row r="222" ht="15.75" customHeight="1" spans="1:6">
      <c r="A222" s="253"/>
      <c r="F222" s="147"/>
    </row>
    <row r="223" ht="15.75" customHeight="1" spans="1:6">
      <c r="A223" s="253"/>
      <c r="F223" s="147"/>
    </row>
    <row r="224" ht="15.75" customHeight="1" spans="1:6">
      <c r="A224" s="253"/>
      <c r="F224" s="147"/>
    </row>
    <row r="225" ht="15.75" customHeight="1" spans="1:6">
      <c r="A225" s="253"/>
      <c r="F225" s="147"/>
    </row>
    <row r="226" ht="15.75" customHeight="1" spans="1:6">
      <c r="A226" s="253"/>
      <c r="F226" s="147"/>
    </row>
    <row r="227" ht="15.75" customHeight="1" spans="1:6">
      <c r="A227" s="253"/>
      <c r="F227" s="147"/>
    </row>
    <row r="228" ht="15.75" customHeight="1" spans="1:6">
      <c r="A228" s="253"/>
      <c r="F228" s="147"/>
    </row>
    <row r="229" ht="15.75" customHeight="1" spans="1:6">
      <c r="A229" s="253"/>
      <c r="F229" s="147"/>
    </row>
    <row r="230" ht="15.75" customHeight="1" spans="1:6">
      <c r="A230" s="253"/>
      <c r="F230" s="147"/>
    </row>
    <row r="231" ht="15.75" customHeight="1" spans="1:6">
      <c r="A231" s="253"/>
      <c r="F231" s="147"/>
    </row>
    <row r="232" ht="15.75" customHeight="1" spans="1:6">
      <c r="A232" s="253"/>
      <c r="F232" s="147"/>
    </row>
    <row r="233" ht="15.75" customHeight="1" spans="1:6">
      <c r="A233" s="253"/>
      <c r="F233" s="147"/>
    </row>
    <row r="234" ht="15.75" customHeight="1" spans="1:6">
      <c r="A234" s="253"/>
      <c r="F234" s="147"/>
    </row>
    <row r="235" ht="15.75" customHeight="1" spans="1:6">
      <c r="A235" s="253"/>
      <c r="F235" s="147"/>
    </row>
    <row r="236" ht="15.75" customHeight="1" spans="1:6">
      <c r="A236" s="253"/>
      <c r="F236" s="147"/>
    </row>
    <row r="237" ht="15.75" customHeight="1" spans="1:6">
      <c r="A237" s="253"/>
      <c r="F237" s="147"/>
    </row>
    <row r="238" ht="15.75" customHeight="1" spans="1:6">
      <c r="A238" s="253"/>
      <c r="F238" s="147"/>
    </row>
    <row r="239" ht="15.75" customHeight="1" spans="1:6">
      <c r="A239" s="253"/>
      <c r="F239" s="147"/>
    </row>
    <row r="240" ht="15.75" customHeight="1" spans="1:6">
      <c r="A240" s="253"/>
      <c r="F240" s="147"/>
    </row>
    <row r="241" ht="15.75" customHeight="1" spans="1:6">
      <c r="A241" s="253"/>
      <c r="F241" s="147"/>
    </row>
    <row r="242" ht="15.75" customHeight="1" spans="1:6">
      <c r="A242" s="253"/>
      <c r="F242" s="147"/>
    </row>
    <row r="243" ht="15.75" customHeight="1" spans="1:6">
      <c r="A243" s="253"/>
      <c r="F243" s="147"/>
    </row>
    <row r="244" ht="15.75" customHeight="1" spans="1:6">
      <c r="A244" s="253"/>
      <c r="F244" s="147"/>
    </row>
    <row r="245" ht="15.75" customHeight="1" spans="1:6">
      <c r="A245" s="253"/>
      <c r="F245" s="147"/>
    </row>
    <row r="246" ht="15.75" customHeight="1" spans="1:6">
      <c r="A246" s="253"/>
      <c r="F246" s="147"/>
    </row>
    <row r="247" ht="15.75" customHeight="1" spans="1:6">
      <c r="A247" s="253"/>
      <c r="F247" s="147"/>
    </row>
    <row r="248" ht="15.75" customHeight="1" spans="1:6">
      <c r="A248" s="253"/>
      <c r="F248" s="147"/>
    </row>
    <row r="249" ht="15.75" customHeight="1" spans="1:6">
      <c r="A249" s="253"/>
      <c r="F249" s="147"/>
    </row>
    <row r="250" ht="15.75" customHeight="1" spans="1:6">
      <c r="A250" s="253"/>
      <c r="F250" s="147"/>
    </row>
    <row r="251" ht="15.75" customHeight="1" spans="1:6">
      <c r="A251" s="253"/>
      <c r="F251" s="147"/>
    </row>
    <row r="252" ht="15.75" customHeight="1" spans="1:6">
      <c r="A252" s="253"/>
      <c r="F252" s="147"/>
    </row>
    <row r="253" ht="15.75" customHeight="1" spans="1:6">
      <c r="A253" s="253"/>
      <c r="F253" s="147"/>
    </row>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sheetData>
  <mergeCells count="18">
    <mergeCell ref="A1:H1"/>
    <mergeCell ref="A2:H2"/>
    <mergeCell ref="A4:H4"/>
    <mergeCell ref="A5:H5"/>
    <mergeCell ref="A8:H8"/>
    <mergeCell ref="A20:F20"/>
    <mergeCell ref="A21:F21"/>
    <mergeCell ref="A24:H24"/>
    <mergeCell ref="B41:G41"/>
    <mergeCell ref="A43:H43"/>
    <mergeCell ref="B61:G61"/>
    <mergeCell ref="B63:F63"/>
    <mergeCell ref="A71:F71"/>
    <mergeCell ref="A79:H79"/>
    <mergeCell ref="E64:E69"/>
    <mergeCell ref="F64:F69"/>
    <mergeCell ref="A76:F77"/>
    <mergeCell ref="A73:F74"/>
  </mergeCells>
  <pageMargins left="0.511805555555556" right="0.511805555555556" top="0.869444444444444" bottom="0.786805555555556" header="0" footer="0"/>
  <pageSetup paperSize="9" scale="73" orientation="portrait" horizontalDpi="600"/>
  <headerFooter>
    <oddHeader>&amp;CNegrito itálico"Processo 23069.153532/2025-16
PE 90.023/2025
</oddHeader>
    <oddFooter>&amp;L&amp;A</oddFooter>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839"/>
  <sheetViews>
    <sheetView topLeftCell="A29" workbookViewId="0">
      <selection activeCell="A1" sqref="A1:H1"/>
    </sheetView>
  </sheetViews>
  <sheetFormatPr defaultColWidth="14.4285714285714" defaultRowHeight="15" customHeight="1"/>
  <cols>
    <col min="1" max="1" width="7.14285714285714" customWidth="1"/>
    <col min="2" max="2" width="34.7142857142857" customWidth="1"/>
    <col min="3" max="3" width="6" customWidth="1"/>
    <col min="4" max="4" width="16.2857142857143" customWidth="1"/>
    <col min="5" max="5" width="16" customWidth="1"/>
    <col min="6" max="6" width="15.1428571428571" customWidth="1"/>
    <col min="7" max="7" width="12.8571428571429" customWidth="1"/>
    <col min="8" max="8" width="18" customWidth="1"/>
    <col min="9" max="10" width="19.5714285714286" customWidth="1"/>
    <col min="11" max="11" width="7.14285714285714" customWidth="1"/>
    <col min="12" max="12" width="8.57142857142857" customWidth="1"/>
    <col min="13" max="13" width="7.71428571428571" customWidth="1"/>
    <col min="14" max="14" width="8.28571428571429" customWidth="1"/>
    <col min="15" max="15" width="8.71428571428571" customWidth="1"/>
    <col min="16" max="16" width="8" customWidth="1"/>
    <col min="17" max="17" width="7.28571428571429" customWidth="1"/>
    <col min="18" max="18" width="7.71428571428571" customWidth="1"/>
    <col min="19" max="20" width="6" customWidth="1"/>
    <col min="21" max="21" width="8.28571428571429" customWidth="1"/>
    <col min="22" max="28" width="8.71428571428571" customWidth="1"/>
  </cols>
  <sheetData>
    <row r="1" ht="15.75" spans="1:28">
      <c r="A1" s="249" t="s">
        <v>0</v>
      </c>
      <c r="I1" s="285"/>
      <c r="J1" s="286"/>
      <c r="K1" s="286"/>
      <c r="L1" s="286"/>
      <c r="M1" s="286"/>
      <c r="N1" s="286"/>
      <c r="O1" s="286"/>
      <c r="P1" s="286"/>
      <c r="Q1" s="286"/>
      <c r="R1" s="286"/>
      <c r="S1" s="286"/>
      <c r="T1" s="286"/>
      <c r="U1" s="286"/>
      <c r="V1" s="286"/>
      <c r="W1" s="286"/>
      <c r="X1" s="286"/>
      <c r="Y1" s="286"/>
      <c r="Z1" s="286"/>
      <c r="AA1" s="286"/>
      <c r="AB1" s="286"/>
    </row>
    <row r="2" ht="15.75" spans="1:21">
      <c r="A2" s="250" t="s">
        <v>1</v>
      </c>
      <c r="I2" s="287"/>
      <c r="J2" s="253"/>
      <c r="K2" s="253"/>
      <c r="L2" s="253"/>
      <c r="M2" s="253"/>
      <c r="N2" s="253"/>
      <c r="O2" s="253"/>
      <c r="P2" s="253"/>
      <c r="Q2" s="253"/>
      <c r="R2" s="253"/>
      <c r="S2" s="253"/>
      <c r="T2" s="253"/>
      <c r="U2" s="253"/>
    </row>
    <row r="3" spans="1:21">
      <c r="A3" s="251"/>
      <c r="B3" s="27"/>
      <c r="C3" s="27"/>
      <c r="D3" s="27"/>
      <c r="E3" s="27"/>
      <c r="F3" s="27"/>
      <c r="G3" s="27"/>
      <c r="H3" s="27"/>
      <c r="I3" s="27"/>
      <c r="J3" s="27"/>
      <c r="K3" s="27"/>
      <c r="L3" s="27"/>
      <c r="M3" s="27"/>
      <c r="N3" s="27"/>
      <c r="O3" s="27"/>
      <c r="P3" s="27"/>
      <c r="Q3" s="27"/>
      <c r="R3" s="27"/>
      <c r="S3" s="27"/>
      <c r="T3" s="27"/>
      <c r="U3" s="27"/>
    </row>
    <row r="4" ht="15.75" customHeight="1" spans="1:1">
      <c r="A4" s="252" t="s">
        <v>147</v>
      </c>
    </row>
    <row r="5" ht="39.75" customHeight="1" spans="1:1">
      <c r="A5" s="6" t="s">
        <v>2</v>
      </c>
    </row>
    <row r="6" ht="15.75" customHeight="1"/>
    <row r="7" ht="15.75" customHeight="1" spans="1:6">
      <c r="A7" s="253"/>
      <c r="F7" s="147"/>
    </row>
    <row r="8" ht="15.75" customHeight="1" spans="1:8">
      <c r="A8" s="254"/>
      <c r="B8" s="254"/>
      <c r="C8" s="254"/>
      <c r="D8" s="254"/>
      <c r="E8" s="254"/>
      <c r="F8" s="254"/>
      <c r="G8" s="255"/>
      <c r="H8" s="256"/>
    </row>
    <row r="9" ht="15.75" customHeight="1" spans="1:8">
      <c r="A9" s="257" t="s">
        <v>148</v>
      </c>
      <c r="B9" s="115"/>
      <c r="C9" s="115"/>
      <c r="D9" s="115"/>
      <c r="E9" s="115"/>
      <c r="F9" s="115"/>
      <c r="G9" s="115"/>
      <c r="H9" s="115"/>
    </row>
    <row r="10" ht="30" spans="1:8">
      <c r="A10" s="257" t="s">
        <v>76</v>
      </c>
      <c r="B10" s="257" t="s">
        <v>77</v>
      </c>
      <c r="C10" s="257" t="s">
        <v>76</v>
      </c>
      <c r="D10" s="257" t="s">
        <v>100</v>
      </c>
      <c r="E10" s="257" t="s">
        <v>80</v>
      </c>
      <c r="F10" s="257" t="s">
        <v>101</v>
      </c>
      <c r="G10" s="257" t="s">
        <v>82</v>
      </c>
      <c r="H10" s="257" t="s">
        <v>83</v>
      </c>
    </row>
    <row r="11" ht="15.75" customHeight="1" spans="1:8">
      <c r="A11" s="258">
        <v>1</v>
      </c>
      <c r="B11" s="259" t="s">
        <v>149</v>
      </c>
      <c r="C11" s="260" t="s">
        <v>104</v>
      </c>
      <c r="D11" s="260">
        <v>4</v>
      </c>
      <c r="E11" s="260">
        <v>0</v>
      </c>
      <c r="F11" s="260">
        <f t="shared" ref="F11:F24" si="0">D11+E11</f>
        <v>4</v>
      </c>
      <c r="G11" s="261">
        <v>37.5</v>
      </c>
      <c r="H11" s="261">
        <f t="shared" ref="H11:H22" si="1">G11*F11</f>
        <v>150</v>
      </c>
    </row>
    <row r="12" ht="15.75" customHeight="1" spans="1:8">
      <c r="A12" s="258">
        <v>3</v>
      </c>
      <c r="B12" s="259" t="s">
        <v>150</v>
      </c>
      <c r="C12" s="260" t="s">
        <v>104</v>
      </c>
      <c r="D12" s="260">
        <v>4</v>
      </c>
      <c r="E12" s="260">
        <v>0</v>
      </c>
      <c r="F12" s="260">
        <f t="shared" si="0"/>
        <v>4</v>
      </c>
      <c r="G12" s="261">
        <v>33.66</v>
      </c>
      <c r="H12" s="261">
        <f t="shared" si="1"/>
        <v>134.64</v>
      </c>
    </row>
    <row r="13" ht="30" spans="1:8">
      <c r="A13" s="258">
        <v>4</v>
      </c>
      <c r="B13" s="259" t="s">
        <v>151</v>
      </c>
      <c r="C13" s="260" t="s">
        <v>104</v>
      </c>
      <c r="D13" s="260">
        <v>2</v>
      </c>
      <c r="E13" s="260">
        <v>0</v>
      </c>
      <c r="F13" s="260">
        <f t="shared" si="0"/>
        <v>2</v>
      </c>
      <c r="G13" s="261">
        <v>61.79</v>
      </c>
      <c r="H13" s="261">
        <f t="shared" si="1"/>
        <v>123.58</v>
      </c>
    </row>
    <row r="14" spans="1:8">
      <c r="A14" s="258">
        <v>5</v>
      </c>
      <c r="B14" s="259" t="s">
        <v>152</v>
      </c>
      <c r="C14" s="260" t="s">
        <v>104</v>
      </c>
      <c r="D14" s="260">
        <v>10</v>
      </c>
      <c r="E14" s="260">
        <v>10</v>
      </c>
      <c r="F14" s="260">
        <f t="shared" si="0"/>
        <v>20</v>
      </c>
      <c r="G14" s="261">
        <v>13.16</v>
      </c>
      <c r="H14" s="261">
        <f t="shared" si="1"/>
        <v>263.2</v>
      </c>
    </row>
    <row r="15" ht="30" spans="1:8">
      <c r="A15" s="258">
        <v>6</v>
      </c>
      <c r="B15" s="259" t="s">
        <v>153</v>
      </c>
      <c r="C15" s="260" t="s">
        <v>104</v>
      </c>
      <c r="D15" s="260">
        <v>4</v>
      </c>
      <c r="E15" s="260">
        <v>0</v>
      </c>
      <c r="F15" s="260">
        <f t="shared" si="0"/>
        <v>4</v>
      </c>
      <c r="G15" s="261">
        <v>22.25</v>
      </c>
      <c r="H15" s="261">
        <f t="shared" si="1"/>
        <v>89</v>
      </c>
    </row>
    <row r="16" spans="1:8">
      <c r="A16" s="258">
        <v>7</v>
      </c>
      <c r="B16" s="259" t="s">
        <v>154</v>
      </c>
      <c r="C16" s="259" t="s">
        <v>155</v>
      </c>
      <c r="D16" s="260">
        <v>4</v>
      </c>
      <c r="E16" s="260">
        <v>0</v>
      </c>
      <c r="F16" s="260">
        <f t="shared" si="0"/>
        <v>4</v>
      </c>
      <c r="G16" s="261">
        <v>102.3</v>
      </c>
      <c r="H16" s="261">
        <f t="shared" si="1"/>
        <v>409.2</v>
      </c>
    </row>
    <row r="17" ht="30" spans="1:8">
      <c r="A17" s="258">
        <v>8</v>
      </c>
      <c r="B17" s="259" t="s">
        <v>156</v>
      </c>
      <c r="C17" s="259" t="s">
        <v>104</v>
      </c>
      <c r="D17" s="260">
        <v>4</v>
      </c>
      <c r="E17" s="260">
        <v>0</v>
      </c>
      <c r="F17" s="260">
        <f t="shared" si="0"/>
        <v>4</v>
      </c>
      <c r="G17" s="261">
        <v>55.95</v>
      </c>
      <c r="H17" s="261">
        <f t="shared" si="1"/>
        <v>223.8</v>
      </c>
    </row>
    <row r="18" ht="15.75" customHeight="1" spans="1:8">
      <c r="A18" s="258">
        <v>9</v>
      </c>
      <c r="B18" s="259" t="s">
        <v>157</v>
      </c>
      <c r="C18" s="259" t="s">
        <v>104</v>
      </c>
      <c r="D18" s="260">
        <v>4</v>
      </c>
      <c r="E18" s="260">
        <v>0</v>
      </c>
      <c r="F18" s="260">
        <f t="shared" si="0"/>
        <v>4</v>
      </c>
      <c r="G18" s="261">
        <v>40.45</v>
      </c>
      <c r="H18" s="261">
        <f t="shared" si="1"/>
        <v>161.8</v>
      </c>
    </row>
    <row r="19" ht="30" spans="1:8">
      <c r="A19" s="258">
        <v>10</v>
      </c>
      <c r="B19" s="259" t="s">
        <v>158</v>
      </c>
      <c r="C19" s="259" t="s">
        <v>104</v>
      </c>
      <c r="D19" s="260">
        <v>4</v>
      </c>
      <c r="E19" s="260">
        <v>0</v>
      </c>
      <c r="F19" s="260">
        <f t="shared" si="0"/>
        <v>4</v>
      </c>
      <c r="G19" s="261">
        <v>22.4</v>
      </c>
      <c r="H19" s="261">
        <f t="shared" si="1"/>
        <v>89.6</v>
      </c>
    </row>
    <row r="20" ht="30" spans="1:8">
      <c r="A20" s="258">
        <v>11</v>
      </c>
      <c r="B20" s="259" t="s">
        <v>159</v>
      </c>
      <c r="C20" s="259" t="s">
        <v>104</v>
      </c>
      <c r="D20" s="260">
        <v>4</v>
      </c>
      <c r="E20" s="260">
        <v>0</v>
      </c>
      <c r="F20" s="260">
        <f t="shared" si="0"/>
        <v>4</v>
      </c>
      <c r="G20" s="261">
        <v>34.15</v>
      </c>
      <c r="H20" s="261">
        <f t="shared" si="1"/>
        <v>136.6</v>
      </c>
    </row>
    <row r="21" ht="30" spans="1:8">
      <c r="A21" s="258">
        <v>12</v>
      </c>
      <c r="B21" s="259" t="s">
        <v>160</v>
      </c>
      <c r="C21" s="259" t="s">
        <v>104</v>
      </c>
      <c r="D21" s="260">
        <v>4</v>
      </c>
      <c r="E21" s="260">
        <v>0</v>
      </c>
      <c r="F21" s="260">
        <f t="shared" si="0"/>
        <v>4</v>
      </c>
      <c r="G21" s="261">
        <v>29.45</v>
      </c>
      <c r="H21" s="261">
        <f t="shared" si="1"/>
        <v>117.8</v>
      </c>
    </row>
    <row r="22" ht="45" spans="1:8">
      <c r="A22" s="258">
        <v>13</v>
      </c>
      <c r="B22" s="259" t="s">
        <v>161</v>
      </c>
      <c r="C22" s="259" t="s">
        <v>104</v>
      </c>
      <c r="D22" s="260">
        <v>4</v>
      </c>
      <c r="E22" s="260">
        <v>0</v>
      </c>
      <c r="F22" s="260">
        <f t="shared" si="0"/>
        <v>4</v>
      </c>
      <c r="G22" s="261">
        <v>36.16</v>
      </c>
      <c r="H22" s="261">
        <f t="shared" si="1"/>
        <v>144.64</v>
      </c>
    </row>
    <row r="23" ht="30" spans="1:8">
      <c r="A23" s="258">
        <v>14</v>
      </c>
      <c r="B23" s="259" t="s">
        <v>162</v>
      </c>
      <c r="C23" s="259" t="s">
        <v>104</v>
      </c>
      <c r="D23" s="260">
        <v>1</v>
      </c>
      <c r="E23" s="260">
        <v>1</v>
      </c>
      <c r="F23" s="260">
        <f t="shared" si="0"/>
        <v>2</v>
      </c>
      <c r="G23" s="261">
        <v>14.62</v>
      </c>
      <c r="H23" s="261">
        <f t="shared" ref="H23:H24" si="2">G23*F23</f>
        <v>29.24</v>
      </c>
    </row>
    <row r="24" spans="1:8">
      <c r="A24" s="258">
        <v>15</v>
      </c>
      <c r="B24" s="262" t="s">
        <v>163</v>
      </c>
      <c r="C24" s="259" t="s">
        <v>104</v>
      </c>
      <c r="D24" s="260">
        <v>1</v>
      </c>
      <c r="E24" s="260">
        <v>1</v>
      </c>
      <c r="F24" s="260">
        <f t="shared" si="0"/>
        <v>2</v>
      </c>
      <c r="G24" s="261">
        <v>21.58</v>
      </c>
      <c r="H24" s="261">
        <f t="shared" si="2"/>
        <v>43.16</v>
      </c>
    </row>
    <row r="25" ht="15.75" customHeight="1" spans="1:8">
      <c r="A25" s="258"/>
      <c r="B25" s="263" t="s">
        <v>97</v>
      </c>
      <c r="C25" s="263"/>
      <c r="D25" s="260"/>
      <c r="E25" s="260"/>
      <c r="F25" s="264"/>
      <c r="G25" s="261"/>
      <c r="H25" s="265">
        <f>SUM(H11:H24)</f>
        <v>2116.26</v>
      </c>
    </row>
    <row r="26" ht="15.75" customHeight="1" spans="1:8">
      <c r="A26" s="266"/>
      <c r="B26" s="263" t="s">
        <v>98</v>
      </c>
      <c r="C26" s="263"/>
      <c r="D26" s="260"/>
      <c r="E26" s="267"/>
      <c r="F26" s="266"/>
      <c r="G26" s="260"/>
      <c r="H26" s="261">
        <f>H25/12</f>
        <v>176.355</v>
      </c>
    </row>
    <row r="27" ht="15.75" customHeight="1" spans="1:8">
      <c r="A27" s="268"/>
      <c r="B27" s="269"/>
      <c r="H27" s="88"/>
    </row>
    <row r="28" spans="1:8">
      <c r="A28" s="270" t="s">
        <v>164</v>
      </c>
      <c r="B28" s="270"/>
      <c r="C28" s="270"/>
      <c r="D28" s="270"/>
      <c r="E28" s="88"/>
      <c r="F28" s="147"/>
      <c r="G28" s="88"/>
      <c r="H28" s="88"/>
    </row>
    <row r="29" spans="1:6">
      <c r="A29" s="270" t="s">
        <v>165</v>
      </c>
      <c r="B29" s="270"/>
      <c r="C29" s="270"/>
      <c r="D29" s="270"/>
      <c r="F29" s="147"/>
    </row>
    <row r="30" ht="15.75" spans="1:6">
      <c r="A30" s="271" t="s">
        <v>166</v>
      </c>
      <c r="B30" s="271"/>
      <c r="C30" s="271"/>
      <c r="D30" s="271"/>
      <c r="F30" s="147"/>
    </row>
    <row r="31" ht="38.25" spans="1:7">
      <c r="A31" s="272" t="s">
        <v>76</v>
      </c>
      <c r="B31" s="273" t="s">
        <v>167</v>
      </c>
      <c r="C31" s="274" t="s">
        <v>11</v>
      </c>
      <c r="D31" s="275" t="s">
        <v>168</v>
      </c>
      <c r="E31" s="276" t="s">
        <v>169</v>
      </c>
      <c r="G31" s="147"/>
    </row>
    <row r="32" ht="25.5" spans="1:7">
      <c r="A32" s="277">
        <v>1</v>
      </c>
      <c r="B32" s="278" t="s">
        <v>170</v>
      </c>
      <c r="C32" s="279" t="s">
        <v>171</v>
      </c>
      <c r="D32" s="280">
        <v>5</v>
      </c>
      <c r="E32" s="281" t="s">
        <v>172</v>
      </c>
      <c r="G32" s="147"/>
    </row>
    <row r="33" ht="51" spans="1:7">
      <c r="A33" s="277">
        <v>2</v>
      </c>
      <c r="B33" s="278" t="s">
        <v>173</v>
      </c>
      <c r="C33" s="279" t="s">
        <v>171</v>
      </c>
      <c r="D33" s="280">
        <v>2</v>
      </c>
      <c r="E33" s="281"/>
      <c r="G33" s="147"/>
    </row>
    <row r="34" ht="25.5" spans="1:7">
      <c r="A34" s="277">
        <v>3</v>
      </c>
      <c r="B34" s="278" t="s">
        <v>174</v>
      </c>
      <c r="C34" s="279" t="s">
        <v>171</v>
      </c>
      <c r="D34" s="280">
        <v>2</v>
      </c>
      <c r="E34" s="281"/>
      <c r="G34" s="147"/>
    </row>
    <row r="35" spans="1:7">
      <c r="A35" s="277">
        <v>4</v>
      </c>
      <c r="B35" s="278" t="s">
        <v>175</v>
      </c>
      <c r="C35" s="279" t="s">
        <v>176</v>
      </c>
      <c r="D35" s="280">
        <v>1</v>
      </c>
      <c r="E35" s="281"/>
      <c r="G35" s="147"/>
    </row>
    <row r="36" ht="25.5" spans="1:7">
      <c r="A36" s="277">
        <v>5</v>
      </c>
      <c r="B36" s="278" t="s">
        <v>177</v>
      </c>
      <c r="C36" s="279" t="s">
        <v>171</v>
      </c>
      <c r="D36" s="280">
        <v>1</v>
      </c>
      <c r="E36" s="281"/>
      <c r="G36" s="147"/>
    </row>
    <row r="37" ht="38.25" spans="1:7">
      <c r="A37" s="277">
        <v>6</v>
      </c>
      <c r="B37" s="278" t="s">
        <v>178</v>
      </c>
      <c r="C37" s="279" t="s">
        <v>171</v>
      </c>
      <c r="D37" s="280">
        <v>5</v>
      </c>
      <c r="E37" s="281"/>
      <c r="G37" s="147"/>
    </row>
    <row r="38" spans="1:7">
      <c r="A38" s="277">
        <v>7</v>
      </c>
      <c r="B38" s="278" t="s">
        <v>179</v>
      </c>
      <c r="C38" s="279" t="s">
        <v>171</v>
      </c>
      <c r="D38" s="280">
        <v>5</v>
      </c>
      <c r="E38" s="281"/>
      <c r="G38" s="147"/>
    </row>
    <row r="39" ht="38.25" spans="1:7">
      <c r="A39" s="277">
        <v>8</v>
      </c>
      <c r="B39" s="278" t="s">
        <v>180</v>
      </c>
      <c r="C39" s="279" t="s">
        <v>171</v>
      </c>
      <c r="D39" s="280">
        <v>5</v>
      </c>
      <c r="E39" s="281"/>
      <c r="G39" s="147"/>
    </row>
    <row r="40" spans="1:7">
      <c r="A40" s="277">
        <v>9</v>
      </c>
      <c r="B40" s="278" t="s">
        <v>181</v>
      </c>
      <c r="C40" s="279" t="s">
        <v>104</v>
      </c>
      <c r="D40" s="280">
        <v>10</v>
      </c>
      <c r="E40" s="281"/>
      <c r="G40" s="147"/>
    </row>
    <row r="41" spans="1:7">
      <c r="A41" s="277">
        <v>10</v>
      </c>
      <c r="B41" s="278" t="s">
        <v>182</v>
      </c>
      <c r="C41" s="279" t="s">
        <v>104</v>
      </c>
      <c r="D41" s="280">
        <v>10</v>
      </c>
      <c r="E41" s="281"/>
      <c r="G41" s="147"/>
    </row>
    <row r="42" ht="25.5" spans="1:7">
      <c r="A42" s="277">
        <v>11</v>
      </c>
      <c r="B42" s="278" t="s">
        <v>183</v>
      </c>
      <c r="C42" s="279" t="s">
        <v>104</v>
      </c>
      <c r="D42" s="280">
        <v>10</v>
      </c>
      <c r="E42" s="281"/>
      <c r="G42" s="147"/>
    </row>
    <row r="43" ht="38.25" spans="1:7">
      <c r="A43" s="277">
        <v>12</v>
      </c>
      <c r="B43" s="278" t="s">
        <v>184</v>
      </c>
      <c r="C43" s="279" t="s">
        <v>171</v>
      </c>
      <c r="D43" s="280">
        <v>10</v>
      </c>
      <c r="E43" s="281"/>
      <c r="G43" s="147"/>
    </row>
    <row r="44" ht="51" spans="1:7">
      <c r="A44" s="277">
        <v>13</v>
      </c>
      <c r="B44" s="278" t="s">
        <v>185</v>
      </c>
      <c r="C44" s="279" t="s">
        <v>171</v>
      </c>
      <c r="D44" s="280">
        <v>3</v>
      </c>
      <c r="E44" s="281"/>
      <c r="G44" s="147"/>
    </row>
    <row r="45" spans="1:7">
      <c r="A45" s="277">
        <v>14</v>
      </c>
      <c r="B45" s="278" t="s">
        <v>186</v>
      </c>
      <c r="C45" s="279" t="s">
        <v>187</v>
      </c>
      <c r="D45" s="280">
        <v>1</v>
      </c>
      <c r="E45" s="281"/>
      <c r="G45" s="147"/>
    </row>
    <row r="46" spans="1:7">
      <c r="A46" s="277">
        <v>15</v>
      </c>
      <c r="B46" s="278" t="s">
        <v>188</v>
      </c>
      <c r="C46" s="279" t="s">
        <v>189</v>
      </c>
      <c r="D46" s="280">
        <v>2</v>
      </c>
      <c r="E46" s="281"/>
      <c r="G46" s="147"/>
    </row>
    <row r="47" ht="38.25" spans="1:7">
      <c r="A47" s="277">
        <v>16</v>
      </c>
      <c r="B47" s="282" t="s">
        <v>190</v>
      </c>
      <c r="C47" s="279" t="s">
        <v>104</v>
      </c>
      <c r="D47" s="280">
        <v>5</v>
      </c>
      <c r="E47" s="281"/>
      <c r="G47" s="147"/>
    </row>
    <row r="48" ht="25.5" spans="1:7">
      <c r="A48" s="277">
        <v>17</v>
      </c>
      <c r="B48" s="278" t="s">
        <v>191</v>
      </c>
      <c r="C48" s="279" t="s">
        <v>104</v>
      </c>
      <c r="D48" s="280">
        <v>10</v>
      </c>
      <c r="E48" s="281"/>
      <c r="G48" s="147"/>
    </row>
    <row r="49" ht="38.25" spans="1:7">
      <c r="A49" s="277">
        <v>18</v>
      </c>
      <c r="B49" s="278" t="s">
        <v>192</v>
      </c>
      <c r="C49" s="279" t="s">
        <v>187</v>
      </c>
      <c r="D49" s="280">
        <v>30</v>
      </c>
      <c r="E49" s="281"/>
      <c r="G49" s="147"/>
    </row>
    <row r="50" ht="38.25" spans="1:7">
      <c r="A50" s="277">
        <v>19</v>
      </c>
      <c r="B50" s="278" t="s">
        <v>193</v>
      </c>
      <c r="C50" s="279" t="s">
        <v>187</v>
      </c>
      <c r="D50" s="280">
        <v>10</v>
      </c>
      <c r="E50" s="281"/>
      <c r="G50" s="147"/>
    </row>
    <row r="51" ht="51" spans="1:7">
      <c r="A51" s="277">
        <v>20</v>
      </c>
      <c r="B51" s="283" t="s">
        <v>194</v>
      </c>
      <c r="C51" s="279" t="s">
        <v>195</v>
      </c>
      <c r="D51" s="280">
        <v>10</v>
      </c>
      <c r="E51" s="281"/>
      <c r="G51" s="147"/>
    </row>
    <row r="52" ht="25.5" spans="1:7">
      <c r="A52" s="277">
        <v>21</v>
      </c>
      <c r="B52" s="278" t="s">
        <v>196</v>
      </c>
      <c r="C52" s="279" t="s">
        <v>197</v>
      </c>
      <c r="D52" s="280">
        <v>1</v>
      </c>
      <c r="E52" s="281"/>
      <c r="G52" s="147"/>
    </row>
    <row r="53" spans="1:7">
      <c r="A53" s="277">
        <v>22</v>
      </c>
      <c r="B53" s="278" t="s">
        <v>198</v>
      </c>
      <c r="C53" s="279" t="s">
        <v>104</v>
      </c>
      <c r="D53" s="280">
        <v>1</v>
      </c>
      <c r="E53" s="281"/>
      <c r="G53" s="147"/>
    </row>
    <row r="54" spans="1:7">
      <c r="A54" s="277">
        <v>23</v>
      </c>
      <c r="B54" s="278" t="s">
        <v>199</v>
      </c>
      <c r="C54" s="279" t="s">
        <v>171</v>
      </c>
      <c r="D54" s="280">
        <v>1</v>
      </c>
      <c r="E54" s="281"/>
      <c r="G54" s="147"/>
    </row>
    <row r="55" spans="1:7">
      <c r="A55" s="277">
        <v>24</v>
      </c>
      <c r="B55" s="278" t="s">
        <v>200</v>
      </c>
      <c r="C55" s="279" t="s">
        <v>197</v>
      </c>
      <c r="D55" s="280">
        <v>2</v>
      </c>
      <c r="E55" s="281"/>
      <c r="G55" s="147"/>
    </row>
    <row r="56" ht="25.5" spans="1:7">
      <c r="A56" s="277">
        <v>25</v>
      </c>
      <c r="B56" s="278" t="s">
        <v>201</v>
      </c>
      <c r="C56" s="279" t="s">
        <v>202</v>
      </c>
      <c r="D56" s="280">
        <v>10</v>
      </c>
      <c r="E56" s="281"/>
      <c r="G56" s="147"/>
    </row>
    <row r="57" ht="25.5" spans="1:7">
      <c r="A57" s="277">
        <v>26</v>
      </c>
      <c r="B57" s="278" t="s">
        <v>203</v>
      </c>
      <c r="C57" s="279" t="s">
        <v>104</v>
      </c>
      <c r="D57" s="280">
        <v>30</v>
      </c>
      <c r="E57" s="281"/>
      <c r="G57" s="147"/>
    </row>
    <row r="58" ht="25.5" spans="1:7">
      <c r="A58" s="277">
        <v>27</v>
      </c>
      <c r="B58" s="278" t="s">
        <v>204</v>
      </c>
      <c r="C58" s="279" t="s">
        <v>104</v>
      </c>
      <c r="D58" s="280">
        <v>30</v>
      </c>
      <c r="E58" s="281"/>
      <c r="G58" s="147"/>
    </row>
    <row r="59" ht="25.5" spans="1:7">
      <c r="A59" s="277">
        <v>28</v>
      </c>
      <c r="B59" s="278" t="s">
        <v>205</v>
      </c>
      <c r="C59" s="279" t="s">
        <v>104</v>
      </c>
      <c r="D59" s="280">
        <v>10</v>
      </c>
      <c r="E59" s="281"/>
      <c r="G59" s="147"/>
    </row>
    <row r="60" ht="25.5" spans="1:7">
      <c r="A60" s="277">
        <v>29</v>
      </c>
      <c r="B60" s="278" t="s">
        <v>206</v>
      </c>
      <c r="C60" s="279" t="s">
        <v>104</v>
      </c>
      <c r="D60" s="280">
        <v>5</v>
      </c>
      <c r="E60" s="281"/>
      <c r="G60" s="147"/>
    </row>
    <row r="61" ht="25.5" spans="1:7">
      <c r="A61" s="277">
        <v>30</v>
      </c>
      <c r="B61" s="278" t="s">
        <v>207</v>
      </c>
      <c r="C61" s="279" t="s">
        <v>104</v>
      </c>
      <c r="D61" s="280">
        <v>5</v>
      </c>
      <c r="E61" s="281"/>
      <c r="G61" s="147"/>
    </row>
    <row r="62" ht="25.5" spans="1:7">
      <c r="A62" s="277">
        <v>31</v>
      </c>
      <c r="B62" s="283" t="s">
        <v>208</v>
      </c>
      <c r="C62" s="279" t="s">
        <v>171</v>
      </c>
      <c r="D62" s="280">
        <v>2</v>
      </c>
      <c r="E62" s="281"/>
      <c r="G62" s="147"/>
    </row>
    <row r="63" spans="1:7">
      <c r="A63" s="277">
        <v>32</v>
      </c>
      <c r="B63" s="278" t="s">
        <v>209</v>
      </c>
      <c r="C63" s="279" t="s">
        <v>171</v>
      </c>
      <c r="D63" s="280">
        <v>1</v>
      </c>
      <c r="E63" s="281"/>
      <c r="G63" s="147"/>
    </row>
    <row r="64" spans="1:7">
      <c r="A64" s="277">
        <v>33</v>
      </c>
      <c r="B64" s="284" t="s">
        <v>210</v>
      </c>
      <c r="C64" s="279" t="s">
        <v>104</v>
      </c>
      <c r="D64" s="280">
        <v>3</v>
      </c>
      <c r="E64" s="281"/>
      <c r="G64" s="147"/>
    </row>
    <row r="65" spans="1:7">
      <c r="A65" s="277">
        <v>34</v>
      </c>
      <c r="B65" s="284" t="s">
        <v>211</v>
      </c>
      <c r="C65" s="279" t="s">
        <v>104</v>
      </c>
      <c r="D65" s="280">
        <v>3</v>
      </c>
      <c r="E65" s="281"/>
      <c r="G65" s="147"/>
    </row>
    <row r="66" ht="38.25" spans="1:7">
      <c r="A66" s="277">
        <v>35</v>
      </c>
      <c r="B66" s="284" t="s">
        <v>212</v>
      </c>
      <c r="C66" s="279" t="s">
        <v>104</v>
      </c>
      <c r="D66" s="280">
        <v>1</v>
      </c>
      <c r="E66" s="281"/>
      <c r="G66" s="147"/>
    </row>
    <row r="67" ht="25.5" spans="1:7">
      <c r="A67" s="277">
        <v>36</v>
      </c>
      <c r="B67" s="278" t="s">
        <v>213</v>
      </c>
      <c r="C67" s="279" t="s">
        <v>104</v>
      </c>
      <c r="D67" s="280">
        <v>1</v>
      </c>
      <c r="E67" s="281"/>
      <c r="G67" s="147"/>
    </row>
    <row r="68" spans="1:7">
      <c r="A68" s="277">
        <v>37</v>
      </c>
      <c r="B68" s="278" t="s">
        <v>214</v>
      </c>
      <c r="C68" s="279" t="s">
        <v>104</v>
      </c>
      <c r="D68" s="280">
        <v>3</v>
      </c>
      <c r="E68" s="281"/>
      <c r="G68" s="147"/>
    </row>
    <row r="69" ht="25.5" spans="1:7">
      <c r="A69" s="277">
        <v>38</v>
      </c>
      <c r="B69" s="278" t="s">
        <v>215</v>
      </c>
      <c r="C69" s="279" t="s">
        <v>104</v>
      </c>
      <c r="D69" s="280">
        <v>1</v>
      </c>
      <c r="E69" s="281"/>
      <c r="G69" s="147"/>
    </row>
    <row r="70" spans="1:7">
      <c r="A70" s="277">
        <v>39</v>
      </c>
      <c r="B70" s="278" t="s">
        <v>216</v>
      </c>
      <c r="C70" s="279" t="s">
        <v>104</v>
      </c>
      <c r="D70" s="280">
        <v>3</v>
      </c>
      <c r="E70" s="281"/>
      <c r="G70" s="147"/>
    </row>
    <row r="71" spans="1:7">
      <c r="A71" s="277">
        <v>40</v>
      </c>
      <c r="B71" s="278" t="s">
        <v>217</v>
      </c>
      <c r="C71" s="279" t="s">
        <v>104</v>
      </c>
      <c r="D71" s="280">
        <v>3</v>
      </c>
      <c r="E71" s="281"/>
      <c r="G71" s="147"/>
    </row>
    <row r="72" spans="1:7">
      <c r="A72" s="277">
        <v>41</v>
      </c>
      <c r="B72" s="278" t="s">
        <v>218</v>
      </c>
      <c r="C72" s="279" t="s">
        <v>104</v>
      </c>
      <c r="D72" s="280">
        <v>3</v>
      </c>
      <c r="E72" s="281"/>
      <c r="G72" s="147"/>
    </row>
    <row r="73" spans="1:7">
      <c r="A73" s="277">
        <v>42</v>
      </c>
      <c r="B73" s="278" t="s">
        <v>219</v>
      </c>
      <c r="C73" s="279" t="s">
        <v>104</v>
      </c>
      <c r="D73" s="280">
        <v>3</v>
      </c>
      <c r="E73" s="281"/>
      <c r="G73" s="147"/>
    </row>
    <row r="74" spans="1:7">
      <c r="A74" s="277">
        <v>43</v>
      </c>
      <c r="B74" s="278" t="s">
        <v>220</v>
      </c>
      <c r="C74" s="279" t="s">
        <v>104</v>
      </c>
      <c r="D74" s="280">
        <v>3</v>
      </c>
      <c r="E74" s="281"/>
      <c r="G74" s="147"/>
    </row>
    <row r="75" ht="38.25" spans="1:7">
      <c r="A75" s="277">
        <v>44</v>
      </c>
      <c r="B75" s="278" t="s">
        <v>221</v>
      </c>
      <c r="C75" s="279" t="s">
        <v>104</v>
      </c>
      <c r="D75" s="280">
        <v>5</v>
      </c>
      <c r="E75" s="281"/>
      <c r="G75" s="147"/>
    </row>
    <row r="76" spans="1:7">
      <c r="A76" s="277">
        <v>45</v>
      </c>
      <c r="B76" s="278" t="s">
        <v>222</v>
      </c>
      <c r="C76" s="279" t="s">
        <v>104</v>
      </c>
      <c r="D76" s="280">
        <v>10</v>
      </c>
      <c r="E76" s="281"/>
      <c r="G76" s="147"/>
    </row>
    <row r="77" ht="25.5" spans="1:7">
      <c r="A77" s="277">
        <v>46</v>
      </c>
      <c r="B77" s="278" t="s">
        <v>223</v>
      </c>
      <c r="C77" s="279" t="s">
        <v>104</v>
      </c>
      <c r="D77" s="280">
        <v>10</v>
      </c>
      <c r="E77" s="281"/>
      <c r="G77" s="147"/>
    </row>
    <row r="78" spans="1:7">
      <c r="A78" s="277">
        <v>47</v>
      </c>
      <c r="B78" s="278" t="s">
        <v>224</v>
      </c>
      <c r="C78" s="279" t="s">
        <v>104</v>
      </c>
      <c r="D78" s="280">
        <v>10</v>
      </c>
      <c r="E78" s="281"/>
      <c r="G78" s="147"/>
    </row>
    <row r="79" ht="25.5" spans="1:7">
      <c r="A79" s="277">
        <v>48</v>
      </c>
      <c r="B79" s="283" t="s">
        <v>225</v>
      </c>
      <c r="C79" s="279" t="s">
        <v>104</v>
      </c>
      <c r="D79" s="280">
        <v>10</v>
      </c>
      <c r="E79" s="281"/>
      <c r="G79" s="147"/>
    </row>
    <row r="80" spans="1:7">
      <c r="A80" s="277">
        <v>49</v>
      </c>
      <c r="B80" s="284" t="s">
        <v>226</v>
      </c>
      <c r="C80" s="279" t="s">
        <v>104</v>
      </c>
      <c r="D80" s="280">
        <v>2</v>
      </c>
      <c r="E80" s="281"/>
      <c r="G80" s="147"/>
    </row>
    <row r="81" ht="25.5" spans="1:7">
      <c r="A81" s="277">
        <v>50</v>
      </c>
      <c r="B81" s="278" t="s">
        <v>227</v>
      </c>
      <c r="C81" s="279" t="s">
        <v>104</v>
      </c>
      <c r="D81" s="280">
        <v>2</v>
      </c>
      <c r="E81" s="281"/>
      <c r="G81" s="147"/>
    </row>
    <row r="82" spans="1:7">
      <c r="A82" s="277">
        <v>51</v>
      </c>
      <c r="B82" s="284" t="s">
        <v>228</v>
      </c>
      <c r="C82" s="279" t="s">
        <v>104</v>
      </c>
      <c r="D82" s="280">
        <v>1</v>
      </c>
      <c r="E82" s="281"/>
      <c r="G82" s="147"/>
    </row>
    <row r="83" spans="1:7">
      <c r="A83" s="277">
        <v>52</v>
      </c>
      <c r="B83" s="284" t="s">
        <v>229</v>
      </c>
      <c r="C83" s="279" t="s">
        <v>104</v>
      </c>
      <c r="D83" s="280">
        <v>1</v>
      </c>
      <c r="E83" s="281"/>
      <c r="G83" s="147"/>
    </row>
    <row r="84" spans="1:7">
      <c r="A84" s="277">
        <v>53</v>
      </c>
      <c r="B84" s="278" t="s">
        <v>230</v>
      </c>
      <c r="C84" s="279" t="s">
        <v>106</v>
      </c>
      <c r="D84" s="280">
        <v>3</v>
      </c>
      <c r="E84" s="281"/>
      <c r="G84" s="147"/>
    </row>
    <row r="85" ht="51" spans="1:7">
      <c r="A85" s="277">
        <v>54</v>
      </c>
      <c r="B85" s="278" t="s">
        <v>231</v>
      </c>
      <c r="C85" s="279" t="s">
        <v>104</v>
      </c>
      <c r="D85" s="280">
        <v>1</v>
      </c>
      <c r="E85" s="281"/>
      <c r="G85" s="147"/>
    </row>
    <row r="86" ht="38.25" spans="1:7">
      <c r="A86" s="277">
        <v>55</v>
      </c>
      <c r="B86" s="278" t="s">
        <v>232</v>
      </c>
      <c r="C86" s="279" t="s">
        <v>104</v>
      </c>
      <c r="D86" s="280">
        <v>1</v>
      </c>
      <c r="E86" s="281"/>
      <c r="G86" s="147"/>
    </row>
    <row r="87" ht="25.5" spans="1:7">
      <c r="A87" s="277">
        <v>56</v>
      </c>
      <c r="B87" s="283" t="s">
        <v>233</v>
      </c>
      <c r="C87" s="279" t="s">
        <v>104</v>
      </c>
      <c r="D87" s="280">
        <v>3</v>
      </c>
      <c r="E87" s="281"/>
      <c r="G87" s="147"/>
    </row>
    <row r="88" spans="1:7">
      <c r="A88" s="277">
        <v>57</v>
      </c>
      <c r="B88" s="278" t="s">
        <v>234</v>
      </c>
      <c r="C88" s="279" t="s">
        <v>104</v>
      </c>
      <c r="D88" s="280">
        <v>1</v>
      </c>
      <c r="E88" s="281"/>
      <c r="G88" s="147"/>
    </row>
    <row r="89" ht="25.5" spans="1:7">
      <c r="A89" s="277">
        <v>58</v>
      </c>
      <c r="B89" s="284" t="s">
        <v>235</v>
      </c>
      <c r="C89" s="279" t="s">
        <v>104</v>
      </c>
      <c r="D89" s="280">
        <v>3</v>
      </c>
      <c r="E89" s="281"/>
      <c r="G89" s="147"/>
    </row>
    <row r="90" ht="25.5" spans="1:7">
      <c r="A90" s="277">
        <v>59</v>
      </c>
      <c r="B90" s="284" t="s">
        <v>236</v>
      </c>
      <c r="C90" s="279" t="s">
        <v>104</v>
      </c>
      <c r="D90" s="280">
        <v>3</v>
      </c>
      <c r="E90" s="281"/>
      <c r="G90" s="147"/>
    </row>
    <row r="91" spans="1:7">
      <c r="A91" s="277">
        <v>60</v>
      </c>
      <c r="B91" s="284" t="s">
        <v>237</v>
      </c>
      <c r="C91" s="279" t="s">
        <v>104</v>
      </c>
      <c r="D91" s="280">
        <v>3</v>
      </c>
      <c r="E91" s="281"/>
      <c r="G91" s="147"/>
    </row>
    <row r="92" spans="1:7">
      <c r="A92" s="277">
        <v>61</v>
      </c>
      <c r="B92" s="284" t="s">
        <v>238</v>
      </c>
      <c r="C92" s="279" t="s">
        <v>104</v>
      </c>
      <c r="D92" s="280">
        <v>3</v>
      </c>
      <c r="E92" s="281"/>
      <c r="G92" s="147"/>
    </row>
    <row r="93" spans="1:7">
      <c r="A93" s="277">
        <v>62</v>
      </c>
      <c r="B93" s="284" t="s">
        <v>239</v>
      </c>
      <c r="C93" s="279" t="s">
        <v>104</v>
      </c>
      <c r="D93" s="280">
        <v>3</v>
      </c>
      <c r="E93" s="281"/>
      <c r="G93" s="147"/>
    </row>
    <row r="94" spans="1:7">
      <c r="A94" s="277">
        <v>63</v>
      </c>
      <c r="B94" s="284" t="s">
        <v>240</v>
      </c>
      <c r="C94" s="279" t="s">
        <v>104</v>
      </c>
      <c r="D94" s="280">
        <v>3</v>
      </c>
      <c r="E94" s="281"/>
      <c r="G94" s="147"/>
    </row>
    <row r="95" ht="15.75" spans="1:7">
      <c r="A95" s="277">
        <v>64</v>
      </c>
      <c r="B95" s="288" t="s">
        <v>241</v>
      </c>
      <c r="C95" s="289" t="s">
        <v>104</v>
      </c>
      <c r="D95" s="290">
        <v>3</v>
      </c>
      <c r="E95" s="291"/>
      <c r="G95" s="147"/>
    </row>
    <row r="96" spans="4:6">
      <c r="D96" s="292"/>
      <c r="F96" s="147"/>
    </row>
    <row r="97" spans="1:6">
      <c r="A97" s="293" t="s">
        <v>242</v>
      </c>
      <c r="B97" s="293"/>
      <c r="C97" s="293"/>
      <c r="D97" s="294"/>
      <c r="F97" s="147"/>
    </row>
    <row r="98" ht="51.75" customHeight="1" spans="1:6">
      <c r="A98" s="295" t="s">
        <v>243</v>
      </c>
      <c r="B98" s="295"/>
      <c r="C98" s="295"/>
      <c r="D98" s="295"/>
      <c r="F98" s="147"/>
    </row>
    <row r="99" ht="78.75" customHeight="1" spans="1:6">
      <c r="A99" s="295" t="s">
        <v>244</v>
      </c>
      <c r="B99" s="295"/>
      <c r="C99" s="295"/>
      <c r="D99" s="295"/>
      <c r="F99" s="147"/>
    </row>
    <row r="100" spans="1:6">
      <c r="A100" s="296"/>
      <c r="B100" s="296"/>
      <c r="C100" s="296"/>
      <c r="D100" s="297"/>
      <c r="F100" s="147"/>
    </row>
    <row r="101" ht="47.25" customHeight="1" spans="1:6">
      <c r="A101" s="298" t="s">
        <v>144</v>
      </c>
      <c r="B101" s="298"/>
      <c r="C101" s="298"/>
      <c r="D101" s="298"/>
      <c r="F101" s="147"/>
    </row>
    <row r="102" spans="1:6">
      <c r="A102" s="253"/>
      <c r="F102" s="147"/>
    </row>
    <row r="103" spans="1:6">
      <c r="A103" s="253"/>
      <c r="F103" s="147"/>
    </row>
    <row r="104" spans="1:6">
      <c r="A104" s="253"/>
      <c r="F104" s="147"/>
    </row>
    <row r="105" spans="1:6">
      <c r="A105" s="253"/>
      <c r="F105" s="147"/>
    </row>
    <row r="106" spans="1:6">
      <c r="A106" s="253"/>
      <c r="F106" s="147"/>
    </row>
    <row r="107" spans="1:6">
      <c r="A107" s="253"/>
      <c r="F107" s="147"/>
    </row>
    <row r="108" spans="1:6">
      <c r="A108" s="253"/>
      <c r="F108" s="147"/>
    </row>
    <row r="109" spans="1:6">
      <c r="A109" s="253"/>
      <c r="F109" s="147"/>
    </row>
    <row r="110" spans="1:6">
      <c r="A110" s="253"/>
      <c r="F110" s="147"/>
    </row>
    <row r="111" spans="1:6">
      <c r="A111" s="253"/>
      <c r="F111" s="147"/>
    </row>
    <row r="112" spans="1:6">
      <c r="A112" s="253"/>
      <c r="F112" s="147"/>
    </row>
    <row r="113" spans="1:6">
      <c r="A113" s="253"/>
      <c r="F113" s="147"/>
    </row>
    <row r="114" spans="1:6">
      <c r="A114" s="253"/>
      <c r="F114" s="147"/>
    </row>
    <row r="115" spans="1:6">
      <c r="A115" s="253"/>
      <c r="F115" s="147"/>
    </row>
    <row r="116" spans="1:6">
      <c r="A116" s="253"/>
      <c r="F116" s="147"/>
    </row>
    <row r="117" spans="1:6">
      <c r="A117" s="253"/>
      <c r="F117" s="147"/>
    </row>
    <row r="118" spans="1:6">
      <c r="A118" s="253"/>
      <c r="F118" s="147"/>
    </row>
    <row r="119" spans="1:6">
      <c r="A119" s="253"/>
      <c r="F119" s="147"/>
    </row>
    <row r="120" spans="1:6">
      <c r="A120" s="253"/>
      <c r="F120" s="147"/>
    </row>
    <row r="121" spans="1:6">
      <c r="A121" s="253"/>
      <c r="F121" s="147"/>
    </row>
    <row r="122" spans="1:6">
      <c r="A122" s="253"/>
      <c r="F122" s="147"/>
    </row>
    <row r="123" spans="1:6">
      <c r="A123" s="253"/>
      <c r="F123" s="147"/>
    </row>
    <row r="124" spans="1:6">
      <c r="A124" s="253"/>
      <c r="F124" s="147"/>
    </row>
    <row r="125" spans="1:6">
      <c r="A125" s="253"/>
      <c r="F125" s="147"/>
    </row>
    <row r="126" spans="1:6">
      <c r="A126" s="253"/>
      <c r="F126" s="147"/>
    </row>
    <row r="127" spans="1:6">
      <c r="A127" s="253"/>
      <c r="F127" s="147"/>
    </row>
    <row r="128" spans="1:6">
      <c r="A128" s="253"/>
      <c r="F128" s="147"/>
    </row>
    <row r="129" spans="1:6">
      <c r="A129" s="253"/>
      <c r="F129" s="147"/>
    </row>
    <row r="130" spans="1:6">
      <c r="A130" s="253"/>
      <c r="F130" s="147"/>
    </row>
    <row r="131" spans="1:6">
      <c r="A131" s="253"/>
      <c r="F131" s="147"/>
    </row>
    <row r="132" spans="1:6">
      <c r="A132" s="253"/>
      <c r="F132" s="147"/>
    </row>
    <row r="133" spans="1:6">
      <c r="A133" s="253"/>
      <c r="F133" s="147"/>
    </row>
    <row r="134" spans="1:6">
      <c r="A134" s="253"/>
      <c r="F134" s="147"/>
    </row>
    <row r="135" spans="1:6">
      <c r="A135" s="253"/>
      <c r="F135" s="147"/>
    </row>
    <row r="136" spans="1:6">
      <c r="A136" s="253"/>
      <c r="F136" s="147"/>
    </row>
    <row r="137" spans="1:6">
      <c r="A137" s="253"/>
      <c r="F137" s="147"/>
    </row>
    <row r="138" spans="1:6">
      <c r="A138" s="253"/>
      <c r="F138" s="147"/>
    </row>
    <row r="139" spans="1:6">
      <c r="A139" s="253"/>
      <c r="F139" s="147"/>
    </row>
    <row r="140" spans="1:6">
      <c r="A140" s="253"/>
      <c r="F140" s="147"/>
    </row>
    <row r="141" spans="1:6">
      <c r="A141" s="253"/>
      <c r="F141" s="147"/>
    </row>
    <row r="142" spans="1:6">
      <c r="A142" s="253"/>
      <c r="F142" s="147"/>
    </row>
    <row r="143" spans="1:6">
      <c r="A143" s="253"/>
      <c r="F143" s="147"/>
    </row>
    <row r="144" spans="1:6">
      <c r="A144" s="253"/>
      <c r="F144" s="147"/>
    </row>
    <row r="145" spans="1:6">
      <c r="A145" s="253"/>
      <c r="F145" s="147"/>
    </row>
    <row r="146" spans="1:6">
      <c r="A146" s="253"/>
      <c r="F146" s="147"/>
    </row>
    <row r="147" spans="1:6">
      <c r="A147" s="253"/>
      <c r="F147" s="147"/>
    </row>
    <row r="148" spans="1:6">
      <c r="A148" s="253"/>
      <c r="F148" s="147"/>
    </row>
    <row r="149" spans="1:6">
      <c r="A149" s="253"/>
      <c r="F149" s="147"/>
    </row>
    <row r="150" spans="1:6">
      <c r="A150" s="253"/>
      <c r="F150" s="147"/>
    </row>
    <row r="151" spans="1:6">
      <c r="A151" s="253"/>
      <c r="F151" s="147"/>
    </row>
    <row r="152" spans="1:6">
      <c r="A152" s="253"/>
      <c r="F152" s="147"/>
    </row>
    <row r="153" spans="1:6">
      <c r="A153" s="253"/>
      <c r="F153" s="147"/>
    </row>
    <row r="154" spans="1:6">
      <c r="A154" s="253"/>
      <c r="F154" s="147"/>
    </row>
    <row r="155" spans="1:6">
      <c r="A155" s="253"/>
      <c r="F155" s="147"/>
    </row>
    <row r="156" spans="1:6">
      <c r="A156" s="253"/>
      <c r="F156" s="147"/>
    </row>
    <row r="157" spans="1:6">
      <c r="A157" s="253"/>
      <c r="F157" s="147"/>
    </row>
    <row r="158" spans="1:6">
      <c r="A158" s="253"/>
      <c r="F158" s="147"/>
    </row>
    <row r="159" spans="1:6">
      <c r="A159" s="253"/>
      <c r="F159" s="147"/>
    </row>
    <row r="160" spans="1:6">
      <c r="A160" s="253"/>
      <c r="F160" s="147"/>
    </row>
    <row r="161" spans="1:1">
      <c r="A161" s="253"/>
    </row>
    <row r="162" spans="1:1">
      <c r="A162" s="253"/>
    </row>
    <row r="163" spans="1:1">
      <c r="A163" s="253"/>
    </row>
    <row r="164" spans="1:1">
      <c r="A164" s="253"/>
    </row>
    <row r="165" spans="1:1">
      <c r="A165" s="253"/>
    </row>
    <row r="166" spans="1:1">
      <c r="A166" s="253"/>
    </row>
    <row r="167" spans="1:1">
      <c r="A167" s="253"/>
    </row>
    <row r="168" spans="1:1">
      <c r="A168" s="253"/>
    </row>
    <row r="169" spans="1:1">
      <c r="A169" s="253"/>
    </row>
    <row r="170" spans="1:1">
      <c r="A170" s="253"/>
    </row>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sheetData>
  <mergeCells count="14">
    <mergeCell ref="A1:H1"/>
    <mergeCell ref="A2:H2"/>
    <mergeCell ref="A4:H4"/>
    <mergeCell ref="A5:H5"/>
    <mergeCell ref="A9:H9"/>
    <mergeCell ref="B27:G27"/>
    <mergeCell ref="A28:D28"/>
    <mergeCell ref="A29:D29"/>
    <mergeCell ref="A30:D30"/>
    <mergeCell ref="A97:C97"/>
    <mergeCell ref="A98:D98"/>
    <mergeCell ref="A99:D99"/>
    <mergeCell ref="A101:D101"/>
    <mergeCell ref="E32:E95"/>
  </mergeCells>
  <pageMargins left="0.511805555555556" right="0.511805555555556" top="0.869444444444444" bottom="0.786805555555556" header="0" footer="0"/>
  <pageSetup paperSize="9" scale="73" orientation="portrait" horizontalDpi="600"/>
  <headerFooter>
    <oddHeader>&amp;CNegrito itálico"Processo 23069.153532/2025-16
PE 90.023/2025
</oddHeader>
    <oddFooter>&amp;L&amp;A</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99"/>
  <sheetViews>
    <sheetView topLeftCell="A116" workbookViewId="0">
      <selection activeCell="D132" sqref="D132"/>
    </sheetView>
  </sheetViews>
  <sheetFormatPr defaultColWidth="14.4285714285714" defaultRowHeight="15" customHeight="1"/>
  <cols>
    <col min="1" max="1" width="9.57142857142857" customWidth="1"/>
    <col min="2" max="2" width="62.1428571428571" customWidth="1"/>
    <col min="3" max="3" width="11.1428571428571" customWidth="1"/>
    <col min="4" max="4" width="15.1428571428571" customWidth="1"/>
    <col min="5" max="6" width="12.1428571428571" customWidth="1"/>
    <col min="7" max="7" width="13.2857142857143" customWidth="1"/>
    <col min="8" max="8" width="12.1428571428571" customWidth="1"/>
    <col min="9" max="9" width="10.5714285714286" customWidth="1"/>
    <col min="10" max="24" width="8.85714285714286" customWidth="1"/>
  </cols>
  <sheetData>
    <row r="1" ht="18" customHeight="1" spans="1:1">
      <c r="A1" s="87" t="s">
        <v>0</v>
      </c>
    </row>
    <row r="2" ht="18.75" spans="1:1">
      <c r="A2" s="89" t="s">
        <v>1</v>
      </c>
    </row>
    <row r="4" ht="14.25" customHeight="1" spans="1:1">
      <c r="A4" s="90" t="s">
        <v>245</v>
      </c>
    </row>
    <row r="5" ht="45" customHeight="1" spans="1:1">
      <c r="A5" s="91" t="s">
        <v>246</v>
      </c>
    </row>
    <row r="6" spans="1:6">
      <c r="A6" s="92" t="s">
        <v>247</v>
      </c>
      <c r="B6" s="93"/>
      <c r="C6" s="93"/>
      <c r="D6" s="93"/>
      <c r="E6" s="93"/>
      <c r="F6" s="93"/>
    </row>
    <row r="7" ht="15.75" spans="1:6">
      <c r="A7" s="92" t="s">
        <v>248</v>
      </c>
      <c r="B7" s="93"/>
      <c r="C7" s="93"/>
      <c r="D7" s="93"/>
      <c r="E7" s="93"/>
      <c r="F7" s="93"/>
    </row>
    <row r="8" spans="1:6">
      <c r="A8" s="94" t="s">
        <v>249</v>
      </c>
      <c r="B8" s="95"/>
      <c r="C8" s="96" t="s">
        <v>250</v>
      </c>
      <c r="D8" s="97"/>
      <c r="E8" s="97"/>
      <c r="F8" s="98"/>
    </row>
    <row r="9" ht="15.75" spans="1:6">
      <c r="A9" s="99"/>
      <c r="B9" s="20"/>
      <c r="C9" s="100"/>
      <c r="D9" s="101"/>
      <c r="E9" s="101"/>
      <c r="F9" s="102"/>
    </row>
    <row r="10" ht="15.75" spans="1:5">
      <c r="A10" s="2"/>
      <c r="B10" s="103"/>
      <c r="C10" s="104"/>
      <c r="D10" s="104"/>
      <c r="E10" s="104"/>
    </row>
    <row r="11" spans="1:6">
      <c r="A11" s="105" t="s">
        <v>251</v>
      </c>
      <c r="B11" s="97"/>
      <c r="C11" s="97"/>
      <c r="D11" s="97"/>
      <c r="E11" s="97"/>
      <c r="F11" s="98"/>
    </row>
    <row r="12" spans="1:6">
      <c r="A12" s="106" t="s">
        <v>252</v>
      </c>
      <c r="B12" s="107"/>
      <c r="C12" s="108"/>
      <c r="D12" s="109"/>
      <c r="E12" s="109"/>
      <c r="F12" s="110"/>
    </row>
    <row r="13" spans="1:6">
      <c r="A13" s="106" t="s">
        <v>253</v>
      </c>
      <c r="B13" s="107"/>
      <c r="C13" s="108"/>
      <c r="D13" s="109"/>
      <c r="E13" s="109"/>
      <c r="F13" s="110"/>
    </row>
    <row r="14" spans="1:6">
      <c r="A14" s="111" t="s">
        <v>254</v>
      </c>
      <c r="B14" s="107"/>
      <c r="C14" s="108"/>
      <c r="D14" s="109"/>
      <c r="E14" s="109"/>
      <c r="F14" s="110"/>
    </row>
    <row r="15" spans="1:6">
      <c r="A15" s="106" t="s">
        <v>255</v>
      </c>
      <c r="B15" s="107"/>
      <c r="C15" s="108"/>
      <c r="D15" s="109"/>
      <c r="E15" s="109"/>
      <c r="F15" s="110"/>
    </row>
    <row r="16" ht="15.75" spans="1:6">
      <c r="A16" s="112" t="s">
        <v>256</v>
      </c>
      <c r="B16" s="20"/>
      <c r="C16" s="113"/>
      <c r="D16" s="101"/>
      <c r="E16" s="101"/>
      <c r="F16" s="102"/>
    </row>
    <row r="17" ht="15.75" spans="1:5">
      <c r="A17" s="2"/>
      <c r="B17" s="103"/>
      <c r="C17" s="104"/>
      <c r="D17" s="104"/>
      <c r="E17" s="104"/>
    </row>
    <row r="18" spans="1:6">
      <c r="A18" s="122" t="s">
        <v>257</v>
      </c>
      <c r="B18" s="97"/>
      <c r="C18" s="97"/>
      <c r="D18" s="98"/>
      <c r="E18" s="116"/>
      <c r="F18" s="116"/>
    </row>
    <row r="19" spans="1:5">
      <c r="A19" s="222" t="s">
        <v>258</v>
      </c>
      <c r="B19" s="223" t="s">
        <v>259</v>
      </c>
      <c r="C19" s="223" t="s">
        <v>8</v>
      </c>
      <c r="D19" s="224" t="s">
        <v>260</v>
      </c>
      <c r="E19" s="104"/>
    </row>
    <row r="20" spans="1:5">
      <c r="A20" s="218">
        <v>15.21</v>
      </c>
      <c r="B20" s="225" t="s">
        <v>13</v>
      </c>
      <c r="C20" s="226" t="s">
        <v>14</v>
      </c>
      <c r="D20" s="227">
        <f>'Anexo II-C Salários'!H8</f>
        <v>1836.22</v>
      </c>
      <c r="E20" s="104"/>
    </row>
    <row r="21" ht="15.75" customHeight="1" spans="1:5">
      <c r="A21" s="218">
        <v>20.88</v>
      </c>
      <c r="B21" s="225" t="s">
        <v>261</v>
      </c>
      <c r="C21" s="226" t="s">
        <v>14</v>
      </c>
      <c r="D21" s="227">
        <f>'Anexo II-C Salários'!H9</f>
        <v>1836.22</v>
      </c>
      <c r="E21" s="104"/>
    </row>
    <row r="22" ht="15.75" customHeight="1" spans="1:4">
      <c r="A22" s="218">
        <v>20.88</v>
      </c>
      <c r="B22" s="16" t="s">
        <v>20</v>
      </c>
      <c r="C22" s="226" t="s">
        <v>21</v>
      </c>
      <c r="D22" s="227">
        <f>'Anexo II-C Salários'!H10</f>
        <v>2213.55</v>
      </c>
    </row>
    <row r="23" ht="15.75" customHeight="1" spans="1:24">
      <c r="A23" s="218">
        <v>15.21</v>
      </c>
      <c r="B23" s="16" t="s">
        <v>262</v>
      </c>
      <c r="C23" s="226" t="s">
        <v>23</v>
      </c>
      <c r="D23" s="227">
        <f>'Anexo II-C Salários'!H11</f>
        <v>2054.1</v>
      </c>
      <c r="E23" s="88"/>
      <c r="F23" s="88"/>
      <c r="G23" s="88"/>
      <c r="H23" s="88"/>
      <c r="I23" s="88"/>
      <c r="J23" s="88"/>
      <c r="K23" s="88"/>
      <c r="L23" s="88"/>
      <c r="M23" s="88"/>
      <c r="N23" s="88"/>
      <c r="O23" s="88"/>
      <c r="P23" s="88"/>
      <c r="Q23" s="88"/>
      <c r="R23" s="88"/>
      <c r="S23" s="88"/>
      <c r="T23" s="88"/>
      <c r="U23" s="88"/>
      <c r="V23" s="88"/>
      <c r="W23" s="88"/>
      <c r="X23" s="88"/>
    </row>
    <row r="24" ht="15.75" customHeight="1" spans="1:24">
      <c r="A24" s="218">
        <v>20.88</v>
      </c>
      <c r="B24" s="16" t="s">
        <v>263</v>
      </c>
      <c r="C24" s="226" t="s">
        <v>264</v>
      </c>
      <c r="D24" s="227">
        <f>'Anexo II-C Salários'!H12</f>
        <v>1610</v>
      </c>
      <c r="E24" s="88"/>
      <c r="F24" s="88"/>
      <c r="G24" s="88"/>
      <c r="H24" s="88"/>
      <c r="I24" s="88"/>
      <c r="J24" s="88"/>
      <c r="K24" s="88"/>
      <c r="L24" s="88"/>
      <c r="M24" s="88"/>
      <c r="N24" s="88"/>
      <c r="O24" s="88"/>
      <c r="P24" s="88"/>
      <c r="Q24" s="88"/>
      <c r="R24" s="88"/>
      <c r="S24" s="88"/>
      <c r="T24" s="88"/>
      <c r="U24" s="88"/>
      <c r="V24" s="88"/>
      <c r="W24" s="88"/>
      <c r="X24" s="88"/>
    </row>
    <row r="25" ht="15.75" customHeight="1" spans="1:5">
      <c r="A25" s="2"/>
      <c r="B25" s="2"/>
      <c r="C25" s="9"/>
      <c r="D25" s="9"/>
      <c r="E25" s="9"/>
    </row>
    <row r="26" ht="15.75" customHeight="1" spans="1:8">
      <c r="A26" s="228" t="s">
        <v>265</v>
      </c>
      <c r="B26" s="109"/>
      <c r="C26" s="107"/>
      <c r="D26" s="229" t="s">
        <v>266</v>
      </c>
      <c r="E26" s="230" t="s">
        <v>267</v>
      </c>
      <c r="F26" s="230" t="s">
        <v>268</v>
      </c>
      <c r="G26" s="230" t="s">
        <v>269</v>
      </c>
      <c r="H26" s="230" t="s">
        <v>270</v>
      </c>
    </row>
    <row r="27" ht="15.75" customHeight="1" spans="1:8">
      <c r="A27" s="231">
        <v>1</v>
      </c>
      <c r="B27" s="127" t="s">
        <v>271</v>
      </c>
      <c r="C27" s="107"/>
      <c r="D27" s="128" t="s">
        <v>272</v>
      </c>
      <c r="E27" s="128" t="s">
        <v>272</v>
      </c>
      <c r="F27" s="128" t="s">
        <v>272</v>
      </c>
      <c r="G27" s="128" t="s">
        <v>272</v>
      </c>
      <c r="H27" s="128" t="s">
        <v>272</v>
      </c>
    </row>
    <row r="28" ht="15.75" customHeight="1" spans="1:8">
      <c r="A28" s="212" t="s">
        <v>273</v>
      </c>
      <c r="B28" s="131" t="s">
        <v>274</v>
      </c>
      <c r="C28" s="107"/>
      <c r="D28" s="132">
        <f>D20</f>
        <v>1836.22</v>
      </c>
      <c r="E28" s="17">
        <f>D21</f>
        <v>1836.22</v>
      </c>
      <c r="F28" s="133">
        <f>D22</f>
        <v>2213.55</v>
      </c>
      <c r="G28" s="133">
        <f>D23</f>
        <v>2054.1</v>
      </c>
      <c r="H28" s="133">
        <f>D24</f>
        <v>1610</v>
      </c>
    </row>
    <row r="29" ht="15.75" customHeight="1" spans="1:8">
      <c r="A29" s="212" t="s">
        <v>275</v>
      </c>
      <c r="B29" s="131" t="s">
        <v>276</v>
      </c>
      <c r="C29" s="107"/>
      <c r="D29" s="135"/>
      <c r="E29" s="212"/>
      <c r="F29" s="133"/>
      <c r="G29" s="133">
        <f>30%*G28</f>
        <v>616.23</v>
      </c>
      <c r="H29" s="133"/>
    </row>
    <row r="30" ht="29.25" customHeight="1" spans="1:8">
      <c r="A30" s="212" t="s">
        <v>277</v>
      </c>
      <c r="B30" s="139" t="s">
        <v>278</v>
      </c>
      <c r="C30" s="232"/>
      <c r="D30" s="135">
        <f t="shared" ref="D30:E30" si="0">20%*D28</f>
        <v>367.244</v>
      </c>
      <c r="E30" s="135">
        <f t="shared" si="0"/>
        <v>367.244</v>
      </c>
      <c r="F30" s="137"/>
      <c r="G30" s="137"/>
      <c r="H30" s="135">
        <f>20%*H28</f>
        <v>322</v>
      </c>
    </row>
    <row r="31" ht="15.75" customHeight="1" spans="1:8">
      <c r="A31" s="212" t="s">
        <v>279</v>
      </c>
      <c r="B31" s="139" t="s">
        <v>280</v>
      </c>
      <c r="C31" s="107"/>
      <c r="D31" s="135"/>
      <c r="E31" s="17"/>
      <c r="F31" s="17"/>
      <c r="G31" s="17"/>
      <c r="H31" s="17"/>
    </row>
    <row r="32" ht="15.75" customHeight="1" spans="1:8">
      <c r="A32" s="212" t="s">
        <v>281</v>
      </c>
      <c r="B32" s="139" t="s">
        <v>282</v>
      </c>
      <c r="C32" s="107"/>
      <c r="D32" s="135"/>
      <c r="E32" s="212"/>
      <c r="F32" s="137"/>
      <c r="G32" s="137"/>
      <c r="H32" s="137"/>
    </row>
    <row r="33" ht="30" customHeight="1" spans="1:8">
      <c r="A33" s="212" t="s">
        <v>283</v>
      </c>
      <c r="B33" s="139" t="s">
        <v>284</v>
      </c>
      <c r="C33" s="232"/>
      <c r="D33" s="142"/>
      <c r="E33" s="212"/>
      <c r="F33" s="133"/>
      <c r="G33" s="133"/>
      <c r="H33" s="133"/>
    </row>
    <row r="34" ht="15.75" customHeight="1" spans="1:8">
      <c r="A34" s="233"/>
      <c r="B34" s="127" t="s">
        <v>285</v>
      </c>
      <c r="C34" s="107"/>
      <c r="D34" s="234">
        <f t="shared" ref="D34:G34" si="1">SUM(D28:D33)</f>
        <v>2203.464</v>
      </c>
      <c r="E34" s="234">
        <f t="shared" si="1"/>
        <v>2203.464</v>
      </c>
      <c r="F34" s="235">
        <f t="shared" si="1"/>
        <v>2213.55</v>
      </c>
      <c r="G34" s="235">
        <f t="shared" si="1"/>
        <v>2670.33</v>
      </c>
      <c r="H34" s="235">
        <f t="shared" ref="H34" si="2">SUM(H28:H33)</f>
        <v>1932</v>
      </c>
    </row>
    <row r="35" ht="15.75" customHeight="1" spans="1:5">
      <c r="A35" s="2"/>
      <c r="B35" s="147"/>
      <c r="E35" s="9"/>
    </row>
    <row r="36" ht="15.75" customHeight="1" spans="1:8">
      <c r="A36" s="236" t="s">
        <v>286</v>
      </c>
      <c r="B36" s="109"/>
      <c r="C36" s="107"/>
      <c r="D36" s="229" t="s">
        <v>266</v>
      </c>
      <c r="E36" s="230" t="s">
        <v>267</v>
      </c>
      <c r="F36" s="230" t="s">
        <v>268</v>
      </c>
      <c r="G36" s="230" t="s">
        <v>269</v>
      </c>
      <c r="H36" s="230" t="s">
        <v>270</v>
      </c>
    </row>
    <row r="37" ht="15.75" customHeight="1" spans="1:8">
      <c r="A37" s="127" t="s">
        <v>287</v>
      </c>
      <c r="B37" s="107"/>
      <c r="C37" s="128"/>
      <c r="D37" s="128" t="s">
        <v>272</v>
      </c>
      <c r="E37" s="128" t="s">
        <v>272</v>
      </c>
      <c r="F37" s="128" t="s">
        <v>272</v>
      </c>
      <c r="G37" s="128" t="s">
        <v>272</v>
      </c>
      <c r="H37" s="128" t="s">
        <v>272</v>
      </c>
    </row>
    <row r="38" ht="15.75" customHeight="1" spans="1:8">
      <c r="A38" s="212" t="s">
        <v>273</v>
      </c>
      <c r="B38" s="150" t="s">
        <v>288</v>
      </c>
      <c r="C38" s="150"/>
      <c r="D38" s="151">
        <f t="shared" ref="D38:G38" si="3">D34*8.33%</f>
        <v>183.5485512</v>
      </c>
      <c r="E38" s="151">
        <f t="shared" si="3"/>
        <v>183.5485512</v>
      </c>
      <c r="F38" s="151">
        <f t="shared" si="3"/>
        <v>184.388715</v>
      </c>
      <c r="G38" s="151">
        <f t="shared" si="3"/>
        <v>222.438489</v>
      </c>
      <c r="H38" s="151">
        <f t="shared" ref="H38" si="4">H34*8.33%</f>
        <v>160.9356</v>
      </c>
    </row>
    <row r="39" ht="15.75" customHeight="1" spans="1:8">
      <c r="A39" s="212" t="s">
        <v>275</v>
      </c>
      <c r="B39" s="150" t="s">
        <v>289</v>
      </c>
      <c r="C39" s="150"/>
      <c r="D39" s="151">
        <f t="shared" ref="D39:G39" si="5">D34*12.1%</f>
        <v>266.619144</v>
      </c>
      <c r="E39" s="151">
        <f t="shared" si="5"/>
        <v>266.619144</v>
      </c>
      <c r="F39" s="151">
        <f t="shared" si="5"/>
        <v>267.83955</v>
      </c>
      <c r="G39" s="151">
        <f t="shared" si="5"/>
        <v>323.10993</v>
      </c>
      <c r="H39" s="151">
        <f t="shared" ref="H39" si="6">H34*12.1%</f>
        <v>233.772</v>
      </c>
    </row>
    <row r="40" ht="15.75" customHeight="1" spans="1:8">
      <c r="A40" s="212"/>
      <c r="B40" s="128" t="s">
        <v>290</v>
      </c>
      <c r="C40" s="128"/>
      <c r="D40" s="153">
        <f t="shared" ref="D40:G40" si="7">SUM(D38:D39)</f>
        <v>450.1676952</v>
      </c>
      <c r="E40" s="153">
        <f t="shared" si="7"/>
        <v>450.1676952</v>
      </c>
      <c r="F40" s="153">
        <f t="shared" si="7"/>
        <v>452.228265</v>
      </c>
      <c r="G40" s="153">
        <f t="shared" si="7"/>
        <v>545.548419</v>
      </c>
      <c r="H40" s="153">
        <f t="shared" ref="H40" si="8">SUM(H38:H39)</f>
        <v>394.7076</v>
      </c>
    </row>
    <row r="41" ht="45" spans="1:8">
      <c r="A41" s="212" t="s">
        <v>277</v>
      </c>
      <c r="B41" s="237" t="s">
        <v>291</v>
      </c>
      <c r="C41" s="237"/>
      <c r="D41" s="151">
        <f t="shared" ref="D41:G41" si="9">D34*7.82%</f>
        <v>172.3108848</v>
      </c>
      <c r="E41" s="151">
        <f t="shared" si="9"/>
        <v>172.3108848</v>
      </c>
      <c r="F41" s="151">
        <f t="shared" si="9"/>
        <v>173.09961</v>
      </c>
      <c r="G41" s="151">
        <f t="shared" si="9"/>
        <v>208.819806</v>
      </c>
      <c r="H41" s="151">
        <f t="shared" ref="H41" si="10">H34*7.82%</f>
        <v>151.0824</v>
      </c>
    </row>
    <row r="42" ht="15.75" customHeight="1" spans="1:5">
      <c r="A42" s="2"/>
      <c r="B42" s="2"/>
      <c r="C42" s="2"/>
      <c r="D42" s="2"/>
      <c r="E42" s="9"/>
    </row>
    <row r="43" ht="32.25" customHeight="1" spans="1:8">
      <c r="A43" s="238" t="s">
        <v>292</v>
      </c>
      <c r="B43" s="109"/>
      <c r="C43" s="107"/>
      <c r="D43" s="229" t="s">
        <v>266</v>
      </c>
      <c r="E43" s="230" t="s">
        <v>267</v>
      </c>
      <c r="F43" s="230" t="s">
        <v>268</v>
      </c>
      <c r="G43" s="230" t="s">
        <v>269</v>
      </c>
      <c r="H43" s="230" t="s">
        <v>270</v>
      </c>
    </row>
    <row r="44" ht="15.75" customHeight="1" spans="1:8">
      <c r="A44" s="231" t="s">
        <v>293</v>
      </c>
      <c r="B44" s="159" t="s">
        <v>294</v>
      </c>
      <c r="C44" s="160" t="s">
        <v>295</v>
      </c>
      <c r="D44" s="161" t="s">
        <v>272</v>
      </c>
      <c r="E44" s="161" t="s">
        <v>272</v>
      </c>
      <c r="F44" s="161" t="s">
        <v>272</v>
      </c>
      <c r="G44" s="161" t="s">
        <v>272</v>
      </c>
      <c r="H44" s="161" t="s">
        <v>272</v>
      </c>
    </row>
    <row r="45" ht="15.75" customHeight="1" spans="1:8">
      <c r="A45" s="212" t="s">
        <v>273</v>
      </c>
      <c r="B45" s="163" t="s">
        <v>296</v>
      </c>
      <c r="C45" s="164">
        <v>20</v>
      </c>
      <c r="D45" s="151">
        <f t="shared" ref="D45:G45" si="11">(D34*($C$45/100))</f>
        <v>440.6928</v>
      </c>
      <c r="E45" s="151">
        <f t="shared" si="11"/>
        <v>440.6928</v>
      </c>
      <c r="F45" s="151">
        <f t="shared" si="11"/>
        <v>442.71</v>
      </c>
      <c r="G45" s="151">
        <f t="shared" si="11"/>
        <v>534.066</v>
      </c>
      <c r="H45" s="151">
        <f t="shared" ref="H45" si="12">(H34*($C$45/100))</f>
        <v>386.4</v>
      </c>
    </row>
    <row r="46" ht="15.75" customHeight="1" spans="1:8">
      <c r="A46" s="212" t="s">
        <v>275</v>
      </c>
      <c r="B46" s="165" t="s">
        <v>297</v>
      </c>
      <c r="C46" s="166">
        <v>2.5</v>
      </c>
      <c r="D46" s="167">
        <f t="shared" ref="D46:G46" si="13">(D34*($C$46/100))</f>
        <v>55.0866</v>
      </c>
      <c r="E46" s="167">
        <f t="shared" si="13"/>
        <v>55.0866</v>
      </c>
      <c r="F46" s="167">
        <f t="shared" si="13"/>
        <v>55.33875</v>
      </c>
      <c r="G46" s="167">
        <f t="shared" si="13"/>
        <v>66.75825</v>
      </c>
      <c r="H46" s="167">
        <f t="shared" ref="H46" si="14">(H34*($C$46/100))</f>
        <v>48.3</v>
      </c>
    </row>
    <row r="47" ht="15.75" customHeight="1" spans="1:8">
      <c r="A47" s="212" t="s">
        <v>277</v>
      </c>
      <c r="B47" s="163" t="s">
        <v>298</v>
      </c>
      <c r="C47" s="164">
        <v>6</v>
      </c>
      <c r="D47" s="151">
        <f t="shared" ref="D47:H47" si="15">(D$34*($C$47/100))</f>
        <v>132.20784</v>
      </c>
      <c r="E47" s="151">
        <f t="shared" si="15"/>
        <v>132.20784</v>
      </c>
      <c r="F47" s="151">
        <f t="shared" si="15"/>
        <v>132.813</v>
      </c>
      <c r="G47" s="151">
        <f t="shared" si="15"/>
        <v>160.2198</v>
      </c>
      <c r="H47" s="151">
        <f t="shared" si="15"/>
        <v>115.92</v>
      </c>
    </row>
    <row r="48" ht="15.75" customHeight="1" spans="1:8">
      <c r="A48" s="212" t="s">
        <v>279</v>
      </c>
      <c r="B48" s="165" t="s">
        <v>299</v>
      </c>
      <c r="C48" s="166">
        <v>1.5</v>
      </c>
      <c r="D48" s="151">
        <f t="shared" ref="D48:H48" si="16">(D$34*($C$48/100))</f>
        <v>33.05196</v>
      </c>
      <c r="E48" s="151">
        <f t="shared" si="16"/>
        <v>33.05196</v>
      </c>
      <c r="F48" s="151">
        <f t="shared" si="16"/>
        <v>33.20325</v>
      </c>
      <c r="G48" s="151">
        <f t="shared" si="16"/>
        <v>40.05495</v>
      </c>
      <c r="H48" s="151">
        <f t="shared" si="16"/>
        <v>28.98</v>
      </c>
    </row>
    <row r="49" ht="15.75" customHeight="1" spans="1:8">
      <c r="A49" s="212" t="s">
        <v>281</v>
      </c>
      <c r="B49" s="165" t="s">
        <v>300</v>
      </c>
      <c r="C49" s="166">
        <v>1</v>
      </c>
      <c r="D49" s="151">
        <f t="shared" ref="D49:H49" si="17">(D$34*($C$49/100))</f>
        <v>22.03464</v>
      </c>
      <c r="E49" s="151">
        <f t="shared" si="17"/>
        <v>22.03464</v>
      </c>
      <c r="F49" s="151">
        <f t="shared" si="17"/>
        <v>22.1355</v>
      </c>
      <c r="G49" s="151">
        <f t="shared" si="17"/>
        <v>26.7033</v>
      </c>
      <c r="H49" s="151">
        <f t="shared" si="17"/>
        <v>19.32</v>
      </c>
    </row>
    <row r="50" ht="15.75" customHeight="1" spans="1:8">
      <c r="A50" s="212" t="s">
        <v>283</v>
      </c>
      <c r="B50" s="165" t="s">
        <v>301</v>
      </c>
      <c r="C50" s="166">
        <v>0.6</v>
      </c>
      <c r="D50" s="151">
        <f t="shared" ref="D50:H50" si="18">(D$34*($C$50/100))</f>
        <v>13.220784</v>
      </c>
      <c r="E50" s="151">
        <f t="shared" si="18"/>
        <v>13.220784</v>
      </c>
      <c r="F50" s="151">
        <f t="shared" si="18"/>
        <v>13.2813</v>
      </c>
      <c r="G50" s="151">
        <f t="shared" si="18"/>
        <v>16.02198</v>
      </c>
      <c r="H50" s="151">
        <f t="shared" si="18"/>
        <v>11.592</v>
      </c>
    </row>
    <row r="51" ht="15.75" customHeight="1" spans="1:8">
      <c r="A51" s="212" t="s">
        <v>302</v>
      </c>
      <c r="B51" s="165" t="s">
        <v>303</v>
      </c>
      <c r="C51" s="166">
        <v>0.2</v>
      </c>
      <c r="D51" s="151">
        <f t="shared" ref="D51:H51" si="19">(D$34*($C$51/100))</f>
        <v>4.406928</v>
      </c>
      <c r="E51" s="151">
        <f t="shared" si="19"/>
        <v>4.406928</v>
      </c>
      <c r="F51" s="151">
        <f t="shared" si="19"/>
        <v>4.4271</v>
      </c>
      <c r="G51" s="151">
        <f t="shared" si="19"/>
        <v>5.34066</v>
      </c>
      <c r="H51" s="151">
        <f t="shared" si="19"/>
        <v>3.864</v>
      </c>
    </row>
    <row r="52" ht="15.75" customHeight="1" spans="1:8">
      <c r="A52" s="212" t="s">
        <v>304</v>
      </c>
      <c r="B52" s="163" t="s">
        <v>305</v>
      </c>
      <c r="C52" s="164">
        <v>8</v>
      </c>
      <c r="D52" s="151">
        <f t="shared" ref="D52:H52" si="20">(D$34*($C$52/100))</f>
        <v>176.27712</v>
      </c>
      <c r="E52" s="151">
        <f t="shared" si="20"/>
        <v>176.27712</v>
      </c>
      <c r="F52" s="151">
        <f t="shared" si="20"/>
        <v>177.084</v>
      </c>
      <c r="G52" s="151">
        <f t="shared" si="20"/>
        <v>213.6264</v>
      </c>
      <c r="H52" s="151">
        <f t="shared" si="20"/>
        <v>154.56</v>
      </c>
    </row>
    <row r="53" ht="15.75" customHeight="1" spans="1:8">
      <c r="A53" s="233"/>
      <c r="B53" s="159" t="s">
        <v>35</v>
      </c>
      <c r="C53" s="239">
        <f t="shared" ref="C53:G53" si="21">SUM(C45:C52)</f>
        <v>39.8</v>
      </c>
      <c r="D53" s="153">
        <f t="shared" si="21"/>
        <v>876.978672</v>
      </c>
      <c r="E53" s="153">
        <f t="shared" si="21"/>
        <v>876.978672</v>
      </c>
      <c r="F53" s="153">
        <f t="shared" si="21"/>
        <v>880.9929</v>
      </c>
      <c r="G53" s="153">
        <f t="shared" si="21"/>
        <v>1062.79134</v>
      </c>
      <c r="H53" s="153">
        <f t="shared" ref="H53" si="22">SUM(H45:H52)</f>
        <v>768.936</v>
      </c>
    </row>
    <row r="54" ht="15.75" customHeight="1" spans="1:5">
      <c r="A54" s="2"/>
      <c r="B54" s="173" t="s">
        <v>306</v>
      </c>
      <c r="C54" s="2"/>
      <c r="D54" s="2"/>
      <c r="E54" s="9"/>
    </row>
    <row r="55" ht="15.75" customHeight="1" spans="1:5">
      <c r="A55" s="2"/>
      <c r="B55" s="173"/>
      <c r="C55" s="2"/>
      <c r="D55" s="2"/>
      <c r="E55" s="9"/>
    </row>
    <row r="56" ht="15.75" customHeight="1" spans="1:8">
      <c r="A56" s="240" t="s">
        <v>307</v>
      </c>
      <c r="B56" s="109"/>
      <c r="C56" s="107"/>
      <c r="D56" s="229" t="s">
        <v>266</v>
      </c>
      <c r="E56" s="230" t="s">
        <v>267</v>
      </c>
      <c r="F56" s="230" t="s">
        <v>268</v>
      </c>
      <c r="G56" s="230" t="s">
        <v>269</v>
      </c>
      <c r="H56" s="230" t="s">
        <v>270</v>
      </c>
    </row>
    <row r="57" ht="15.75" customHeight="1" spans="1:8">
      <c r="A57" s="231" t="s">
        <v>308</v>
      </c>
      <c r="B57" s="127" t="s">
        <v>309</v>
      </c>
      <c r="C57" s="107"/>
      <c r="D57" s="128" t="s">
        <v>272</v>
      </c>
      <c r="E57" s="128" t="s">
        <v>272</v>
      </c>
      <c r="F57" s="128" t="s">
        <v>272</v>
      </c>
      <c r="G57" s="128" t="s">
        <v>272</v>
      </c>
      <c r="H57" s="128" t="s">
        <v>272</v>
      </c>
    </row>
    <row r="58" ht="15.75" customHeight="1" spans="1:8">
      <c r="A58" s="212" t="s">
        <v>273</v>
      </c>
      <c r="B58" s="139" t="s">
        <v>310</v>
      </c>
      <c r="C58" s="107"/>
      <c r="D58" s="175">
        <f>(4.45*2*A20)-(6%*D20)</f>
        <v>25.1958</v>
      </c>
      <c r="E58" s="175">
        <f>(4.45*2*A21)-(6%*D21)</f>
        <v>75.6588</v>
      </c>
      <c r="F58" s="175">
        <f>(4.45*2*A22)-(6%*D22)</f>
        <v>53.019</v>
      </c>
      <c r="G58" s="175">
        <f>(4.45*2*A23)-(6%*D23)</f>
        <v>12.123</v>
      </c>
      <c r="H58" s="175">
        <f>(4.45*2*A24)-(6%*D24)</f>
        <v>89.232</v>
      </c>
    </row>
    <row r="59" ht="15.75" customHeight="1" spans="1:8">
      <c r="A59" s="212" t="s">
        <v>275</v>
      </c>
      <c r="B59" s="131" t="s">
        <v>311</v>
      </c>
      <c r="C59" s="107"/>
      <c r="D59" s="176">
        <f>(23.5*$A$20)-(23.5*$A$20*10%)</f>
        <v>321.6915</v>
      </c>
      <c r="E59" s="176">
        <f>(23.5*20.88)-(23.5*20.88*10%)</f>
        <v>441.612</v>
      </c>
      <c r="F59" s="176">
        <f t="shared" ref="F59:H59" si="23">(23.5*20.88)-(23.5*20.88*10%)</f>
        <v>441.612</v>
      </c>
      <c r="G59" s="176">
        <f t="shared" si="23"/>
        <v>441.612</v>
      </c>
      <c r="H59" s="176">
        <f t="shared" si="23"/>
        <v>441.612</v>
      </c>
    </row>
    <row r="60" ht="15.75" customHeight="1" spans="1:8">
      <c r="A60" s="212" t="s">
        <v>277</v>
      </c>
      <c r="B60" s="131" t="s">
        <v>312</v>
      </c>
      <c r="C60" s="107"/>
      <c r="D60" s="175">
        <v>0</v>
      </c>
      <c r="E60" s="135">
        <f t="shared" ref="E60:G60" si="24">E54</f>
        <v>0</v>
      </c>
      <c r="F60" s="135">
        <f t="shared" si="24"/>
        <v>0</v>
      </c>
      <c r="G60" s="135">
        <f t="shared" si="24"/>
        <v>0</v>
      </c>
      <c r="H60" s="135">
        <f t="shared" ref="H60" si="25">H54</f>
        <v>0</v>
      </c>
    </row>
    <row r="61" ht="15.75" customHeight="1" spans="1:8">
      <c r="A61" s="212" t="s">
        <v>279</v>
      </c>
      <c r="B61" s="131" t="s">
        <v>313</v>
      </c>
      <c r="C61" s="107"/>
      <c r="D61" s="175">
        <v>20.15</v>
      </c>
      <c r="E61" s="175">
        <v>20.15</v>
      </c>
      <c r="F61" s="175">
        <v>20.15</v>
      </c>
      <c r="G61" s="175">
        <v>20.15</v>
      </c>
      <c r="H61" s="175">
        <v>20.15</v>
      </c>
    </row>
    <row r="62" ht="15.75" customHeight="1" spans="1:8">
      <c r="A62" s="233"/>
      <c r="B62" s="127" t="s">
        <v>314</v>
      </c>
      <c r="C62" s="107"/>
      <c r="D62" s="235">
        <f t="shared" ref="D62:G62" si="26">SUM(D58:D61)</f>
        <v>367.0373</v>
      </c>
      <c r="E62" s="235">
        <f t="shared" si="26"/>
        <v>537.4208</v>
      </c>
      <c r="F62" s="235">
        <f t="shared" si="26"/>
        <v>514.781</v>
      </c>
      <c r="G62" s="235">
        <f t="shared" si="26"/>
        <v>473.885</v>
      </c>
      <c r="H62" s="235">
        <f t="shared" ref="H62" si="27">SUM(H58:H61)</f>
        <v>550.994</v>
      </c>
    </row>
    <row r="63" ht="15.75" customHeight="1" spans="1:5">
      <c r="A63" s="2"/>
      <c r="B63" s="179"/>
      <c r="C63" s="180"/>
      <c r="D63" s="180"/>
      <c r="E63" s="9"/>
    </row>
    <row r="64" ht="15.75" customHeight="1" spans="1:8">
      <c r="A64" s="236" t="s">
        <v>315</v>
      </c>
      <c r="B64" s="109"/>
      <c r="C64" s="107"/>
      <c r="D64" s="229" t="s">
        <v>266</v>
      </c>
      <c r="E64" s="230" t="s">
        <v>267</v>
      </c>
      <c r="F64" s="230" t="s">
        <v>268</v>
      </c>
      <c r="G64" s="230" t="s">
        <v>269</v>
      </c>
      <c r="H64" s="230" t="s">
        <v>270</v>
      </c>
    </row>
    <row r="65" ht="15.75" customHeight="1" spans="1:8">
      <c r="A65" s="225">
        <v>2</v>
      </c>
      <c r="B65" s="127" t="s">
        <v>316</v>
      </c>
      <c r="C65" s="107"/>
      <c r="D65" s="182" t="s">
        <v>317</v>
      </c>
      <c r="E65" s="182" t="s">
        <v>317</v>
      </c>
      <c r="F65" s="182" t="s">
        <v>317</v>
      </c>
      <c r="G65" s="182" t="s">
        <v>317</v>
      </c>
      <c r="H65" s="182" t="s">
        <v>317</v>
      </c>
    </row>
    <row r="66" ht="15.75" customHeight="1" spans="1:8">
      <c r="A66" s="225" t="s">
        <v>318</v>
      </c>
      <c r="B66" s="131" t="s">
        <v>319</v>
      </c>
      <c r="C66" s="107"/>
      <c r="D66" s="135">
        <f t="shared" ref="D66:G66" si="28">D40</f>
        <v>450.1676952</v>
      </c>
      <c r="E66" s="135">
        <f t="shared" si="28"/>
        <v>450.1676952</v>
      </c>
      <c r="F66" s="135">
        <f t="shared" si="28"/>
        <v>452.228265</v>
      </c>
      <c r="G66" s="135">
        <f t="shared" si="28"/>
        <v>545.548419</v>
      </c>
      <c r="H66" s="135">
        <f t="shared" ref="H66" si="29">H40</f>
        <v>394.7076</v>
      </c>
    </row>
    <row r="67" ht="15.75" customHeight="1" spans="1:8">
      <c r="A67" s="225" t="s">
        <v>293</v>
      </c>
      <c r="B67" s="131" t="s">
        <v>294</v>
      </c>
      <c r="C67" s="107"/>
      <c r="D67" s="135">
        <f t="shared" ref="D67:G67" si="30">D53+D41</f>
        <v>1049.2895568</v>
      </c>
      <c r="E67" s="135">
        <f t="shared" si="30"/>
        <v>1049.2895568</v>
      </c>
      <c r="F67" s="135">
        <f t="shared" si="30"/>
        <v>1054.09251</v>
      </c>
      <c r="G67" s="135">
        <f t="shared" si="30"/>
        <v>1271.611146</v>
      </c>
      <c r="H67" s="135">
        <f t="shared" ref="H67" si="31">H53+H41</f>
        <v>920.0184</v>
      </c>
    </row>
    <row r="68" ht="15.75" customHeight="1" spans="1:8">
      <c r="A68" s="225" t="s">
        <v>308</v>
      </c>
      <c r="B68" s="131" t="s">
        <v>309</v>
      </c>
      <c r="C68" s="107"/>
      <c r="D68" s="135">
        <f t="shared" ref="D68:G68" si="32">D62</f>
        <v>367.0373</v>
      </c>
      <c r="E68" s="135">
        <f t="shared" si="32"/>
        <v>537.4208</v>
      </c>
      <c r="F68" s="135">
        <f t="shared" si="32"/>
        <v>514.781</v>
      </c>
      <c r="G68" s="135">
        <f t="shared" si="32"/>
        <v>473.885</v>
      </c>
      <c r="H68" s="135">
        <f t="shared" ref="H68" si="33">H62</f>
        <v>550.994</v>
      </c>
    </row>
    <row r="69" ht="15.75" customHeight="1" spans="1:8">
      <c r="A69" s="225"/>
      <c r="B69" s="127" t="s">
        <v>290</v>
      </c>
      <c r="C69" s="107"/>
      <c r="D69" s="235">
        <f t="shared" ref="D69:G69" si="34">SUM(D66:D68)</f>
        <v>1866.494552</v>
      </c>
      <c r="E69" s="235">
        <f t="shared" si="34"/>
        <v>2036.878052</v>
      </c>
      <c r="F69" s="235">
        <f t="shared" si="34"/>
        <v>2021.101775</v>
      </c>
      <c r="G69" s="235">
        <f t="shared" si="34"/>
        <v>2291.044565</v>
      </c>
      <c r="H69" s="235">
        <f t="shared" ref="H69" si="35">SUM(H66:H68)</f>
        <v>1865.72</v>
      </c>
    </row>
    <row r="70" ht="15.75" customHeight="1" spans="1:5">
      <c r="A70" s="2"/>
      <c r="B70" s="185"/>
      <c r="C70" s="180"/>
      <c r="D70" s="180"/>
      <c r="E70" s="9"/>
    </row>
    <row r="71" ht="15.75" customHeight="1" spans="1:8">
      <c r="A71" s="236" t="s">
        <v>320</v>
      </c>
      <c r="B71" s="109"/>
      <c r="C71" s="107"/>
      <c r="D71" s="229" t="s">
        <v>266</v>
      </c>
      <c r="E71" s="230" t="s">
        <v>267</v>
      </c>
      <c r="F71" s="230" t="s">
        <v>268</v>
      </c>
      <c r="G71" s="230" t="s">
        <v>269</v>
      </c>
      <c r="H71" s="230" t="s">
        <v>270</v>
      </c>
    </row>
    <row r="72" ht="15.75" customHeight="1" spans="1:8">
      <c r="A72" s="231">
        <v>3</v>
      </c>
      <c r="B72" s="186" t="s">
        <v>321</v>
      </c>
      <c r="C72" s="107"/>
      <c r="D72" s="161" t="s">
        <v>272</v>
      </c>
      <c r="E72" s="161" t="s">
        <v>272</v>
      </c>
      <c r="F72" s="161" t="s">
        <v>272</v>
      </c>
      <c r="G72" s="161" t="s">
        <v>272</v>
      </c>
      <c r="H72" s="161" t="s">
        <v>272</v>
      </c>
    </row>
    <row r="73" ht="15.75" customHeight="1" spans="1:8">
      <c r="A73" s="212" t="s">
        <v>273</v>
      </c>
      <c r="B73" s="139" t="s">
        <v>322</v>
      </c>
      <c r="C73" s="107"/>
      <c r="D73" s="187">
        <f t="shared" ref="D73:G73" si="36">((D34+D38+D39)/12)*5%</f>
        <v>11.05679873</v>
      </c>
      <c r="E73" s="187">
        <f t="shared" si="36"/>
        <v>11.05679873</v>
      </c>
      <c r="F73" s="187">
        <f t="shared" si="36"/>
        <v>11.1074094375</v>
      </c>
      <c r="G73" s="187">
        <f t="shared" si="36"/>
        <v>13.3994934125</v>
      </c>
      <c r="H73" s="187">
        <f t="shared" ref="H73" si="37">((H34+H38+H39)/12)*5%</f>
        <v>9.694615</v>
      </c>
    </row>
    <row r="74" ht="15.75" customHeight="1" spans="1:8">
      <c r="A74" s="212" t="s">
        <v>275</v>
      </c>
      <c r="B74" s="139" t="s">
        <v>323</v>
      </c>
      <c r="C74" s="107"/>
      <c r="D74" s="189">
        <f t="shared" ref="D74:G74" si="38">((D34+D38)/12)*5%*8%</f>
        <v>0.7956708504</v>
      </c>
      <c r="E74" s="189">
        <f t="shared" si="38"/>
        <v>0.7956708504</v>
      </c>
      <c r="F74" s="189">
        <f t="shared" si="38"/>
        <v>0.799312905</v>
      </c>
      <c r="G74" s="189">
        <f t="shared" si="38"/>
        <v>0.964256163</v>
      </c>
      <c r="H74" s="189">
        <f t="shared" ref="H74" si="39">((H34+H38)/12)*5%*8%</f>
        <v>0.6976452</v>
      </c>
    </row>
    <row r="75" ht="15.75" customHeight="1" spans="1:8">
      <c r="A75" s="212" t="s">
        <v>277</v>
      </c>
      <c r="B75" s="139" t="s">
        <v>324</v>
      </c>
      <c r="C75" s="107"/>
      <c r="D75" s="189">
        <v>0</v>
      </c>
      <c r="E75" s="189">
        <v>0</v>
      </c>
      <c r="F75" s="189">
        <v>0</v>
      </c>
      <c r="G75" s="189">
        <v>0</v>
      </c>
      <c r="H75" s="189">
        <v>0</v>
      </c>
    </row>
    <row r="76" ht="15.75" customHeight="1" spans="1:8">
      <c r="A76" s="212" t="s">
        <v>279</v>
      </c>
      <c r="B76" s="139" t="s">
        <v>325</v>
      </c>
      <c r="C76" s="107"/>
      <c r="D76" s="189">
        <f t="shared" ref="D76:G76" si="40">(((D34+D60)/30/12)*7)</f>
        <v>42.8451333333333</v>
      </c>
      <c r="E76" s="189">
        <f t="shared" si="40"/>
        <v>42.8451333333333</v>
      </c>
      <c r="F76" s="189">
        <f t="shared" si="40"/>
        <v>43.04125</v>
      </c>
      <c r="G76" s="189">
        <f t="shared" si="40"/>
        <v>51.9230833333333</v>
      </c>
      <c r="H76" s="189">
        <f t="shared" ref="H76" si="41">(((H34+H60)/30/12)*7)</f>
        <v>37.5666666666667</v>
      </c>
    </row>
    <row r="77" ht="24" customHeight="1" spans="1:8">
      <c r="A77" s="212" t="s">
        <v>281</v>
      </c>
      <c r="B77" s="139" t="s">
        <v>326</v>
      </c>
      <c r="C77" s="107"/>
      <c r="D77" s="191">
        <f t="shared" ref="D77:G77" si="42">(D34/30/12*7)*8%</f>
        <v>3.42761066666667</v>
      </c>
      <c r="E77" s="191">
        <f t="shared" si="42"/>
        <v>3.42761066666667</v>
      </c>
      <c r="F77" s="191">
        <f t="shared" si="42"/>
        <v>3.4433</v>
      </c>
      <c r="G77" s="191">
        <f t="shared" si="42"/>
        <v>4.15384666666667</v>
      </c>
      <c r="H77" s="191">
        <f t="shared" ref="H77" si="43">(H34/30/12*7)*8%</f>
        <v>3.00533333333333</v>
      </c>
    </row>
    <row r="78" ht="15.75" customHeight="1" spans="1:8">
      <c r="A78" s="212" t="s">
        <v>283</v>
      </c>
      <c r="B78" s="139" t="s">
        <v>327</v>
      </c>
      <c r="C78" s="107"/>
      <c r="D78" s="189">
        <f t="shared" ref="D78:G78" si="44">D34*4%</f>
        <v>88.13856</v>
      </c>
      <c r="E78" s="189">
        <f t="shared" si="44"/>
        <v>88.13856</v>
      </c>
      <c r="F78" s="189">
        <f t="shared" si="44"/>
        <v>88.542</v>
      </c>
      <c r="G78" s="189">
        <f t="shared" si="44"/>
        <v>106.8132</v>
      </c>
      <c r="H78" s="189">
        <f t="shared" ref="H78" si="45">H34*4%</f>
        <v>77.28</v>
      </c>
    </row>
    <row r="79" ht="15.75" customHeight="1" spans="1:8">
      <c r="A79" s="233"/>
      <c r="B79" s="186" t="s">
        <v>35</v>
      </c>
      <c r="C79" s="107"/>
      <c r="D79" s="153">
        <f t="shared" ref="D79:G79" si="46">SUM(D73:D78)</f>
        <v>146.2637735804</v>
      </c>
      <c r="E79" s="153">
        <f t="shared" si="46"/>
        <v>146.2637735804</v>
      </c>
      <c r="F79" s="153">
        <f t="shared" si="46"/>
        <v>146.9332723425</v>
      </c>
      <c r="G79" s="153">
        <f t="shared" si="46"/>
        <v>177.2538795755</v>
      </c>
      <c r="H79" s="153">
        <f t="shared" ref="H79" si="47">SUM(H73:H78)</f>
        <v>128.2442602</v>
      </c>
    </row>
    <row r="80" ht="15.75" customHeight="1" spans="1:5">
      <c r="A80" s="2"/>
      <c r="B80" s="2"/>
      <c r="C80" s="2"/>
      <c r="D80" s="2"/>
      <c r="E80" s="9"/>
    </row>
    <row r="81" ht="15.75" customHeight="1" spans="1:8">
      <c r="A81" s="236" t="s">
        <v>328</v>
      </c>
      <c r="B81" s="109"/>
      <c r="C81" s="107"/>
      <c r="D81" s="229" t="s">
        <v>266</v>
      </c>
      <c r="E81" s="230" t="s">
        <v>267</v>
      </c>
      <c r="F81" s="230" t="s">
        <v>268</v>
      </c>
      <c r="G81" s="230" t="s">
        <v>269</v>
      </c>
      <c r="H81" s="230" t="s">
        <v>270</v>
      </c>
    </row>
    <row r="82" ht="15.75" customHeight="1" spans="1:8">
      <c r="A82" s="231" t="s">
        <v>329</v>
      </c>
      <c r="B82" s="186" t="s">
        <v>330</v>
      </c>
      <c r="C82" s="107"/>
      <c r="D82" s="161" t="s">
        <v>272</v>
      </c>
      <c r="E82" s="161" t="s">
        <v>272</v>
      </c>
      <c r="F82" s="161" t="s">
        <v>272</v>
      </c>
      <c r="G82" s="161" t="s">
        <v>272</v>
      </c>
      <c r="H82" s="161" t="s">
        <v>272</v>
      </c>
    </row>
    <row r="83" ht="15.75" customHeight="1" spans="1:8">
      <c r="A83" s="212" t="s">
        <v>273</v>
      </c>
      <c r="B83" s="139" t="s">
        <v>331</v>
      </c>
      <c r="C83" s="107"/>
      <c r="D83" s="189">
        <v>0</v>
      </c>
      <c r="E83" s="189">
        <v>0</v>
      </c>
      <c r="F83" s="189">
        <v>0</v>
      </c>
      <c r="G83" s="189">
        <v>0</v>
      </c>
      <c r="H83" s="189">
        <v>0</v>
      </c>
    </row>
    <row r="84" ht="15.75" customHeight="1" spans="1:8">
      <c r="A84" s="212" t="s">
        <v>275</v>
      </c>
      <c r="B84" s="139" t="s">
        <v>332</v>
      </c>
      <c r="C84" s="107"/>
      <c r="D84" s="189">
        <f t="shared" ref="D84:G84" si="48">(((D34+D69+D79+D87+D108)-(D58-D59-D105-D106))/30*2.96)/12</f>
        <v>38.4254230750877</v>
      </c>
      <c r="E84" s="189">
        <f t="shared" si="48"/>
        <v>43.2975090750877</v>
      </c>
      <c r="F84" s="189">
        <f t="shared" si="48"/>
        <v>40.664598108395</v>
      </c>
      <c r="G84" s="189">
        <f t="shared" si="48"/>
        <v>46.9811906502769</v>
      </c>
      <c r="H84" s="189">
        <f ca="1" t="shared" ref="H84" si="49">(((H34+H69+H79+H87+H108)-(H58-H59-H105-H106))/30*2.96)/12</f>
        <v>43.254354816272</v>
      </c>
    </row>
    <row r="85" ht="15.75" customHeight="1" spans="1:8">
      <c r="A85" s="212" t="s">
        <v>277</v>
      </c>
      <c r="B85" s="139" t="s">
        <v>333</v>
      </c>
      <c r="C85" s="107"/>
      <c r="D85" s="189">
        <f t="shared" ref="D85:G85" si="50">(((D34+D69+D79+D87+D108)-(D58-D59-D105-D106))/30*5*1.5%)/12</f>
        <v>0.973617138726885</v>
      </c>
      <c r="E85" s="189">
        <f t="shared" si="50"/>
        <v>1.09706526372688</v>
      </c>
      <c r="F85" s="189">
        <f t="shared" si="50"/>
        <v>1.03035299261136</v>
      </c>
      <c r="G85" s="189">
        <f t="shared" si="50"/>
        <v>1.19040179012526</v>
      </c>
      <c r="H85" s="189">
        <f ca="1" t="shared" ref="H85" si="51">(((H34+H69+H79+H87+H108)-(H58-H59-H105-H106))/30*5*1.5%)/12</f>
        <v>1.095971828115</v>
      </c>
    </row>
    <row r="86" ht="15.75" customHeight="1" spans="1:8">
      <c r="A86" s="212" t="s">
        <v>279</v>
      </c>
      <c r="B86" s="139" t="s">
        <v>334</v>
      </c>
      <c r="C86" s="107"/>
      <c r="D86" s="189">
        <f t="shared" ref="D86:G86" si="52">(((D34+D69+D79+D87+D108)-(D58-D59-D105-D106))/30*15*0.78%)/12</f>
        <v>1.51884273641394</v>
      </c>
      <c r="E86" s="189">
        <f t="shared" si="52"/>
        <v>1.71142181141394</v>
      </c>
      <c r="F86" s="189">
        <f t="shared" si="52"/>
        <v>1.60735066847372</v>
      </c>
      <c r="G86" s="189">
        <f t="shared" si="52"/>
        <v>1.8570267925954</v>
      </c>
      <c r="H86" s="189">
        <f ca="1" t="shared" ref="H86" si="53">(((H34+H69+H79+H87+H108)-(H58-H59-H105-H106))/30*15*0.78%)/12</f>
        <v>1.7097160518594</v>
      </c>
    </row>
    <row r="87" ht="15.75" customHeight="1" spans="1:8">
      <c r="A87" s="212" t="s">
        <v>281</v>
      </c>
      <c r="B87" s="139" t="s">
        <v>335</v>
      </c>
      <c r="C87" s="107"/>
      <c r="D87" s="189">
        <f t="shared" ref="D87:G87" si="54">(((D39*3.95/12)+(D60*3.95*1.02%))/12+((D34+D38)*39.8%*3.95)*1.02%/12)</f>
        <v>10.503240308647</v>
      </c>
      <c r="E87" s="189">
        <f t="shared" si="54"/>
        <v>10.503240308647</v>
      </c>
      <c r="F87" s="189">
        <f t="shared" si="54"/>
        <v>10.5513171920238</v>
      </c>
      <c r="G87" s="189">
        <f t="shared" si="54"/>
        <v>12.72864802574</v>
      </c>
      <c r="H87" s="189">
        <f t="shared" ref="H87" si="55">(((H39*3.95/12)+(H60*3.95*1.02%))/12+((H34+H38)*39.8%*3.95)*1.02%/12)</f>
        <v>9.20925428157933</v>
      </c>
    </row>
    <row r="88" ht="15.75" customHeight="1" spans="1:8">
      <c r="A88" s="212" t="s">
        <v>283</v>
      </c>
      <c r="B88" s="139" t="s">
        <v>336</v>
      </c>
      <c r="C88" s="107"/>
      <c r="D88" s="189">
        <v>0</v>
      </c>
      <c r="E88" s="189">
        <v>0</v>
      </c>
      <c r="F88" s="189">
        <v>0</v>
      </c>
      <c r="G88" s="189">
        <v>0</v>
      </c>
      <c r="H88" s="189">
        <v>0</v>
      </c>
    </row>
    <row r="89" ht="15.75" customHeight="1" spans="1:8">
      <c r="A89" s="233"/>
      <c r="B89" s="186" t="s">
        <v>35</v>
      </c>
      <c r="C89" s="107"/>
      <c r="D89" s="153">
        <f t="shared" ref="D89:G89" si="56">SUM(D83:D88)</f>
        <v>51.4211232588755</v>
      </c>
      <c r="E89" s="153">
        <f t="shared" si="56"/>
        <v>56.6092364588755</v>
      </c>
      <c r="F89" s="153">
        <f t="shared" si="56"/>
        <v>53.8536189615038</v>
      </c>
      <c r="G89" s="153">
        <f t="shared" si="56"/>
        <v>62.7572672587375</v>
      </c>
      <c r="H89" s="153">
        <f ca="1" t="shared" ref="H89" si="57">SUM(H83:H88)</f>
        <v>55.2692969778258</v>
      </c>
    </row>
    <row r="90" ht="15.75" customHeight="1" spans="1:5">
      <c r="A90" s="2"/>
      <c r="B90" s="2"/>
      <c r="C90" s="2"/>
      <c r="D90" s="2"/>
      <c r="E90" s="9"/>
    </row>
    <row r="91" ht="15.75" customHeight="1" spans="1:8">
      <c r="A91" s="148" t="s">
        <v>337</v>
      </c>
      <c r="B91" s="97"/>
      <c r="C91" s="98"/>
      <c r="D91" s="229" t="s">
        <v>266</v>
      </c>
      <c r="E91" s="230" t="s">
        <v>267</v>
      </c>
      <c r="F91" s="230" t="s">
        <v>268</v>
      </c>
      <c r="G91" s="230" t="s">
        <v>269</v>
      </c>
      <c r="H91" s="230" t="s">
        <v>270</v>
      </c>
    </row>
    <row r="92" ht="15.75" customHeight="1" spans="1:8">
      <c r="A92" s="126" t="s">
        <v>338</v>
      </c>
      <c r="B92" s="186" t="s">
        <v>339</v>
      </c>
      <c r="C92" s="107"/>
      <c r="D92" s="162" t="s">
        <v>272</v>
      </c>
      <c r="E92" s="162" t="s">
        <v>272</v>
      </c>
      <c r="F92" s="162" t="s">
        <v>272</v>
      </c>
      <c r="G92" s="162" t="s">
        <v>272</v>
      </c>
      <c r="H92" s="162" t="s">
        <v>272</v>
      </c>
    </row>
    <row r="93" ht="15.75" customHeight="1" spans="1:8">
      <c r="A93" s="130" t="s">
        <v>273</v>
      </c>
      <c r="B93" s="194" t="s">
        <v>340</v>
      </c>
      <c r="C93" s="107"/>
      <c r="D93" s="196">
        <v>0</v>
      </c>
      <c r="E93" s="196">
        <v>0</v>
      </c>
      <c r="F93" s="196">
        <v>0</v>
      </c>
      <c r="G93" s="196">
        <v>0</v>
      </c>
      <c r="H93" s="196">
        <v>0</v>
      </c>
    </row>
    <row r="94" ht="15.75" customHeight="1" spans="1:8">
      <c r="A94" s="155"/>
      <c r="B94" s="193" t="s">
        <v>35</v>
      </c>
      <c r="C94" s="20"/>
      <c r="D94" s="198">
        <v>0</v>
      </c>
      <c r="E94" s="198">
        <v>0</v>
      </c>
      <c r="F94" s="198">
        <v>0</v>
      </c>
      <c r="G94" s="198">
        <v>0</v>
      </c>
      <c r="H94" s="198">
        <v>0</v>
      </c>
    </row>
    <row r="95" ht="15.75" customHeight="1" spans="1:5">
      <c r="A95" s="2"/>
      <c r="B95" s="2"/>
      <c r="C95" s="2"/>
      <c r="D95" s="2"/>
      <c r="E95" s="9"/>
    </row>
    <row r="96" ht="15.75" customHeight="1" spans="1:8">
      <c r="A96" s="236" t="s">
        <v>341</v>
      </c>
      <c r="B96" s="109"/>
      <c r="C96" s="107"/>
      <c r="D96" s="229" t="s">
        <v>266</v>
      </c>
      <c r="E96" s="230" t="s">
        <v>267</v>
      </c>
      <c r="F96" s="230" t="s">
        <v>268</v>
      </c>
      <c r="G96" s="230" t="s">
        <v>269</v>
      </c>
      <c r="H96" s="230" t="s">
        <v>270</v>
      </c>
    </row>
    <row r="97" ht="15.75" customHeight="1" spans="1:8">
      <c r="A97" s="241">
        <v>4</v>
      </c>
      <c r="B97" s="127" t="s">
        <v>342</v>
      </c>
      <c r="C97" s="107"/>
      <c r="D97" s="182" t="s">
        <v>317</v>
      </c>
      <c r="E97" s="182" t="s">
        <v>317</v>
      </c>
      <c r="F97" s="182" t="s">
        <v>317</v>
      </c>
      <c r="G97" s="182" t="s">
        <v>317</v>
      </c>
      <c r="H97" s="182" t="s">
        <v>317</v>
      </c>
    </row>
    <row r="98" ht="15.75" customHeight="1" spans="1:8">
      <c r="A98" s="225" t="s">
        <v>329</v>
      </c>
      <c r="B98" s="131" t="s">
        <v>343</v>
      </c>
      <c r="C98" s="107"/>
      <c r="D98" s="135">
        <f t="shared" ref="D98:G98" si="58">D89</f>
        <v>51.4211232588755</v>
      </c>
      <c r="E98" s="135">
        <f t="shared" si="58"/>
        <v>56.6092364588755</v>
      </c>
      <c r="F98" s="135">
        <f t="shared" si="58"/>
        <v>53.8536189615038</v>
      </c>
      <c r="G98" s="135">
        <f t="shared" si="58"/>
        <v>62.7572672587375</v>
      </c>
      <c r="H98" s="135">
        <f ca="1" t="shared" ref="H98" si="59">H89</f>
        <v>55.2692969778258</v>
      </c>
    </row>
    <row r="99" ht="15.75" customHeight="1" spans="1:8">
      <c r="A99" s="225" t="s">
        <v>338</v>
      </c>
      <c r="B99" s="131" t="s">
        <v>339</v>
      </c>
      <c r="C99" s="107"/>
      <c r="D99" s="135">
        <v>0</v>
      </c>
      <c r="E99" s="135">
        <v>0</v>
      </c>
      <c r="F99" s="135">
        <v>0</v>
      </c>
      <c r="G99" s="135">
        <v>0</v>
      </c>
      <c r="H99" s="135">
        <v>0</v>
      </c>
    </row>
    <row r="100" ht="15.75" customHeight="1" spans="1:8">
      <c r="A100" s="233"/>
      <c r="B100" s="127" t="s">
        <v>290</v>
      </c>
      <c r="C100" s="107"/>
      <c r="D100" s="235">
        <f t="shared" ref="D100:G100" si="60">SUM(D98:D99)</f>
        <v>51.4211232588755</v>
      </c>
      <c r="E100" s="235">
        <f t="shared" si="60"/>
        <v>56.6092364588755</v>
      </c>
      <c r="F100" s="235">
        <f t="shared" si="60"/>
        <v>53.8536189615038</v>
      </c>
      <c r="G100" s="235">
        <f t="shared" si="60"/>
        <v>62.7572672587375</v>
      </c>
      <c r="H100" s="235">
        <f ca="1" t="shared" ref="H100" si="61">SUM(H98:H99)</f>
        <v>55.2692969778258</v>
      </c>
    </row>
    <row r="101" ht="15.75" customHeight="1" spans="1:5">
      <c r="A101" s="2"/>
      <c r="B101" s="2"/>
      <c r="C101" s="2"/>
      <c r="D101" s="2"/>
      <c r="E101" s="2"/>
    </row>
    <row r="102" ht="15.75" customHeight="1" spans="1:8">
      <c r="A102" s="236" t="s">
        <v>344</v>
      </c>
      <c r="B102" s="109"/>
      <c r="C102" s="107"/>
      <c r="D102" s="229" t="s">
        <v>266</v>
      </c>
      <c r="E102" s="230" t="s">
        <v>267</v>
      </c>
      <c r="F102" s="230" t="s">
        <v>268</v>
      </c>
      <c r="G102" s="230" t="s">
        <v>269</v>
      </c>
      <c r="H102" s="230" t="s">
        <v>270</v>
      </c>
    </row>
    <row r="103" ht="15.75" customHeight="1" spans="1:8">
      <c r="A103" s="242">
        <v>5</v>
      </c>
      <c r="B103" s="127" t="s">
        <v>345</v>
      </c>
      <c r="C103" s="107"/>
      <c r="D103" s="128" t="s">
        <v>272</v>
      </c>
      <c r="E103" s="128" t="s">
        <v>272</v>
      </c>
      <c r="F103" s="128" t="s">
        <v>272</v>
      </c>
      <c r="G103" s="128" t="s">
        <v>272</v>
      </c>
      <c r="H103" s="128" t="s">
        <v>272</v>
      </c>
    </row>
    <row r="104" ht="15.75" customHeight="1" spans="1:8">
      <c r="A104" s="213" t="s">
        <v>273</v>
      </c>
      <c r="B104" s="131" t="s">
        <v>346</v>
      </c>
      <c r="C104" s="107"/>
      <c r="D104" s="132">
        <f>'Anexo III-B Uniformes'!H40</f>
        <v>133.0825</v>
      </c>
      <c r="E104" s="132">
        <f>'Anexo III-B Uniformes'!H40</f>
        <v>133.0825</v>
      </c>
      <c r="F104" s="132">
        <f>'Anexo III-B Uniformes'!H60</f>
        <v>164.965</v>
      </c>
      <c r="G104" s="132">
        <f>'Anexo III-B Uniformes'!H40</f>
        <v>133.0825</v>
      </c>
      <c r="H104" s="132">
        <f ca="1">1.45%*SUM(H124:H127)</f>
        <v>57.7278865790785</v>
      </c>
    </row>
    <row r="105" ht="26.25" customHeight="1" spans="1:9">
      <c r="A105" s="213" t="s">
        <v>275</v>
      </c>
      <c r="B105" s="139" t="s">
        <v>347</v>
      </c>
      <c r="C105" s="107"/>
      <c r="D105" s="203"/>
      <c r="E105" s="243">
        <f>'Anexo III-C Materiais'!H26</f>
        <v>176.355</v>
      </c>
      <c r="F105" s="243"/>
      <c r="G105" s="243"/>
      <c r="H105" s="243" cm="1">
        <f ca="1" t="array" ref="H105">12%*SUM(H124:H127+H104)-9.45%*(12%*SUM(H124:H127+H104))</f>
        <v>457.691686945673</v>
      </c>
      <c r="I105" s="245"/>
    </row>
    <row r="106" ht="15.75" customHeight="1" spans="1:9">
      <c r="A106" s="213" t="s">
        <v>277</v>
      </c>
      <c r="B106" s="131" t="s">
        <v>348</v>
      </c>
      <c r="C106" s="107"/>
      <c r="D106" s="142">
        <f>'Anexo III-A Equip.'!F15</f>
        <v>8.52925</v>
      </c>
      <c r="E106" s="142">
        <f>'Anexo III-A Equip.'!F15</f>
        <v>8.52925</v>
      </c>
      <c r="F106" s="142"/>
      <c r="G106" s="142"/>
      <c r="H106" s="142"/>
      <c r="I106" s="246"/>
    </row>
    <row r="107" ht="15.75" customHeight="1" spans="1:9">
      <c r="A107" s="213" t="s">
        <v>279</v>
      </c>
      <c r="B107" s="131" t="s">
        <v>349</v>
      </c>
      <c r="C107" s="107"/>
      <c r="D107" s="142"/>
      <c r="E107" s="142"/>
      <c r="F107" s="142"/>
      <c r="G107" s="142"/>
      <c r="H107" s="142"/>
      <c r="I107" s="246"/>
    </row>
    <row r="108" ht="15.75" customHeight="1" spans="1:8">
      <c r="A108" s="150"/>
      <c r="B108" s="127" t="s">
        <v>350</v>
      </c>
      <c r="C108" s="107"/>
      <c r="D108" s="234">
        <f t="shared" ref="D108:H108" si="62">SUM(D104:D107)</f>
        <v>141.61175</v>
      </c>
      <c r="E108" s="234">
        <f t="shared" si="62"/>
        <v>317.96675</v>
      </c>
      <c r="F108" s="234">
        <f t="shared" si="62"/>
        <v>164.965</v>
      </c>
      <c r="G108" s="234">
        <f t="shared" si="62"/>
        <v>133.0825</v>
      </c>
      <c r="H108" s="234">
        <f ca="1" t="shared" si="62"/>
        <v>515.419573524752</v>
      </c>
    </row>
    <row r="109" ht="15.75" customHeight="1" spans="1:5">
      <c r="A109" s="209"/>
      <c r="B109" s="210"/>
      <c r="C109" s="211"/>
      <c r="D109" s="211"/>
      <c r="E109" s="2"/>
    </row>
    <row r="110" ht="15.75" customHeight="1" spans="1:8">
      <c r="A110" s="236" t="s">
        <v>351</v>
      </c>
      <c r="B110" s="107"/>
      <c r="C110" s="229"/>
      <c r="D110" s="229" t="s">
        <v>266</v>
      </c>
      <c r="E110" s="230" t="s">
        <v>267</v>
      </c>
      <c r="F110" s="230" t="s">
        <v>268</v>
      </c>
      <c r="G110" s="230" t="s">
        <v>269</v>
      </c>
      <c r="H110" s="230" t="s">
        <v>270</v>
      </c>
    </row>
    <row r="111" ht="15.75" customHeight="1" spans="1:8">
      <c r="A111" s="242">
        <v>6</v>
      </c>
      <c r="B111" s="159" t="s">
        <v>352</v>
      </c>
      <c r="C111" s="160" t="s">
        <v>295</v>
      </c>
      <c r="D111" s="161" t="s">
        <v>272</v>
      </c>
      <c r="E111" s="161" t="s">
        <v>272</v>
      </c>
      <c r="F111" s="161" t="s">
        <v>272</v>
      </c>
      <c r="G111" s="161" t="s">
        <v>272</v>
      </c>
      <c r="H111" s="161" t="s">
        <v>272</v>
      </c>
    </row>
    <row r="112" ht="15.75" customHeight="1" spans="1:8">
      <c r="A112" s="213" t="s">
        <v>273</v>
      </c>
      <c r="B112" s="163" t="s">
        <v>353</v>
      </c>
      <c r="C112" s="212">
        <v>4.8</v>
      </c>
      <c r="D112" s="151">
        <f t="shared" ref="D112:G112" si="63">(D129)*$C$112/100</f>
        <v>211.644249544285</v>
      </c>
      <c r="E112" s="151">
        <f t="shared" si="63"/>
        <v>228.536726977885</v>
      </c>
      <c r="F112" s="151">
        <f t="shared" si="63"/>
        <v>220.819375982592</v>
      </c>
      <c r="G112" s="151">
        <f t="shared" si="63"/>
        <v>256.054474168043</v>
      </c>
      <c r="H112" s="151">
        <f ca="1" t="shared" ref="H112" si="64">(H129)*$C$112/100</f>
        <v>215.839350273724</v>
      </c>
    </row>
    <row r="113" ht="15.75" customHeight="1" spans="1:8">
      <c r="A113" s="213" t="s">
        <v>275</v>
      </c>
      <c r="B113" s="163" t="s">
        <v>354</v>
      </c>
      <c r="C113" s="212">
        <v>3.92</v>
      </c>
      <c r="D113" s="151">
        <f t="shared" ref="D113:G113" si="65">(D129+D112)*$C$113/100</f>
        <v>181.139258376636</v>
      </c>
      <c r="E113" s="151">
        <f t="shared" si="65"/>
        <v>195.596966729473</v>
      </c>
      <c r="F113" s="151">
        <f t="shared" si="65"/>
        <v>188.991943257635</v>
      </c>
      <c r="G113" s="151">
        <f t="shared" si="65"/>
        <v>219.148489291289</v>
      </c>
      <c r="H113" s="151">
        <f ca="1" t="shared" ref="H113" si="66">(H129+H112)*$C$113/100</f>
        <v>184.729705254271</v>
      </c>
    </row>
    <row r="114" ht="15.75" customHeight="1" spans="1:8">
      <c r="A114" s="213" t="s">
        <v>277</v>
      </c>
      <c r="B114" s="163" t="s">
        <v>355</v>
      </c>
      <c r="C114" s="212"/>
      <c r="D114" s="151"/>
      <c r="E114" s="151"/>
      <c r="F114" s="151"/>
      <c r="G114" s="151"/>
      <c r="H114" s="151"/>
    </row>
    <row r="115" ht="15.75" customHeight="1" spans="1:8">
      <c r="A115" s="213"/>
      <c r="B115" s="163" t="s">
        <v>356</v>
      </c>
      <c r="C115" s="212">
        <f>3+0.65</f>
        <v>3.65</v>
      </c>
      <c r="D115" s="151">
        <f t="shared" ref="D115:G115" si="67">((D129+D112+D113)/(1-($C$115+$C$117)/100))*$C$115/100</f>
        <v>191.871278376297</v>
      </c>
      <c r="E115" s="151">
        <f t="shared" si="67"/>
        <v>207.185567553095</v>
      </c>
      <c r="F115" s="151">
        <f t="shared" si="67"/>
        <v>200.189213981789</v>
      </c>
      <c r="G115" s="151">
        <f t="shared" si="67"/>
        <v>232.132455279929</v>
      </c>
      <c r="H115" s="151">
        <f ca="1" t="shared" ref="H115" si="68">((H129+H112+H113)/(1-($C$115+$C$117)/100))*$C$115/100</f>
        <v>195.674449696131</v>
      </c>
    </row>
    <row r="116" ht="15.75" customHeight="1" spans="1:8">
      <c r="A116" s="213"/>
      <c r="B116" s="163" t="s">
        <v>357</v>
      </c>
      <c r="C116" s="212"/>
      <c r="D116" s="151"/>
      <c r="E116" s="151"/>
      <c r="F116" s="151"/>
      <c r="G116" s="151"/>
      <c r="H116" s="151"/>
    </row>
    <row r="117" ht="15.75" customHeight="1" spans="1:8">
      <c r="A117" s="213"/>
      <c r="B117" s="163" t="s">
        <v>358</v>
      </c>
      <c r="C117" s="213">
        <v>5</v>
      </c>
      <c r="D117" s="151">
        <f t="shared" ref="D117:G117" si="69">((D129+D112+D113)/(1-($C$115+$C$117)/100))*$C$117/100</f>
        <v>262.837367638763</v>
      </c>
      <c r="E117" s="151">
        <f t="shared" si="69"/>
        <v>283.815845963144</v>
      </c>
      <c r="F117" s="151">
        <f t="shared" si="69"/>
        <v>274.231799975054</v>
      </c>
      <c r="G117" s="151">
        <f t="shared" si="69"/>
        <v>317.989664767026</v>
      </c>
      <c r="H117" s="151">
        <f ca="1" t="shared" ref="H117" si="70">((H129+H112+H113)/(1-($C$115+$C$117)/100))*$C$117/100</f>
        <v>268.047191364563</v>
      </c>
    </row>
    <row r="118" ht="15.75" customHeight="1" spans="1:8">
      <c r="A118" s="213"/>
      <c r="B118" s="163" t="s">
        <v>359</v>
      </c>
      <c r="C118" s="212"/>
      <c r="D118" s="151"/>
      <c r="E118" s="151"/>
      <c r="F118" s="137"/>
      <c r="G118" s="137"/>
      <c r="H118" s="137"/>
    </row>
    <row r="119" ht="15.75" customHeight="1" spans="1:8">
      <c r="A119" s="213"/>
      <c r="B119" s="159" t="s">
        <v>35</v>
      </c>
      <c r="C119" s="231">
        <f t="shared" ref="C119:G119" si="71">SUM(C112:C118)</f>
        <v>17.37</v>
      </c>
      <c r="D119" s="153">
        <f t="shared" si="71"/>
        <v>847.49215393598</v>
      </c>
      <c r="E119" s="153">
        <f t="shared" si="71"/>
        <v>915.135107223596</v>
      </c>
      <c r="F119" s="153">
        <f t="shared" si="71"/>
        <v>884.23233319707</v>
      </c>
      <c r="G119" s="153">
        <f t="shared" si="71"/>
        <v>1025.32508350629</v>
      </c>
      <c r="H119" s="153">
        <f ca="1" t="shared" ref="H119" si="72">SUM(H112:H118)</f>
        <v>864.290696588689</v>
      </c>
    </row>
    <row r="120" ht="15.75" customHeight="1" spans="1:5">
      <c r="A120" s="209"/>
      <c r="B120" s="210"/>
      <c r="C120" s="211"/>
      <c r="D120" s="211"/>
      <c r="E120" s="2"/>
    </row>
    <row r="121" ht="15.75" customHeight="1" spans="1:8">
      <c r="A121" s="244" t="s">
        <v>360</v>
      </c>
      <c r="B121" s="244"/>
      <c r="C121" s="244"/>
      <c r="D121" s="244"/>
      <c r="E121" s="244"/>
      <c r="F121" s="244"/>
      <c r="G121" s="244"/>
      <c r="H121" s="244"/>
    </row>
    <row r="122" ht="15.75" customHeight="1" spans="1:8">
      <c r="A122" s="228" t="s">
        <v>361</v>
      </c>
      <c r="B122" s="109"/>
      <c r="C122" s="107"/>
      <c r="D122" s="229" t="s">
        <v>266</v>
      </c>
      <c r="E122" s="230" t="s">
        <v>267</v>
      </c>
      <c r="F122" s="230" t="s">
        <v>268</v>
      </c>
      <c r="G122" s="230" t="s">
        <v>269</v>
      </c>
      <c r="H122" s="230" t="s">
        <v>270</v>
      </c>
    </row>
    <row r="123" ht="15.75" customHeight="1" spans="1:8">
      <c r="A123" s="233"/>
      <c r="B123" s="186" t="s">
        <v>362</v>
      </c>
      <c r="C123" s="107"/>
      <c r="D123" s="161" t="s">
        <v>272</v>
      </c>
      <c r="E123" s="161" t="s">
        <v>272</v>
      </c>
      <c r="F123" s="161" t="s">
        <v>272</v>
      </c>
      <c r="G123" s="161" t="s">
        <v>272</v>
      </c>
      <c r="H123" s="161" t="s">
        <v>272</v>
      </c>
    </row>
    <row r="124" ht="15.75" customHeight="1" spans="1:8">
      <c r="A124" s="233" t="s">
        <v>273</v>
      </c>
      <c r="B124" s="139" t="s">
        <v>363</v>
      </c>
      <c r="C124" s="107"/>
      <c r="D124" s="151">
        <f t="shared" ref="D124:G124" si="73">D34</f>
        <v>2203.464</v>
      </c>
      <c r="E124" s="151">
        <f t="shared" si="73"/>
        <v>2203.464</v>
      </c>
      <c r="F124" s="151">
        <f t="shared" si="73"/>
        <v>2213.55</v>
      </c>
      <c r="G124" s="151">
        <f t="shared" si="73"/>
        <v>2670.33</v>
      </c>
      <c r="H124" s="151">
        <f t="shared" ref="H124" si="74">H34</f>
        <v>1932</v>
      </c>
    </row>
    <row r="125" ht="15.75" customHeight="1" spans="1:8">
      <c r="A125" s="233" t="s">
        <v>275</v>
      </c>
      <c r="B125" s="139" t="s">
        <v>364</v>
      </c>
      <c r="C125" s="107"/>
      <c r="D125" s="151">
        <f t="shared" ref="D125:G125" si="75">D69</f>
        <v>1866.494552</v>
      </c>
      <c r="E125" s="151">
        <f t="shared" si="75"/>
        <v>2036.878052</v>
      </c>
      <c r="F125" s="151">
        <f t="shared" si="75"/>
        <v>2021.101775</v>
      </c>
      <c r="G125" s="151">
        <f t="shared" si="75"/>
        <v>2291.044565</v>
      </c>
      <c r="H125" s="151">
        <f t="shared" ref="H125" si="76">H69</f>
        <v>1865.72</v>
      </c>
    </row>
    <row r="126" ht="15.75" customHeight="1" spans="1:8">
      <c r="A126" s="233" t="s">
        <v>277</v>
      </c>
      <c r="B126" s="139" t="s">
        <v>365</v>
      </c>
      <c r="C126" s="107"/>
      <c r="D126" s="151">
        <f t="shared" ref="D126:G126" si="77">D79</f>
        <v>146.2637735804</v>
      </c>
      <c r="E126" s="151">
        <f t="shared" si="77"/>
        <v>146.2637735804</v>
      </c>
      <c r="F126" s="151">
        <f t="shared" si="77"/>
        <v>146.9332723425</v>
      </c>
      <c r="G126" s="151">
        <f t="shared" si="77"/>
        <v>177.2538795755</v>
      </c>
      <c r="H126" s="151">
        <f t="shared" ref="H126" si="78">H79</f>
        <v>128.2442602</v>
      </c>
    </row>
    <row r="127" ht="15.75" customHeight="1" spans="1:8">
      <c r="A127" s="233" t="s">
        <v>279</v>
      </c>
      <c r="B127" s="139" t="s">
        <v>366</v>
      </c>
      <c r="C127" s="107"/>
      <c r="D127" s="151">
        <f t="shared" ref="D127:G127" si="79">D100</f>
        <v>51.4211232588755</v>
      </c>
      <c r="E127" s="151">
        <f t="shared" si="79"/>
        <v>56.6092364588755</v>
      </c>
      <c r="F127" s="151">
        <f t="shared" si="79"/>
        <v>53.8536189615038</v>
      </c>
      <c r="G127" s="151">
        <f t="shared" si="79"/>
        <v>62.7572672587375</v>
      </c>
      <c r="H127" s="151">
        <f ca="1" t="shared" ref="H127" si="80">H100</f>
        <v>55.2692969778258</v>
      </c>
    </row>
    <row r="128" ht="15.75" customHeight="1" spans="1:8">
      <c r="A128" s="233" t="s">
        <v>281</v>
      </c>
      <c r="B128" s="139" t="s">
        <v>367</v>
      </c>
      <c r="C128" s="107"/>
      <c r="D128" s="151">
        <f t="shared" ref="D128:G128" si="81">D108</f>
        <v>141.61175</v>
      </c>
      <c r="E128" s="151">
        <f t="shared" si="81"/>
        <v>317.96675</v>
      </c>
      <c r="F128" s="151">
        <f t="shared" si="81"/>
        <v>164.965</v>
      </c>
      <c r="G128" s="151">
        <f t="shared" si="81"/>
        <v>133.0825</v>
      </c>
      <c r="H128" s="151">
        <f ca="1" t="shared" ref="H128" si="82">H108</f>
        <v>515.419573524752</v>
      </c>
    </row>
    <row r="129" ht="15.75" customHeight="1" spans="1:8">
      <c r="A129" s="233"/>
      <c r="B129" s="186" t="s">
        <v>368</v>
      </c>
      <c r="C129" s="107"/>
      <c r="D129" s="153">
        <f t="shared" ref="D129:G129" si="83">SUM(D124:D128)</f>
        <v>4409.25519883928</v>
      </c>
      <c r="E129" s="153">
        <f t="shared" si="83"/>
        <v>4761.18181203928</v>
      </c>
      <c r="F129" s="153">
        <f t="shared" si="83"/>
        <v>4600.40366630401</v>
      </c>
      <c r="G129" s="153">
        <f t="shared" si="83"/>
        <v>5334.46821183424</v>
      </c>
      <c r="H129" s="153">
        <f ca="1" t="shared" ref="H129" si="84">SUM(H124:H128)</f>
        <v>4496.65313070258</v>
      </c>
    </row>
    <row r="130" ht="15.75" customHeight="1" spans="1:8">
      <c r="A130" s="233" t="s">
        <v>283</v>
      </c>
      <c r="B130" s="139" t="s">
        <v>369</v>
      </c>
      <c r="C130" s="107"/>
      <c r="D130" s="151">
        <f t="shared" ref="D130:G130" si="85">D119</f>
        <v>847.49215393598</v>
      </c>
      <c r="E130" s="151">
        <f t="shared" si="85"/>
        <v>915.135107223596</v>
      </c>
      <c r="F130" s="151">
        <f t="shared" si="85"/>
        <v>884.23233319707</v>
      </c>
      <c r="G130" s="151">
        <f t="shared" si="85"/>
        <v>1025.32508350629</v>
      </c>
      <c r="H130" s="151">
        <f ca="1" t="shared" ref="H130" si="86">H119</f>
        <v>864.290696588689</v>
      </c>
    </row>
    <row r="131" ht="15.75" customHeight="1" spans="1:8">
      <c r="A131" s="233"/>
      <c r="B131" s="186" t="s">
        <v>370</v>
      </c>
      <c r="C131" s="107"/>
      <c r="D131" s="153">
        <f t="shared" ref="D131:G131" si="87">SUM(D129:D130)</f>
        <v>5256.74735277526</v>
      </c>
      <c r="E131" s="153">
        <f t="shared" si="87"/>
        <v>5676.31691926287</v>
      </c>
      <c r="F131" s="153">
        <f t="shared" si="87"/>
        <v>5484.63599950108</v>
      </c>
      <c r="G131" s="153">
        <f t="shared" si="87"/>
        <v>6359.79329534053</v>
      </c>
      <c r="H131" s="153">
        <f ca="1" t="shared" ref="H131" si="88">SUM(H129:H130)</f>
        <v>5360.94382729127</v>
      </c>
    </row>
    <row r="132" ht="15.75" customHeight="1" spans="1:8">
      <c r="A132" s="233"/>
      <c r="B132" s="186" t="s">
        <v>371</v>
      </c>
      <c r="C132" s="107"/>
      <c r="D132" s="153">
        <f>2*D131</f>
        <v>10513.4947055505</v>
      </c>
      <c r="E132" s="153"/>
      <c r="F132" s="153"/>
      <c r="G132" s="153">
        <f>2*G131</f>
        <v>12719.5865906811</v>
      </c>
      <c r="H132" s="153"/>
    </row>
    <row r="133" ht="15.75" customHeight="1" spans="1:8">
      <c r="A133" s="233"/>
      <c r="B133" s="186" t="s">
        <v>372</v>
      </c>
      <c r="C133" s="107"/>
      <c r="D133" s="239">
        <f t="shared" ref="D133:G133" si="89">D131/D34</f>
        <v>2.38567426233206</v>
      </c>
      <c r="E133" s="239">
        <f t="shared" si="89"/>
        <v>2.57608788673782</v>
      </c>
      <c r="F133" s="239">
        <f t="shared" si="89"/>
        <v>2.47775564116513</v>
      </c>
      <c r="G133" s="239">
        <f t="shared" si="89"/>
        <v>2.38165069311303</v>
      </c>
      <c r="H133" s="239">
        <f ca="1" t="shared" ref="H133" si="90">H131/H34</f>
        <v>2.77481564559589</v>
      </c>
    </row>
    <row r="134" ht="15.75" customHeight="1" spans="1:5">
      <c r="A134" s="2"/>
      <c r="B134" s="220"/>
      <c r="C134" s="2"/>
      <c r="D134" s="2"/>
      <c r="E134" s="2"/>
    </row>
    <row r="135" ht="15.75" customHeight="1" spans="1:5">
      <c r="A135" s="2"/>
      <c r="B135" s="2"/>
      <c r="C135" s="2"/>
      <c r="D135" s="2"/>
      <c r="E135" s="2"/>
    </row>
    <row r="136" ht="15.75" customHeight="1" spans="1:8">
      <c r="A136" s="236" t="s">
        <v>373</v>
      </c>
      <c r="B136" s="107"/>
      <c r="C136" s="229"/>
      <c r="D136" s="229" t="s">
        <v>266</v>
      </c>
      <c r="E136" s="230" t="s">
        <v>267</v>
      </c>
      <c r="F136" s="230" t="s">
        <v>268</v>
      </c>
      <c r="G136" s="230" t="s">
        <v>269</v>
      </c>
      <c r="H136" s="230" t="s">
        <v>270</v>
      </c>
    </row>
    <row r="137" ht="15.75" customHeight="1" spans="1:8">
      <c r="A137" s="242">
        <v>6</v>
      </c>
      <c r="B137" s="159" t="s">
        <v>352</v>
      </c>
      <c r="C137" s="160" t="s">
        <v>295</v>
      </c>
      <c r="D137" s="161" t="s">
        <v>272</v>
      </c>
      <c r="E137" s="161" t="s">
        <v>272</v>
      </c>
      <c r="F137" s="161" t="s">
        <v>272</v>
      </c>
      <c r="G137" s="161" t="s">
        <v>272</v>
      </c>
      <c r="H137" s="161" t="s">
        <v>272</v>
      </c>
    </row>
    <row r="138" ht="15.75" customHeight="1" spans="1:8">
      <c r="A138" s="213" t="s">
        <v>273</v>
      </c>
      <c r="B138" s="163" t="s">
        <v>353</v>
      </c>
      <c r="C138" s="212">
        <v>4.8</v>
      </c>
      <c r="D138" s="151">
        <f t="shared" ref="D138:G138" si="91">(D155)*$C$138/100</f>
        <v>211.644249544285</v>
      </c>
      <c r="E138" s="151">
        <f t="shared" si="91"/>
        <v>228.536726977885</v>
      </c>
      <c r="F138" s="151">
        <f t="shared" si="91"/>
        <v>220.819375982592</v>
      </c>
      <c r="G138" s="151">
        <f t="shared" si="91"/>
        <v>256.054474168043</v>
      </c>
      <c r="H138" s="151">
        <f ca="1" t="shared" ref="H138" si="92">(H155)*$C$138/100</f>
        <v>215.839350273724</v>
      </c>
    </row>
    <row r="139" ht="15.75" customHeight="1" spans="1:8">
      <c r="A139" s="213" t="s">
        <v>275</v>
      </c>
      <c r="B139" s="163" t="s">
        <v>354</v>
      </c>
      <c r="C139" s="212">
        <v>3.92</v>
      </c>
      <c r="D139" s="151">
        <f t="shared" ref="D139:G139" si="93">(D155+D138)*$C$139/100</f>
        <v>181.139258376636</v>
      </c>
      <c r="E139" s="151">
        <f t="shared" si="93"/>
        <v>195.596966729473</v>
      </c>
      <c r="F139" s="151">
        <f t="shared" si="93"/>
        <v>188.991943257635</v>
      </c>
      <c r="G139" s="151">
        <f t="shared" si="93"/>
        <v>219.148489291289</v>
      </c>
      <c r="H139" s="151">
        <f ca="1" t="shared" ref="H139" si="94">(H155+H138)*$C$139/100</f>
        <v>184.729705254271</v>
      </c>
    </row>
    <row r="140" ht="15.75" customHeight="1" spans="1:8">
      <c r="A140" s="213" t="s">
        <v>277</v>
      </c>
      <c r="B140" s="163" t="s">
        <v>355</v>
      </c>
      <c r="C140" s="212"/>
      <c r="D140" s="151"/>
      <c r="E140" s="151"/>
      <c r="F140" s="151"/>
      <c r="G140" s="151"/>
      <c r="H140" s="151"/>
    </row>
    <row r="141" ht="15.75" customHeight="1" spans="1:8">
      <c r="A141" s="213"/>
      <c r="B141" s="163" t="s">
        <v>374</v>
      </c>
      <c r="C141" s="164">
        <v>9.25</v>
      </c>
      <c r="D141" s="151">
        <f t="shared" ref="D141:G141" si="95">((D155+D138+D139)/(1-($C$141+$C$143)/100))*$C$141/100</f>
        <v>518.004175364803</v>
      </c>
      <c r="E141" s="151">
        <f t="shared" si="95"/>
        <v>559.348902952261</v>
      </c>
      <c r="F141" s="151">
        <f t="shared" si="95"/>
        <v>540.460508644713</v>
      </c>
      <c r="G141" s="151">
        <f t="shared" si="95"/>
        <v>626.699222990852</v>
      </c>
      <c r="H141" s="151">
        <f ca="1" t="shared" ref="H141" si="96">((H155+H138+H139)/(1-($C$141+$C$143)/100))*$C$141/100</f>
        <v>528.271781021957</v>
      </c>
    </row>
    <row r="142" ht="15.75" customHeight="1" spans="1:8">
      <c r="A142" s="213"/>
      <c r="B142" s="163" t="s">
        <v>357</v>
      </c>
      <c r="C142" s="212"/>
      <c r="D142" s="151"/>
      <c r="E142" s="151"/>
      <c r="F142" s="151"/>
      <c r="G142" s="151"/>
      <c r="H142" s="151"/>
    </row>
    <row r="143" ht="15.75" customHeight="1" spans="1:8">
      <c r="A143" s="213"/>
      <c r="B143" s="163" t="s">
        <v>358</v>
      </c>
      <c r="C143" s="213">
        <v>5</v>
      </c>
      <c r="D143" s="151">
        <f t="shared" ref="D143:G143" si="97">((D155+D138+D139)/(1-($C$141+$C$143)/100))*$C$143/100</f>
        <v>280.002256953947</v>
      </c>
      <c r="E143" s="151">
        <f t="shared" si="97"/>
        <v>302.350758352573</v>
      </c>
      <c r="F143" s="151">
        <f t="shared" si="97"/>
        <v>292.140815483629</v>
      </c>
      <c r="G143" s="151">
        <f t="shared" si="97"/>
        <v>338.756336751812</v>
      </c>
      <c r="H143" s="151">
        <f ca="1" t="shared" ref="H143" si="98">((H155+H138+H139)/(1-($C$141+$C$143)/100))*$C$143/100</f>
        <v>285.552314065923</v>
      </c>
    </row>
    <row r="144" ht="15.75" customHeight="1" spans="1:8">
      <c r="A144" s="213"/>
      <c r="B144" s="163" t="s">
        <v>359</v>
      </c>
      <c r="C144" s="212"/>
      <c r="D144" s="151"/>
      <c r="E144" s="151"/>
      <c r="F144" s="151"/>
      <c r="G144" s="151"/>
      <c r="H144" s="151"/>
    </row>
    <row r="145" ht="15.75" customHeight="1" spans="1:8">
      <c r="A145" s="213"/>
      <c r="B145" s="159" t="s">
        <v>35</v>
      </c>
      <c r="C145" s="231">
        <f t="shared" ref="C145:G145" si="99">SUM(C138:C144)</f>
        <v>22.97</v>
      </c>
      <c r="D145" s="153">
        <f t="shared" si="99"/>
        <v>1190.78994023967</v>
      </c>
      <c r="E145" s="153">
        <f t="shared" si="99"/>
        <v>1285.83335501219</v>
      </c>
      <c r="F145" s="153">
        <f t="shared" si="99"/>
        <v>1242.41264336857</v>
      </c>
      <c r="G145" s="153">
        <f t="shared" si="99"/>
        <v>1440.658523202</v>
      </c>
      <c r="H145" s="153">
        <f ca="1" t="shared" ref="H145" si="100">SUM(H138:H144)</f>
        <v>1214.39315061587</v>
      </c>
    </row>
    <row r="146" ht="15.75" customHeight="1" spans="1:5">
      <c r="A146" s="2"/>
      <c r="B146" s="2"/>
      <c r="C146" s="2"/>
      <c r="D146" s="2"/>
      <c r="E146" s="2"/>
    </row>
    <row r="147" ht="15.75" customHeight="1" spans="1:8">
      <c r="A147" s="244" t="s">
        <v>375</v>
      </c>
      <c r="B147" s="244"/>
      <c r="C147" s="244"/>
      <c r="D147" s="244"/>
      <c r="E147" s="244"/>
      <c r="F147" s="244"/>
      <c r="G147" s="244"/>
      <c r="H147" s="244"/>
    </row>
    <row r="148" ht="15.75" customHeight="1" spans="1:8">
      <c r="A148" s="228" t="s">
        <v>376</v>
      </c>
      <c r="B148" s="109"/>
      <c r="C148" s="107"/>
      <c r="D148" s="229" t="s">
        <v>266</v>
      </c>
      <c r="E148" s="230" t="s">
        <v>267</v>
      </c>
      <c r="F148" s="230" t="s">
        <v>268</v>
      </c>
      <c r="G148" s="230" t="s">
        <v>269</v>
      </c>
      <c r="H148" s="230" t="s">
        <v>270</v>
      </c>
    </row>
    <row r="149" ht="15.75" customHeight="1" spans="1:8">
      <c r="A149" s="233"/>
      <c r="B149" s="186" t="s">
        <v>362</v>
      </c>
      <c r="C149" s="107"/>
      <c r="D149" s="161" t="s">
        <v>272</v>
      </c>
      <c r="E149" s="161" t="s">
        <v>272</v>
      </c>
      <c r="F149" s="161" t="s">
        <v>272</v>
      </c>
      <c r="G149" s="247" t="str">
        <f t="shared" ref="G149:H149" si="101">G123</f>
        <v>Valor(R$)</v>
      </c>
      <c r="H149" s="247" t="str">
        <f t="shared" si="101"/>
        <v>Valor(R$)</v>
      </c>
    </row>
    <row r="150" ht="15.75" customHeight="1" spans="1:8">
      <c r="A150" s="233" t="s">
        <v>273</v>
      </c>
      <c r="B150" s="139" t="s">
        <v>363</v>
      </c>
      <c r="C150" s="107"/>
      <c r="D150" s="151">
        <f t="shared" ref="D150:G150" si="102">D124</f>
        <v>2203.464</v>
      </c>
      <c r="E150" s="151">
        <f t="shared" si="102"/>
        <v>2203.464</v>
      </c>
      <c r="F150" s="151">
        <f t="shared" si="102"/>
        <v>2213.55</v>
      </c>
      <c r="G150" s="151">
        <f t="shared" si="102"/>
        <v>2670.33</v>
      </c>
      <c r="H150" s="151">
        <f t="shared" ref="H150" si="103">H124</f>
        <v>1932</v>
      </c>
    </row>
    <row r="151" ht="15.75" customHeight="1" spans="1:8">
      <c r="A151" s="233" t="s">
        <v>275</v>
      </c>
      <c r="B151" s="139" t="s">
        <v>364</v>
      </c>
      <c r="C151" s="107"/>
      <c r="D151" s="151">
        <f t="shared" ref="D151:G151" si="104">D125</f>
        <v>1866.494552</v>
      </c>
      <c r="E151" s="151">
        <f t="shared" si="104"/>
        <v>2036.878052</v>
      </c>
      <c r="F151" s="151">
        <f t="shared" si="104"/>
        <v>2021.101775</v>
      </c>
      <c r="G151" s="151">
        <f t="shared" si="104"/>
        <v>2291.044565</v>
      </c>
      <c r="H151" s="151">
        <f t="shared" ref="H151" si="105">H125</f>
        <v>1865.72</v>
      </c>
    </row>
    <row r="152" ht="15.75" customHeight="1" spans="1:8">
      <c r="A152" s="233" t="s">
        <v>277</v>
      </c>
      <c r="B152" s="139" t="s">
        <v>365</v>
      </c>
      <c r="C152" s="107"/>
      <c r="D152" s="151">
        <f t="shared" ref="D152:G152" si="106">D126</f>
        <v>146.2637735804</v>
      </c>
      <c r="E152" s="151">
        <f t="shared" si="106"/>
        <v>146.2637735804</v>
      </c>
      <c r="F152" s="151">
        <f t="shared" si="106"/>
        <v>146.9332723425</v>
      </c>
      <c r="G152" s="151">
        <f t="shared" si="106"/>
        <v>177.2538795755</v>
      </c>
      <c r="H152" s="151">
        <f t="shared" ref="H152" si="107">H126</f>
        <v>128.2442602</v>
      </c>
    </row>
    <row r="153" ht="15.75" customHeight="1" spans="1:8">
      <c r="A153" s="233" t="s">
        <v>279</v>
      </c>
      <c r="B153" s="139" t="s">
        <v>366</v>
      </c>
      <c r="C153" s="107"/>
      <c r="D153" s="151">
        <f t="shared" ref="D153:G153" si="108">D127</f>
        <v>51.4211232588755</v>
      </c>
      <c r="E153" s="151">
        <f t="shared" si="108"/>
        <v>56.6092364588755</v>
      </c>
      <c r="F153" s="151">
        <f t="shared" si="108"/>
        <v>53.8536189615038</v>
      </c>
      <c r="G153" s="151">
        <f t="shared" si="108"/>
        <v>62.7572672587375</v>
      </c>
      <c r="H153" s="151">
        <f ca="1" t="shared" ref="H153" si="109">H127</f>
        <v>55.2692969778258</v>
      </c>
    </row>
    <row r="154" ht="15.75" customHeight="1" spans="1:8">
      <c r="A154" s="233" t="s">
        <v>281</v>
      </c>
      <c r="B154" s="139" t="s">
        <v>367</v>
      </c>
      <c r="C154" s="107"/>
      <c r="D154" s="151">
        <f t="shared" ref="D154:G154" si="110">D128</f>
        <v>141.61175</v>
      </c>
      <c r="E154" s="151">
        <f t="shared" si="110"/>
        <v>317.96675</v>
      </c>
      <c r="F154" s="151">
        <f t="shared" si="110"/>
        <v>164.965</v>
      </c>
      <c r="G154" s="151">
        <f t="shared" si="110"/>
        <v>133.0825</v>
      </c>
      <c r="H154" s="151">
        <f ca="1" t="shared" ref="H154" si="111">H128</f>
        <v>515.419573524752</v>
      </c>
    </row>
    <row r="155" ht="15.75" customHeight="1" spans="1:8">
      <c r="A155" s="233"/>
      <c r="B155" s="186" t="s">
        <v>368</v>
      </c>
      <c r="C155" s="107"/>
      <c r="D155" s="153">
        <f t="shared" ref="D155:G155" si="112">SUM(D150:D154)</f>
        <v>4409.25519883928</v>
      </c>
      <c r="E155" s="153">
        <f t="shared" si="112"/>
        <v>4761.18181203928</v>
      </c>
      <c r="F155" s="153">
        <f t="shared" si="112"/>
        <v>4600.40366630401</v>
      </c>
      <c r="G155" s="153">
        <f t="shared" si="112"/>
        <v>5334.46821183424</v>
      </c>
      <c r="H155" s="153">
        <f ca="1" t="shared" ref="H155" si="113">SUM(H150:H154)</f>
        <v>4496.65313070258</v>
      </c>
    </row>
    <row r="156" ht="15.75" customHeight="1" spans="1:8">
      <c r="A156" s="233" t="s">
        <v>283</v>
      </c>
      <c r="B156" s="139" t="s">
        <v>369</v>
      </c>
      <c r="C156" s="107"/>
      <c r="D156" s="151">
        <f t="shared" ref="D156:G156" si="114">D145</f>
        <v>1190.78994023967</v>
      </c>
      <c r="E156" s="151">
        <f t="shared" si="114"/>
        <v>1285.83335501219</v>
      </c>
      <c r="F156" s="151">
        <f t="shared" si="114"/>
        <v>1242.41264336857</v>
      </c>
      <c r="G156" s="151">
        <f t="shared" si="114"/>
        <v>1440.658523202</v>
      </c>
      <c r="H156" s="151">
        <f ca="1" t="shared" ref="H156" si="115">H145</f>
        <v>1214.39315061587</v>
      </c>
    </row>
    <row r="157" ht="15.75" customHeight="1" spans="1:8">
      <c r="A157" s="233"/>
      <c r="B157" s="186" t="s">
        <v>370</v>
      </c>
      <c r="C157" s="107"/>
      <c r="D157" s="153">
        <f t="shared" ref="D157:G157" si="116">SUM(D155:D156)</f>
        <v>5600.04513907895</v>
      </c>
      <c r="E157" s="153">
        <f t="shared" si="116"/>
        <v>6047.01516705147</v>
      </c>
      <c r="F157" s="153">
        <f t="shared" si="116"/>
        <v>5842.81630967257</v>
      </c>
      <c r="G157" s="153">
        <f t="shared" si="116"/>
        <v>6775.12673503623</v>
      </c>
      <c r="H157" s="153">
        <f ca="1" t="shared" ref="H157" si="117">SUM(H155:H156)</f>
        <v>5711.04628131845</v>
      </c>
    </row>
    <row r="158" ht="15.75" customHeight="1" spans="1:8">
      <c r="A158" s="233"/>
      <c r="B158" s="186" t="s">
        <v>371</v>
      </c>
      <c r="C158" s="107"/>
      <c r="D158" s="153">
        <f>2*D157</f>
        <v>11200.0902781579</v>
      </c>
      <c r="E158" s="153"/>
      <c r="F158" s="153"/>
      <c r="G158" s="248">
        <f>2*G157</f>
        <v>13550.2534700725</v>
      </c>
      <c r="H158" s="248"/>
    </row>
    <row r="159" ht="15.75" customHeight="1" spans="1:8">
      <c r="A159" s="233"/>
      <c r="B159" s="186" t="s">
        <v>372</v>
      </c>
      <c r="C159" s="107"/>
      <c r="D159" s="239">
        <f>D157/D34</f>
        <v>2.5414733978313</v>
      </c>
      <c r="E159" s="239">
        <f>E157/E34</f>
        <v>2.74432219770846</v>
      </c>
      <c r="F159" s="239">
        <f t="shared" ref="F159:H159" si="118">F157/F34</f>
        <v>2.63956825446571</v>
      </c>
      <c r="G159" s="239">
        <f t="shared" si="118"/>
        <v>2.53718706490817</v>
      </c>
      <c r="H159" s="239">
        <f ca="1" t="shared" si="118"/>
        <v>2.95602809592052</v>
      </c>
    </row>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110">
    <mergeCell ref="A1:F1"/>
    <mergeCell ref="A2:F2"/>
    <mergeCell ref="A4:F4"/>
    <mergeCell ref="A5:F5"/>
    <mergeCell ref="A6:F6"/>
    <mergeCell ref="A7:F7"/>
    <mergeCell ref="A8:B8"/>
    <mergeCell ref="C8:F8"/>
    <mergeCell ref="A9:B9"/>
    <mergeCell ref="C9:F9"/>
    <mergeCell ref="A11:F11"/>
    <mergeCell ref="A12:B12"/>
    <mergeCell ref="C12:F12"/>
    <mergeCell ref="A13:B13"/>
    <mergeCell ref="C13:F13"/>
    <mergeCell ref="A14:B14"/>
    <mergeCell ref="C14:F14"/>
    <mergeCell ref="A15:B15"/>
    <mergeCell ref="C15:F15"/>
    <mergeCell ref="A16:B16"/>
    <mergeCell ref="C16:F16"/>
    <mergeCell ref="A18:D18"/>
    <mergeCell ref="A26:C26"/>
    <mergeCell ref="B27:C27"/>
    <mergeCell ref="B28:C28"/>
    <mergeCell ref="B29:C29"/>
    <mergeCell ref="B30:C30"/>
    <mergeCell ref="B31:C31"/>
    <mergeCell ref="B32:C32"/>
    <mergeCell ref="B33:C33"/>
    <mergeCell ref="B34:C34"/>
    <mergeCell ref="B35:D35"/>
    <mergeCell ref="A36:C36"/>
    <mergeCell ref="A37:B37"/>
    <mergeCell ref="A43:C43"/>
    <mergeCell ref="A56:C56"/>
    <mergeCell ref="B57:C57"/>
    <mergeCell ref="B58:C58"/>
    <mergeCell ref="B59:C59"/>
    <mergeCell ref="B60:C60"/>
    <mergeCell ref="B61:C61"/>
    <mergeCell ref="B62:C62"/>
    <mergeCell ref="A64:C64"/>
    <mergeCell ref="B65:C65"/>
    <mergeCell ref="B66:C66"/>
    <mergeCell ref="B67:C67"/>
    <mergeCell ref="B68:C68"/>
    <mergeCell ref="B69:C69"/>
    <mergeCell ref="A71:C71"/>
    <mergeCell ref="B72:C72"/>
    <mergeCell ref="B73:C73"/>
    <mergeCell ref="B74:C74"/>
    <mergeCell ref="B75:C75"/>
    <mergeCell ref="B76:C76"/>
    <mergeCell ref="B77:C77"/>
    <mergeCell ref="B78:C78"/>
    <mergeCell ref="B79:C79"/>
    <mergeCell ref="A81:C81"/>
    <mergeCell ref="B82:C82"/>
    <mergeCell ref="B83:C83"/>
    <mergeCell ref="B84:C84"/>
    <mergeCell ref="B85:C85"/>
    <mergeCell ref="B86:C86"/>
    <mergeCell ref="B87:C87"/>
    <mergeCell ref="B88:C88"/>
    <mergeCell ref="B89:C89"/>
    <mergeCell ref="A91:C91"/>
    <mergeCell ref="B92:C92"/>
    <mergeCell ref="B93:C93"/>
    <mergeCell ref="B94:C94"/>
    <mergeCell ref="A96:C96"/>
    <mergeCell ref="B97:C97"/>
    <mergeCell ref="B98:C98"/>
    <mergeCell ref="B99:C99"/>
    <mergeCell ref="B100:C100"/>
    <mergeCell ref="A102:C102"/>
    <mergeCell ref="B103:C103"/>
    <mergeCell ref="B104:C104"/>
    <mergeCell ref="B105:C105"/>
    <mergeCell ref="B106:C106"/>
    <mergeCell ref="B107:C107"/>
    <mergeCell ref="B108:C108"/>
    <mergeCell ref="A110:B110"/>
    <mergeCell ref="A121:H121"/>
    <mergeCell ref="A122:C122"/>
    <mergeCell ref="B123:C123"/>
    <mergeCell ref="B124:C124"/>
    <mergeCell ref="B125:C125"/>
    <mergeCell ref="B126:C126"/>
    <mergeCell ref="B127:C127"/>
    <mergeCell ref="B128:C128"/>
    <mergeCell ref="B129:C129"/>
    <mergeCell ref="B130:C130"/>
    <mergeCell ref="B131:C131"/>
    <mergeCell ref="B132:C132"/>
    <mergeCell ref="B133:C133"/>
    <mergeCell ref="A136:B136"/>
    <mergeCell ref="A147:H147"/>
    <mergeCell ref="A148:C148"/>
    <mergeCell ref="B149:C149"/>
    <mergeCell ref="B150:C150"/>
    <mergeCell ref="B151:C151"/>
    <mergeCell ref="B152:C152"/>
    <mergeCell ref="B153:C153"/>
    <mergeCell ref="B154:C154"/>
    <mergeCell ref="B155:C155"/>
    <mergeCell ref="B156:C156"/>
    <mergeCell ref="B157:C157"/>
    <mergeCell ref="B158:C158"/>
    <mergeCell ref="B159:C159"/>
  </mergeCells>
  <pageMargins left="0.511805555555556" right="0.511805555555556" top="0.869444444444444" bottom="0.786805555555556" header="0" footer="0"/>
  <pageSetup paperSize="9" scale="92" fitToHeight="0" orientation="landscape" horizontalDpi="600"/>
  <headerFooter>
    <oddHeader>&amp;CNegrito itálico"Processo 23069.153532/2025-16
PE 90.023/2025
</oddHeader>
    <oddFooter>&amp;L&amp;A</oddFooter>
  </headerFooter>
  <ignoredErrors>
    <ignoredError sqref="F104" formula="1"/>
  </ignoredErrors>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999"/>
  <sheetViews>
    <sheetView topLeftCell="A121" workbookViewId="0">
      <selection activeCell="D60" sqref="D60"/>
    </sheetView>
  </sheetViews>
  <sheetFormatPr defaultColWidth="14.4285714285714" defaultRowHeight="15" customHeight="1"/>
  <cols>
    <col min="1" max="1" width="9.57142857142857" customWidth="1"/>
    <col min="2" max="2" width="62.1428571428571" customWidth="1"/>
    <col min="3" max="3" width="11.1428571428571" customWidth="1"/>
    <col min="4" max="4" width="12.1428571428571" customWidth="1"/>
    <col min="5" max="5" width="14.4285714285714" customWidth="1"/>
    <col min="6" max="6" width="17.1428571428571" customWidth="1"/>
    <col min="7" max="9" width="13" customWidth="1"/>
    <col min="10" max="23" width="8.85714285714286" customWidth="1"/>
  </cols>
  <sheetData>
    <row r="1" ht="18" customHeight="1" spans="1:23">
      <c r="A1" s="87" t="s">
        <v>0</v>
      </c>
      <c r="H1" s="88"/>
      <c r="I1" s="88"/>
      <c r="J1" s="88"/>
      <c r="K1" s="88"/>
      <c r="L1" s="88"/>
      <c r="M1" s="88"/>
      <c r="N1" s="88"/>
      <c r="O1" s="88"/>
      <c r="P1" s="88"/>
      <c r="Q1" s="88"/>
      <c r="R1" s="88"/>
      <c r="S1" s="88"/>
      <c r="T1" s="88"/>
      <c r="U1" s="88"/>
      <c r="V1" s="88"/>
      <c r="W1" s="88"/>
    </row>
    <row r="2" ht="18.75" spans="1:23">
      <c r="A2" s="89" t="s">
        <v>1</v>
      </c>
      <c r="H2" s="88"/>
      <c r="I2" s="88"/>
      <c r="J2" s="88"/>
      <c r="K2" s="88"/>
      <c r="L2" s="88"/>
      <c r="M2" s="88"/>
      <c r="N2" s="88"/>
      <c r="O2" s="88"/>
      <c r="P2" s="88"/>
      <c r="Q2" s="88"/>
      <c r="R2" s="88"/>
      <c r="S2" s="88"/>
      <c r="T2" s="88"/>
      <c r="U2" s="88"/>
      <c r="V2" s="88"/>
      <c r="W2" s="88"/>
    </row>
    <row r="3" spans="1:23">
      <c r="A3" s="88"/>
      <c r="B3" s="88"/>
      <c r="C3" s="88"/>
      <c r="D3" s="88"/>
      <c r="E3" s="88"/>
      <c r="F3" s="88"/>
      <c r="G3" s="88"/>
      <c r="H3" s="88"/>
      <c r="I3" s="88"/>
      <c r="J3" s="88"/>
      <c r="K3" s="88"/>
      <c r="L3" s="88"/>
      <c r="M3" s="88"/>
      <c r="N3" s="88"/>
      <c r="O3" s="88"/>
      <c r="P3" s="88"/>
      <c r="Q3" s="88"/>
      <c r="R3" s="88"/>
      <c r="S3" s="88"/>
      <c r="T3" s="88"/>
      <c r="U3" s="88"/>
      <c r="V3" s="88"/>
      <c r="W3" s="88"/>
    </row>
    <row r="4" ht="14.25" customHeight="1" spans="1:23">
      <c r="A4" s="90" t="s">
        <v>377</v>
      </c>
      <c r="H4" s="88"/>
      <c r="I4" s="88"/>
      <c r="J4" s="88"/>
      <c r="K4" s="88"/>
      <c r="L4" s="88"/>
      <c r="M4" s="88"/>
      <c r="N4" s="88"/>
      <c r="O4" s="88"/>
      <c r="P4" s="88"/>
      <c r="Q4" s="88"/>
      <c r="R4" s="88"/>
      <c r="S4" s="88"/>
      <c r="T4" s="88"/>
      <c r="U4" s="88"/>
      <c r="V4" s="88"/>
      <c r="W4" s="88"/>
    </row>
    <row r="5" ht="38.25" customHeight="1" spans="1:23">
      <c r="A5" s="91" t="s">
        <v>246</v>
      </c>
      <c r="H5" s="88"/>
      <c r="I5" s="88"/>
      <c r="J5" s="88"/>
      <c r="K5" s="88"/>
      <c r="L5" s="88"/>
      <c r="M5" s="88"/>
      <c r="N5" s="88"/>
      <c r="O5" s="88"/>
      <c r="P5" s="88"/>
      <c r="Q5" s="88"/>
      <c r="R5" s="88"/>
      <c r="S5" s="88"/>
      <c r="T5" s="88"/>
      <c r="U5" s="88"/>
      <c r="V5" s="88"/>
      <c r="W5" s="88"/>
    </row>
    <row r="6" customHeight="1" spans="1:23">
      <c r="A6" s="92" t="s">
        <v>247</v>
      </c>
      <c r="B6" s="93"/>
      <c r="C6" s="93"/>
      <c r="D6" s="93"/>
      <c r="E6" s="93"/>
      <c r="F6" s="93"/>
      <c r="G6" s="93"/>
      <c r="H6" s="88"/>
      <c r="I6" s="88"/>
      <c r="J6" s="88"/>
      <c r="K6" s="88"/>
      <c r="L6" s="88"/>
      <c r="M6" s="88"/>
      <c r="N6" s="88"/>
      <c r="O6" s="88"/>
      <c r="P6" s="88"/>
      <c r="Q6" s="88"/>
      <c r="R6" s="88"/>
      <c r="S6" s="88"/>
      <c r="T6" s="88"/>
      <c r="U6" s="88"/>
      <c r="V6" s="88"/>
      <c r="W6" s="88"/>
    </row>
    <row r="7" ht="15.75" customHeight="1" spans="1:23">
      <c r="A7" s="92" t="s">
        <v>248</v>
      </c>
      <c r="B7" s="93"/>
      <c r="C7" s="93"/>
      <c r="D7" s="93"/>
      <c r="E7" s="93"/>
      <c r="F7" s="93"/>
      <c r="G7" s="93"/>
      <c r="H7" s="88"/>
      <c r="I7" s="88"/>
      <c r="J7" s="88"/>
      <c r="K7" s="88"/>
      <c r="L7" s="88"/>
      <c r="M7" s="88"/>
      <c r="N7" s="88"/>
      <c r="O7" s="88"/>
      <c r="P7" s="88"/>
      <c r="Q7" s="88"/>
      <c r="R7" s="88"/>
      <c r="S7" s="88"/>
      <c r="T7" s="88"/>
      <c r="U7" s="88"/>
      <c r="V7" s="88"/>
      <c r="W7" s="88"/>
    </row>
    <row r="8" spans="1:23">
      <c r="A8" s="94" t="s">
        <v>249</v>
      </c>
      <c r="B8" s="95"/>
      <c r="C8" s="96" t="s">
        <v>250</v>
      </c>
      <c r="D8" s="97"/>
      <c r="E8" s="97"/>
      <c r="F8" s="98"/>
      <c r="G8" s="88"/>
      <c r="H8" s="88"/>
      <c r="I8" s="88"/>
      <c r="J8" s="88"/>
      <c r="K8" s="88"/>
      <c r="L8" s="88"/>
      <c r="M8" s="88"/>
      <c r="N8" s="88"/>
      <c r="O8" s="88"/>
      <c r="P8" s="88"/>
      <c r="Q8" s="88"/>
      <c r="R8" s="88"/>
      <c r="S8" s="88"/>
      <c r="T8" s="88"/>
      <c r="U8" s="88"/>
      <c r="V8" s="88"/>
      <c r="W8" s="88"/>
    </row>
    <row r="9" ht="15.75" spans="1:23">
      <c r="A9" s="99"/>
      <c r="B9" s="20"/>
      <c r="C9" s="100"/>
      <c r="D9" s="101"/>
      <c r="E9" s="101"/>
      <c r="F9" s="102"/>
      <c r="G9" s="88"/>
      <c r="H9" s="88"/>
      <c r="I9" s="88"/>
      <c r="J9" s="88"/>
      <c r="K9" s="88"/>
      <c r="L9" s="88"/>
      <c r="M9" s="88"/>
      <c r="N9" s="88"/>
      <c r="O9" s="88"/>
      <c r="P9" s="88"/>
      <c r="Q9" s="88"/>
      <c r="R9" s="88"/>
      <c r="S9" s="88"/>
      <c r="T9" s="88"/>
      <c r="U9" s="88"/>
      <c r="V9" s="88"/>
      <c r="W9" s="88"/>
    </row>
    <row r="10" ht="15.75" spans="1:23">
      <c r="A10" s="2"/>
      <c r="B10" s="103"/>
      <c r="C10" s="104"/>
      <c r="D10" s="104"/>
      <c r="E10" s="88"/>
      <c r="F10" s="88"/>
      <c r="G10" s="88"/>
      <c r="H10" s="88"/>
      <c r="I10" s="88"/>
      <c r="J10" s="88"/>
      <c r="K10" s="88"/>
      <c r="L10" s="88"/>
      <c r="M10" s="88"/>
      <c r="N10" s="88"/>
      <c r="O10" s="88"/>
      <c r="P10" s="88"/>
      <c r="Q10" s="88"/>
      <c r="R10" s="88"/>
      <c r="S10" s="88"/>
      <c r="T10" s="88"/>
      <c r="U10" s="88"/>
      <c r="V10" s="88"/>
      <c r="W10" s="88"/>
    </row>
    <row r="11" spans="1:23">
      <c r="A11" s="105" t="s">
        <v>251</v>
      </c>
      <c r="B11" s="97"/>
      <c r="C11" s="97"/>
      <c r="D11" s="97"/>
      <c r="E11" s="97"/>
      <c r="F11" s="98"/>
      <c r="G11" s="88"/>
      <c r="H11" s="88"/>
      <c r="I11" s="88"/>
      <c r="J11" s="88"/>
      <c r="K11" s="88"/>
      <c r="L11" s="88"/>
      <c r="M11" s="88"/>
      <c r="N11" s="88"/>
      <c r="O11" s="88"/>
      <c r="P11" s="88"/>
      <c r="Q11" s="88"/>
      <c r="R11" s="88"/>
      <c r="S11" s="88"/>
      <c r="T11" s="88"/>
      <c r="U11" s="88"/>
      <c r="V11" s="88"/>
      <c r="W11" s="88"/>
    </row>
    <row r="12" spans="1:23">
      <c r="A12" s="106" t="s">
        <v>252</v>
      </c>
      <c r="B12" s="107"/>
      <c r="C12" s="108"/>
      <c r="D12" s="109"/>
      <c r="E12" s="109"/>
      <c r="F12" s="110"/>
      <c r="G12" s="88"/>
      <c r="H12" s="88"/>
      <c r="I12" s="88"/>
      <c r="J12" s="88"/>
      <c r="K12" s="88"/>
      <c r="L12" s="88"/>
      <c r="M12" s="88"/>
      <c r="N12" s="88"/>
      <c r="O12" s="88"/>
      <c r="P12" s="88"/>
      <c r="Q12" s="88"/>
      <c r="R12" s="88"/>
      <c r="S12" s="88"/>
      <c r="T12" s="88"/>
      <c r="U12" s="88"/>
      <c r="V12" s="88"/>
      <c r="W12" s="88"/>
    </row>
    <row r="13" spans="1:23">
      <c r="A13" s="106" t="s">
        <v>253</v>
      </c>
      <c r="B13" s="107"/>
      <c r="C13" s="108"/>
      <c r="D13" s="109"/>
      <c r="E13" s="109"/>
      <c r="F13" s="110"/>
      <c r="G13" s="88"/>
      <c r="H13" s="88"/>
      <c r="I13" s="88"/>
      <c r="J13" s="88"/>
      <c r="K13" s="88"/>
      <c r="L13" s="88"/>
      <c r="M13" s="88"/>
      <c r="N13" s="88"/>
      <c r="O13" s="88"/>
      <c r="P13" s="88"/>
      <c r="Q13" s="88"/>
      <c r="R13" s="88"/>
      <c r="S13" s="88"/>
      <c r="T13" s="88"/>
      <c r="U13" s="88"/>
      <c r="V13" s="88"/>
      <c r="W13" s="88"/>
    </row>
    <row r="14" spans="1:23">
      <c r="A14" s="111" t="s">
        <v>254</v>
      </c>
      <c r="B14" s="107"/>
      <c r="C14" s="108"/>
      <c r="D14" s="109"/>
      <c r="E14" s="109"/>
      <c r="F14" s="110"/>
      <c r="G14" s="88"/>
      <c r="H14" s="88"/>
      <c r="I14" s="88"/>
      <c r="J14" s="88"/>
      <c r="K14" s="88"/>
      <c r="L14" s="88"/>
      <c r="M14" s="88"/>
      <c r="N14" s="88"/>
      <c r="O14" s="88"/>
      <c r="P14" s="88"/>
      <c r="Q14" s="88"/>
      <c r="R14" s="88"/>
      <c r="S14" s="88"/>
      <c r="T14" s="88"/>
      <c r="U14" s="88"/>
      <c r="V14" s="88"/>
      <c r="W14" s="88"/>
    </row>
    <row r="15" spans="1:23">
      <c r="A15" s="106" t="s">
        <v>255</v>
      </c>
      <c r="B15" s="107"/>
      <c r="C15" s="108"/>
      <c r="D15" s="109"/>
      <c r="E15" s="109"/>
      <c r="F15" s="110"/>
      <c r="G15" s="88"/>
      <c r="H15" s="88"/>
      <c r="I15" s="88"/>
      <c r="J15" s="88"/>
      <c r="K15" s="88"/>
      <c r="L15" s="88"/>
      <c r="M15" s="88"/>
      <c r="N15" s="88"/>
      <c r="O15" s="88"/>
      <c r="P15" s="88"/>
      <c r="Q15" s="88"/>
      <c r="R15" s="88"/>
      <c r="S15" s="88"/>
      <c r="T15" s="88"/>
      <c r="U15" s="88"/>
      <c r="V15" s="88"/>
      <c r="W15" s="88"/>
    </row>
    <row r="16" ht="15.75" spans="1:23">
      <c r="A16" s="112" t="s">
        <v>256</v>
      </c>
      <c r="B16" s="20"/>
      <c r="C16" s="113"/>
      <c r="D16" s="101"/>
      <c r="E16" s="101"/>
      <c r="F16" s="102"/>
      <c r="G16" s="88"/>
      <c r="H16" s="88"/>
      <c r="I16" s="88"/>
      <c r="J16" s="88"/>
      <c r="K16" s="88"/>
      <c r="L16" s="88"/>
      <c r="M16" s="88"/>
      <c r="N16" s="88"/>
      <c r="O16" s="88"/>
      <c r="P16" s="88"/>
      <c r="Q16" s="88"/>
      <c r="R16" s="88"/>
      <c r="S16" s="88"/>
      <c r="T16" s="88"/>
      <c r="U16" s="88"/>
      <c r="V16" s="88"/>
      <c r="W16" s="88"/>
    </row>
    <row r="17" spans="1:23">
      <c r="A17" s="2"/>
      <c r="B17" s="103"/>
      <c r="C17" s="104"/>
      <c r="D17" s="104"/>
      <c r="E17" s="88"/>
      <c r="F17" s="88"/>
      <c r="G17" s="88"/>
      <c r="H17" s="88"/>
      <c r="I17" s="88"/>
      <c r="J17" s="88"/>
      <c r="K17" s="88"/>
      <c r="L17" s="88"/>
      <c r="M17" s="88"/>
      <c r="N17" s="88"/>
      <c r="O17" s="88"/>
      <c r="P17" s="88"/>
      <c r="Q17" s="88"/>
      <c r="R17" s="88"/>
      <c r="S17" s="88"/>
      <c r="T17" s="88"/>
      <c r="U17" s="88"/>
      <c r="V17" s="88"/>
      <c r="W17" s="88"/>
    </row>
    <row r="18" spans="1:23">
      <c r="A18" s="114" t="s">
        <v>257</v>
      </c>
      <c r="B18" s="115"/>
      <c r="C18" s="115"/>
      <c r="D18" s="115"/>
      <c r="E18" s="116"/>
      <c r="F18" s="116"/>
      <c r="G18" s="88"/>
      <c r="H18" s="88"/>
      <c r="I18" s="88"/>
      <c r="J18" s="88"/>
      <c r="K18" s="88"/>
      <c r="L18" s="88"/>
      <c r="M18" s="88"/>
      <c r="N18" s="88"/>
      <c r="O18" s="88"/>
      <c r="P18" s="88"/>
      <c r="Q18" s="88"/>
      <c r="R18" s="88"/>
      <c r="S18" s="88"/>
      <c r="T18" s="88"/>
      <c r="U18" s="88"/>
      <c r="V18" s="88"/>
      <c r="W18" s="88"/>
    </row>
    <row r="19" spans="1:23">
      <c r="A19" s="114" t="s">
        <v>258</v>
      </c>
      <c r="B19" s="114" t="s">
        <v>259</v>
      </c>
      <c r="C19" s="114" t="s">
        <v>8</v>
      </c>
      <c r="D19" s="114" t="s">
        <v>260</v>
      </c>
      <c r="E19" s="88"/>
      <c r="F19" s="88"/>
      <c r="G19" s="88"/>
      <c r="H19" s="88"/>
      <c r="I19" s="88"/>
      <c r="J19" s="88"/>
      <c r="K19" s="88"/>
      <c r="L19" s="88"/>
      <c r="M19" s="88"/>
      <c r="N19" s="88"/>
      <c r="O19" s="88"/>
      <c r="P19" s="88"/>
      <c r="Q19" s="88"/>
      <c r="R19" s="88"/>
      <c r="S19" s="88"/>
      <c r="T19" s="88"/>
      <c r="U19" s="88"/>
      <c r="V19" s="88"/>
      <c r="W19" s="88"/>
    </row>
    <row r="20" spans="1:23">
      <c r="A20" s="117">
        <v>20.88</v>
      </c>
      <c r="B20" s="118" t="s">
        <v>24</v>
      </c>
      <c r="C20" s="119" t="s">
        <v>25</v>
      </c>
      <c r="D20" s="120">
        <f>'Anexo II-C Salários'!H13</f>
        <v>2187.59</v>
      </c>
      <c r="E20" s="88"/>
      <c r="F20" s="88"/>
      <c r="G20" s="88"/>
      <c r="H20" s="88"/>
      <c r="I20" s="88"/>
      <c r="J20" s="88"/>
      <c r="K20" s="88"/>
      <c r="L20" s="88"/>
      <c r="M20" s="88"/>
      <c r="N20" s="88"/>
      <c r="O20" s="88"/>
      <c r="P20" s="88"/>
      <c r="Q20" s="88"/>
      <c r="R20" s="88"/>
      <c r="S20" s="88"/>
      <c r="T20" s="88"/>
      <c r="U20" s="88"/>
      <c r="V20" s="88"/>
      <c r="W20" s="88"/>
    </row>
    <row r="21" ht="15.75" customHeight="1" spans="1:23">
      <c r="A21" s="117">
        <v>20.88</v>
      </c>
      <c r="B21" s="121" t="s">
        <v>378</v>
      </c>
      <c r="C21" s="119" t="s">
        <v>379</v>
      </c>
      <c r="D21" s="120">
        <f>'Anexo II-C Salários'!H14</f>
        <v>2446.41</v>
      </c>
      <c r="E21" s="88"/>
      <c r="F21" s="88"/>
      <c r="G21" s="88"/>
      <c r="H21" s="88"/>
      <c r="I21" s="88"/>
      <c r="J21" s="88"/>
      <c r="K21" s="88"/>
      <c r="L21" s="88"/>
      <c r="M21" s="88"/>
      <c r="N21" s="88"/>
      <c r="O21" s="88"/>
      <c r="P21" s="88"/>
      <c r="Q21" s="88"/>
      <c r="R21" s="88"/>
      <c r="S21" s="88"/>
      <c r="T21" s="88"/>
      <c r="U21" s="88"/>
      <c r="V21" s="88"/>
      <c r="W21" s="88"/>
    </row>
    <row r="22" ht="15.75" customHeight="1" spans="1:23">
      <c r="A22" s="117">
        <v>20.88</v>
      </c>
      <c r="B22" s="121" t="s">
        <v>28</v>
      </c>
      <c r="C22" s="119" t="s">
        <v>379</v>
      </c>
      <c r="D22" s="120">
        <f>'Anexo II-C Salários'!H15</f>
        <v>2039.93</v>
      </c>
      <c r="E22" s="88"/>
      <c r="F22" s="88"/>
      <c r="G22" s="88"/>
      <c r="H22" s="88"/>
      <c r="I22" s="88"/>
      <c r="J22" s="88"/>
      <c r="K22" s="88"/>
      <c r="L22" s="88"/>
      <c r="M22" s="88"/>
      <c r="N22" s="88"/>
      <c r="O22" s="88"/>
      <c r="P22" s="88"/>
      <c r="Q22" s="88"/>
      <c r="R22" s="88"/>
      <c r="S22" s="88"/>
      <c r="T22" s="88"/>
      <c r="U22" s="88"/>
      <c r="V22" s="88"/>
      <c r="W22" s="88"/>
    </row>
    <row r="23" ht="15.75" customHeight="1" spans="1:23">
      <c r="A23" s="117">
        <v>20.88</v>
      </c>
      <c r="B23" s="121" t="s">
        <v>380</v>
      </c>
      <c r="C23" s="119" t="s">
        <v>264</v>
      </c>
      <c r="D23" s="120">
        <f>'Anexo II-C Salários'!H16</f>
        <v>1610</v>
      </c>
      <c r="E23" s="88"/>
      <c r="F23" s="88"/>
      <c r="G23" s="88"/>
      <c r="H23" s="88"/>
      <c r="I23" s="88"/>
      <c r="J23" s="88"/>
      <c r="K23" s="88"/>
      <c r="L23" s="88"/>
      <c r="M23" s="88"/>
      <c r="N23" s="88"/>
      <c r="O23" s="88"/>
      <c r="P23" s="88"/>
      <c r="Q23" s="88"/>
      <c r="R23" s="88"/>
      <c r="S23" s="88"/>
      <c r="T23" s="88"/>
      <c r="U23" s="88"/>
      <c r="V23" s="88"/>
      <c r="W23" s="88"/>
    </row>
    <row r="24" ht="15.75" customHeight="1" spans="1:23">
      <c r="A24" s="117">
        <v>20.88</v>
      </c>
      <c r="B24" s="121" t="s">
        <v>32</v>
      </c>
      <c r="C24" s="119" t="s">
        <v>23</v>
      </c>
      <c r="D24" s="120">
        <f>'Anexo II-C Salários'!H17</f>
        <v>2054.1</v>
      </c>
      <c r="E24" s="88"/>
      <c r="F24" s="88"/>
      <c r="G24" s="88"/>
      <c r="H24" s="88"/>
      <c r="I24" s="88"/>
      <c r="J24" s="88"/>
      <c r="K24" s="88"/>
      <c r="L24" s="88"/>
      <c r="M24" s="88"/>
      <c r="N24" s="88"/>
      <c r="O24" s="88"/>
      <c r="P24" s="88"/>
      <c r="Q24" s="88"/>
      <c r="R24" s="88"/>
      <c r="S24" s="88"/>
      <c r="T24" s="88"/>
      <c r="U24" s="88"/>
      <c r="V24" s="88"/>
      <c r="W24" s="88"/>
    </row>
    <row r="25" ht="15.75" customHeight="1" spans="1:23">
      <c r="A25" s="117">
        <v>20.88</v>
      </c>
      <c r="B25" s="121" t="s">
        <v>50</v>
      </c>
      <c r="C25" s="119" t="s">
        <v>34</v>
      </c>
      <c r="D25" s="120">
        <f>'Anexo II-C Salários'!H18</f>
        <v>2010.66</v>
      </c>
      <c r="E25" s="88"/>
      <c r="F25" s="88"/>
      <c r="G25" s="88"/>
      <c r="H25" s="88"/>
      <c r="I25" s="88"/>
      <c r="J25" s="88"/>
      <c r="K25" s="88"/>
      <c r="L25" s="88"/>
      <c r="M25" s="88"/>
      <c r="N25" s="88"/>
      <c r="O25" s="88"/>
      <c r="P25" s="88"/>
      <c r="Q25" s="88"/>
      <c r="R25" s="88"/>
      <c r="S25" s="88"/>
      <c r="T25" s="88"/>
      <c r="U25" s="88"/>
      <c r="V25" s="88"/>
      <c r="W25" s="88"/>
    </row>
    <row r="26" ht="15.75" customHeight="1" spans="1:23">
      <c r="A26" s="2"/>
      <c r="B26" s="2"/>
      <c r="C26" s="9"/>
      <c r="D26" s="9"/>
      <c r="E26" s="88"/>
      <c r="F26" s="88"/>
      <c r="G26" s="88"/>
      <c r="H26" s="88"/>
      <c r="I26" s="88"/>
      <c r="J26" s="88"/>
      <c r="K26" s="88"/>
      <c r="L26" s="88"/>
      <c r="M26" s="88"/>
      <c r="N26" s="88"/>
      <c r="O26" s="88"/>
      <c r="P26" s="88"/>
      <c r="Q26" s="88"/>
      <c r="R26" s="88"/>
      <c r="S26" s="88"/>
      <c r="T26" s="88"/>
      <c r="U26" s="88"/>
      <c r="V26" s="88"/>
      <c r="W26" s="88"/>
    </row>
    <row r="27" ht="33" customHeight="1" spans="1:23">
      <c r="A27" s="122" t="s">
        <v>265</v>
      </c>
      <c r="B27" s="97"/>
      <c r="C27" s="95"/>
      <c r="D27" s="123" t="s">
        <v>381</v>
      </c>
      <c r="E27" s="124" t="s">
        <v>382</v>
      </c>
      <c r="F27" s="124" t="s">
        <v>383</v>
      </c>
      <c r="G27" s="125" t="s">
        <v>384</v>
      </c>
      <c r="H27" s="125" t="s">
        <v>385</v>
      </c>
      <c r="I27" s="125" t="s">
        <v>33</v>
      </c>
      <c r="J27" s="88"/>
      <c r="K27" s="88"/>
      <c r="L27" s="88"/>
      <c r="M27" s="88"/>
      <c r="N27" s="88"/>
      <c r="O27" s="88"/>
      <c r="P27" s="88"/>
      <c r="Q27" s="88"/>
      <c r="R27" s="88"/>
      <c r="S27" s="88"/>
      <c r="T27" s="88"/>
      <c r="U27" s="88"/>
      <c r="V27" s="88"/>
      <c r="W27" s="88"/>
    </row>
    <row r="28" ht="15.75" customHeight="1" spans="1:23">
      <c r="A28" s="126">
        <v>1</v>
      </c>
      <c r="B28" s="127" t="s">
        <v>271</v>
      </c>
      <c r="C28" s="107"/>
      <c r="D28" s="128" t="s">
        <v>272</v>
      </c>
      <c r="E28" s="128" t="s">
        <v>272</v>
      </c>
      <c r="F28" s="128" t="s">
        <v>272</v>
      </c>
      <c r="G28" s="129" t="s">
        <v>272</v>
      </c>
      <c r="H28" s="129" t="s">
        <v>272</v>
      </c>
      <c r="I28" s="129" t="s">
        <v>272</v>
      </c>
      <c r="J28" s="88"/>
      <c r="K28" s="88"/>
      <c r="L28" s="88"/>
      <c r="M28" s="88"/>
      <c r="N28" s="88"/>
      <c r="O28" s="88"/>
      <c r="P28" s="88"/>
      <c r="Q28" s="88"/>
      <c r="R28" s="88"/>
      <c r="S28" s="88"/>
      <c r="T28" s="88"/>
      <c r="U28" s="88"/>
      <c r="V28" s="88"/>
      <c r="W28" s="88"/>
    </row>
    <row r="29" ht="15.75" customHeight="1" spans="1:23">
      <c r="A29" s="130" t="s">
        <v>273</v>
      </c>
      <c r="B29" s="131" t="s">
        <v>274</v>
      </c>
      <c r="C29" s="107"/>
      <c r="D29" s="132">
        <f>D20</f>
        <v>2187.59</v>
      </c>
      <c r="E29" s="133">
        <f>D21</f>
        <v>2446.41</v>
      </c>
      <c r="F29" s="133">
        <f>D22</f>
        <v>2039.93</v>
      </c>
      <c r="G29" s="134">
        <f>D23</f>
        <v>1610</v>
      </c>
      <c r="H29" s="134">
        <f>D24</f>
        <v>2054.1</v>
      </c>
      <c r="I29" s="134">
        <f>D25</f>
        <v>2010.66</v>
      </c>
      <c r="J29" s="88"/>
      <c r="K29" s="88"/>
      <c r="L29" s="88"/>
      <c r="M29" s="88"/>
      <c r="N29" s="88"/>
      <c r="O29" s="88"/>
      <c r="P29" s="88"/>
      <c r="Q29" s="88"/>
      <c r="R29" s="88"/>
      <c r="S29" s="88"/>
      <c r="T29" s="88"/>
      <c r="U29" s="88"/>
      <c r="V29" s="88"/>
      <c r="W29" s="88"/>
    </row>
    <row r="30" ht="15.75" customHeight="1" spans="1:23">
      <c r="A30" s="130" t="s">
        <v>275</v>
      </c>
      <c r="B30" s="131" t="s">
        <v>276</v>
      </c>
      <c r="C30" s="107"/>
      <c r="D30" s="135"/>
      <c r="E30" s="133">
        <f>30%*D21</f>
        <v>733.923</v>
      </c>
      <c r="F30" s="133"/>
      <c r="G30" s="133"/>
      <c r="H30" s="133">
        <f>30%*H29</f>
        <v>616.23</v>
      </c>
      <c r="I30" s="133"/>
      <c r="J30" s="88"/>
      <c r="K30" s="88"/>
      <c r="L30" s="88"/>
      <c r="M30" s="88"/>
      <c r="N30" s="88"/>
      <c r="O30" s="88"/>
      <c r="P30" s="88"/>
      <c r="Q30" s="88"/>
      <c r="R30" s="88"/>
      <c r="S30" s="88"/>
      <c r="T30" s="88"/>
      <c r="U30" s="88"/>
      <c r="V30" s="88"/>
      <c r="W30" s="88"/>
    </row>
    <row r="31" ht="15.75" customHeight="1" spans="1:23">
      <c r="A31" s="130" t="s">
        <v>277</v>
      </c>
      <c r="B31" s="131" t="s">
        <v>386</v>
      </c>
      <c r="C31" s="107"/>
      <c r="D31" s="135"/>
      <c r="E31" s="136"/>
      <c r="F31" s="137"/>
      <c r="G31" s="138"/>
      <c r="H31" s="138"/>
      <c r="I31" s="138"/>
      <c r="J31" s="88"/>
      <c r="K31" s="88"/>
      <c r="L31" s="88"/>
      <c r="M31" s="88"/>
      <c r="N31" s="88"/>
      <c r="O31" s="88"/>
      <c r="P31" s="88"/>
      <c r="Q31" s="88"/>
      <c r="R31" s="88"/>
      <c r="S31" s="88"/>
      <c r="T31" s="88"/>
      <c r="U31" s="88"/>
      <c r="V31" s="88"/>
      <c r="W31" s="88"/>
    </row>
    <row r="32" ht="15.75" customHeight="1" spans="1:23">
      <c r="A32" s="130" t="s">
        <v>279</v>
      </c>
      <c r="B32" s="139" t="s">
        <v>280</v>
      </c>
      <c r="C32" s="107"/>
      <c r="D32" s="135"/>
      <c r="E32" s="137"/>
      <c r="F32" s="17"/>
      <c r="G32" s="140"/>
      <c r="H32" s="140"/>
      <c r="I32" s="140"/>
      <c r="J32" s="88"/>
      <c r="K32" s="88"/>
      <c r="L32" s="88"/>
      <c r="M32" s="88"/>
      <c r="N32" s="88"/>
      <c r="O32" s="88"/>
      <c r="P32" s="88"/>
      <c r="Q32" s="88"/>
      <c r="R32" s="88"/>
      <c r="S32" s="88"/>
      <c r="T32" s="88"/>
      <c r="U32" s="88"/>
      <c r="V32" s="88"/>
      <c r="W32" s="88"/>
    </row>
    <row r="33" ht="15.75" customHeight="1" spans="1:23">
      <c r="A33" s="130" t="s">
        <v>281</v>
      </c>
      <c r="B33" s="139" t="s">
        <v>282</v>
      </c>
      <c r="C33" s="107"/>
      <c r="D33" s="135"/>
      <c r="E33" s="137"/>
      <c r="F33" s="137"/>
      <c r="G33" s="138"/>
      <c r="H33" s="138"/>
      <c r="I33" s="138"/>
      <c r="J33" s="88"/>
      <c r="K33" s="88"/>
      <c r="L33" s="88"/>
      <c r="M33" s="88"/>
      <c r="N33" s="88"/>
      <c r="O33" s="88"/>
      <c r="P33" s="88"/>
      <c r="Q33" s="88"/>
      <c r="R33" s="88"/>
      <c r="S33" s="88"/>
      <c r="T33" s="88"/>
      <c r="U33" s="88"/>
      <c r="V33" s="88"/>
      <c r="W33" s="88"/>
    </row>
    <row r="34" ht="15.75" customHeight="1" spans="1:23">
      <c r="A34" s="130" t="s">
        <v>283</v>
      </c>
      <c r="B34" s="141" t="s">
        <v>387</v>
      </c>
      <c r="C34" s="107"/>
      <c r="D34" s="142"/>
      <c r="E34" s="133"/>
      <c r="F34" s="133"/>
      <c r="G34" s="134"/>
      <c r="H34" s="134"/>
      <c r="I34" s="134"/>
      <c r="J34" s="88"/>
      <c r="K34" s="88"/>
      <c r="L34" s="88"/>
      <c r="M34" s="88"/>
      <c r="N34" s="88"/>
      <c r="O34" s="88"/>
      <c r="P34" s="88"/>
      <c r="Q34" s="88"/>
      <c r="R34" s="88"/>
      <c r="S34" s="88"/>
      <c r="T34" s="88"/>
      <c r="U34" s="88"/>
      <c r="V34" s="88"/>
      <c r="W34" s="88"/>
    </row>
    <row r="35" ht="15.75" customHeight="1" spans="1:23">
      <c r="A35" s="143"/>
      <c r="B35" s="144" t="s">
        <v>285</v>
      </c>
      <c r="C35" s="20"/>
      <c r="D35" s="145">
        <f t="shared" ref="D35:G35" si="0">SUM(D29:D34)</f>
        <v>2187.59</v>
      </c>
      <c r="E35" s="145">
        <f t="shared" si="0"/>
        <v>3180.333</v>
      </c>
      <c r="F35" s="145">
        <f t="shared" si="0"/>
        <v>2039.93</v>
      </c>
      <c r="G35" s="146">
        <f t="shared" si="0"/>
        <v>1610</v>
      </c>
      <c r="H35" s="146">
        <f t="shared" ref="H35:I35" si="1">SUM(H29:H34)</f>
        <v>2670.33</v>
      </c>
      <c r="I35" s="146">
        <f t="shared" si="1"/>
        <v>2010.66</v>
      </c>
      <c r="J35" s="88"/>
      <c r="K35" s="88"/>
      <c r="L35" s="88"/>
      <c r="M35" s="88"/>
      <c r="N35" s="88"/>
      <c r="O35" s="88"/>
      <c r="P35" s="88"/>
      <c r="Q35" s="88"/>
      <c r="R35" s="88"/>
      <c r="S35" s="88"/>
      <c r="T35" s="88"/>
      <c r="U35" s="88"/>
      <c r="V35" s="88"/>
      <c r="W35" s="88"/>
    </row>
    <row r="36" ht="15.75" customHeight="1" spans="1:23">
      <c r="A36" s="2"/>
      <c r="B36" s="147"/>
      <c r="E36" s="88"/>
      <c r="F36" s="88"/>
      <c r="G36" s="88"/>
      <c r="H36" s="88"/>
      <c r="I36" s="88"/>
      <c r="J36" s="88"/>
      <c r="K36" s="88"/>
      <c r="L36" s="88"/>
      <c r="M36" s="88"/>
      <c r="N36" s="88"/>
      <c r="O36" s="88"/>
      <c r="P36" s="88"/>
      <c r="Q36" s="88"/>
      <c r="R36" s="88"/>
      <c r="S36" s="88"/>
      <c r="T36" s="88"/>
      <c r="U36" s="88"/>
      <c r="V36" s="88"/>
      <c r="W36" s="88"/>
    </row>
    <row r="37" ht="34.5" customHeight="1" spans="1:23">
      <c r="A37" s="148" t="s">
        <v>286</v>
      </c>
      <c r="B37" s="97"/>
      <c r="C37" s="95"/>
      <c r="D37" s="123" t="s">
        <v>381</v>
      </c>
      <c r="E37" s="124" t="s">
        <v>382</v>
      </c>
      <c r="F37" s="124" t="s">
        <v>383</v>
      </c>
      <c r="G37" s="125" t="s">
        <v>384</v>
      </c>
      <c r="H37" s="125" t="s">
        <v>385</v>
      </c>
      <c r="I37" s="125" t="s">
        <v>33</v>
      </c>
      <c r="J37" s="88"/>
      <c r="K37" s="88"/>
      <c r="L37" s="88"/>
      <c r="M37" s="88"/>
      <c r="N37" s="88"/>
      <c r="O37" s="88"/>
      <c r="P37" s="88"/>
      <c r="Q37" s="88"/>
      <c r="R37" s="88"/>
      <c r="S37" s="88"/>
      <c r="T37" s="88"/>
      <c r="U37" s="88"/>
      <c r="V37" s="88"/>
      <c r="W37" s="88"/>
    </row>
    <row r="38" ht="15.75" customHeight="1" spans="1:23">
      <c r="A38" s="149" t="s">
        <v>287</v>
      </c>
      <c r="B38" s="107"/>
      <c r="C38" s="128"/>
      <c r="D38" s="128" t="s">
        <v>272</v>
      </c>
      <c r="E38" s="128" t="s">
        <v>272</v>
      </c>
      <c r="F38" s="128" t="s">
        <v>272</v>
      </c>
      <c r="G38" s="129" t="s">
        <v>272</v>
      </c>
      <c r="H38" s="129" t="s">
        <v>272</v>
      </c>
      <c r="I38" s="129" t="s">
        <v>272</v>
      </c>
      <c r="J38" s="88"/>
      <c r="K38" s="88"/>
      <c r="L38" s="88"/>
      <c r="M38" s="88"/>
      <c r="N38" s="88"/>
      <c r="O38" s="88"/>
      <c r="P38" s="88"/>
      <c r="Q38" s="88"/>
      <c r="R38" s="88"/>
      <c r="S38" s="88"/>
      <c r="T38" s="88"/>
      <c r="U38" s="88"/>
      <c r="V38" s="88"/>
      <c r="W38" s="88"/>
    </row>
    <row r="39" ht="15.75" customHeight="1" spans="1:23">
      <c r="A39" s="130" t="s">
        <v>273</v>
      </c>
      <c r="B39" s="150" t="s">
        <v>288</v>
      </c>
      <c r="C39" s="150"/>
      <c r="D39" s="151">
        <f t="shared" ref="D39:G39" si="2">D35*8.33%</f>
        <v>182.226247</v>
      </c>
      <c r="E39" s="151">
        <f t="shared" si="2"/>
        <v>264.9217389</v>
      </c>
      <c r="F39" s="151">
        <f t="shared" si="2"/>
        <v>169.926169</v>
      </c>
      <c r="G39" s="152">
        <f t="shared" si="2"/>
        <v>134.113</v>
      </c>
      <c r="H39" s="152">
        <f t="shared" ref="H39:I39" si="3">H35*8.33%</f>
        <v>222.438489</v>
      </c>
      <c r="I39" s="152">
        <f t="shared" si="3"/>
        <v>167.487978</v>
      </c>
      <c r="J39" s="88"/>
      <c r="K39" s="88"/>
      <c r="L39" s="88"/>
      <c r="M39" s="88"/>
      <c r="N39" s="88"/>
      <c r="O39" s="88"/>
      <c r="P39" s="88"/>
      <c r="Q39" s="88"/>
      <c r="R39" s="88"/>
      <c r="S39" s="88"/>
      <c r="T39" s="88"/>
      <c r="U39" s="88"/>
      <c r="V39" s="88"/>
      <c r="W39" s="88"/>
    </row>
    <row r="40" ht="15.75" customHeight="1" spans="1:23">
      <c r="A40" s="130" t="s">
        <v>275</v>
      </c>
      <c r="B40" s="150" t="s">
        <v>289</v>
      </c>
      <c r="C40" s="150"/>
      <c r="D40" s="151">
        <f t="shared" ref="D40:G40" si="4">D35*12.1%</f>
        <v>264.69839</v>
      </c>
      <c r="E40" s="151">
        <f t="shared" si="4"/>
        <v>384.820293</v>
      </c>
      <c r="F40" s="151">
        <f t="shared" si="4"/>
        <v>246.83153</v>
      </c>
      <c r="G40" s="152">
        <f t="shared" si="4"/>
        <v>194.81</v>
      </c>
      <c r="H40" s="152">
        <f t="shared" ref="H40:I40" si="5">H35*12.1%</f>
        <v>323.10993</v>
      </c>
      <c r="I40" s="152">
        <f t="shared" si="5"/>
        <v>243.28986</v>
      </c>
      <c r="J40" s="88"/>
      <c r="K40" s="88"/>
      <c r="L40" s="88"/>
      <c r="M40" s="88"/>
      <c r="N40" s="88"/>
      <c r="O40" s="88"/>
      <c r="P40" s="88"/>
      <c r="Q40" s="88"/>
      <c r="R40" s="88"/>
      <c r="S40" s="88"/>
      <c r="T40" s="88"/>
      <c r="U40" s="88"/>
      <c r="V40" s="88"/>
      <c r="W40" s="88"/>
    </row>
    <row r="41" ht="15.75" customHeight="1" spans="1:23">
      <c r="A41" s="130"/>
      <c r="B41" s="128" t="s">
        <v>290</v>
      </c>
      <c r="C41" s="128"/>
      <c r="D41" s="153">
        <f t="shared" ref="D41:G41" si="6">SUM(D39:D40)</f>
        <v>446.924637</v>
      </c>
      <c r="E41" s="153">
        <f t="shared" si="6"/>
        <v>649.7420319</v>
      </c>
      <c r="F41" s="153">
        <f t="shared" si="6"/>
        <v>416.757699</v>
      </c>
      <c r="G41" s="154">
        <f t="shared" si="6"/>
        <v>328.923</v>
      </c>
      <c r="H41" s="154">
        <f t="shared" ref="H41:I41" si="7">SUM(H39:H40)</f>
        <v>545.548419</v>
      </c>
      <c r="I41" s="154">
        <f t="shared" si="7"/>
        <v>410.777838</v>
      </c>
      <c r="J41" s="88"/>
      <c r="K41" s="88"/>
      <c r="L41" s="88"/>
      <c r="M41" s="88"/>
      <c r="N41" s="88"/>
      <c r="O41" s="88"/>
      <c r="P41" s="88"/>
      <c r="Q41" s="88"/>
      <c r="R41" s="88"/>
      <c r="S41" s="88"/>
      <c r="T41" s="88"/>
      <c r="U41" s="88"/>
      <c r="V41" s="88"/>
      <c r="W41" s="88"/>
    </row>
    <row r="42" ht="48.75" customHeight="1" spans="1:23">
      <c r="A42" s="155" t="s">
        <v>277</v>
      </c>
      <c r="B42" s="156" t="s">
        <v>388</v>
      </c>
      <c r="C42" s="156"/>
      <c r="D42" s="157">
        <f t="shared" ref="D42:G42" si="8">D35*7.82%</f>
        <v>171.069538</v>
      </c>
      <c r="E42" s="157">
        <f t="shared" si="8"/>
        <v>248.7020406</v>
      </c>
      <c r="F42" s="157">
        <f t="shared" si="8"/>
        <v>159.522526</v>
      </c>
      <c r="G42" s="158">
        <f t="shared" si="8"/>
        <v>125.902</v>
      </c>
      <c r="H42" s="158">
        <f t="shared" ref="H42:I42" si="9">H35*7.82%</f>
        <v>208.819806</v>
      </c>
      <c r="I42" s="158">
        <f t="shared" si="9"/>
        <v>157.233612</v>
      </c>
      <c r="J42" s="88"/>
      <c r="K42" s="88"/>
      <c r="L42" s="88"/>
      <c r="M42" s="88"/>
      <c r="N42" s="88"/>
      <c r="O42" s="88"/>
      <c r="P42" s="88"/>
      <c r="Q42" s="88"/>
      <c r="R42" s="88"/>
      <c r="S42" s="88"/>
      <c r="T42" s="88"/>
      <c r="U42" s="88"/>
      <c r="V42" s="88"/>
      <c r="W42" s="88"/>
    </row>
    <row r="43" ht="15.75" customHeight="1" spans="1:23">
      <c r="A43" s="2"/>
      <c r="B43" s="2"/>
      <c r="C43" s="2"/>
      <c r="D43" s="2"/>
      <c r="E43" s="88"/>
      <c r="F43" s="88"/>
      <c r="G43" s="88"/>
      <c r="H43" s="88"/>
      <c r="I43" s="88"/>
      <c r="J43" s="88"/>
      <c r="K43" s="88"/>
      <c r="L43" s="88"/>
      <c r="M43" s="88"/>
      <c r="N43" s="88"/>
      <c r="O43" s="88"/>
      <c r="P43" s="88"/>
      <c r="Q43" s="88"/>
      <c r="R43" s="88"/>
      <c r="S43" s="88"/>
      <c r="T43" s="88"/>
      <c r="U43" s="88"/>
      <c r="V43" s="88"/>
      <c r="W43" s="88"/>
    </row>
    <row r="44" ht="32.25" customHeight="1" spans="1:23">
      <c r="A44" s="94" t="s">
        <v>292</v>
      </c>
      <c r="B44" s="97"/>
      <c r="C44" s="95"/>
      <c r="D44" s="123" t="s">
        <v>381</v>
      </c>
      <c r="E44" s="124" t="s">
        <v>382</v>
      </c>
      <c r="F44" s="124" t="s">
        <v>383</v>
      </c>
      <c r="G44" s="125" t="s">
        <v>384</v>
      </c>
      <c r="H44" s="125" t="s">
        <v>385</v>
      </c>
      <c r="I44" s="125" t="s">
        <v>33</v>
      </c>
      <c r="J44" s="88"/>
      <c r="K44" s="88"/>
      <c r="L44" s="88"/>
      <c r="M44" s="88"/>
      <c r="N44" s="88"/>
      <c r="O44" s="88"/>
      <c r="P44" s="88"/>
      <c r="Q44" s="88"/>
      <c r="R44" s="88"/>
      <c r="S44" s="88"/>
      <c r="T44" s="88"/>
      <c r="U44" s="88"/>
      <c r="V44" s="88"/>
      <c r="W44" s="88"/>
    </row>
    <row r="45" ht="15.75" customHeight="1" spans="1:23">
      <c r="A45" s="126" t="s">
        <v>293</v>
      </c>
      <c r="B45" s="159" t="s">
        <v>294</v>
      </c>
      <c r="C45" s="160" t="s">
        <v>295</v>
      </c>
      <c r="D45" s="161" t="s">
        <v>272</v>
      </c>
      <c r="E45" s="161" t="s">
        <v>272</v>
      </c>
      <c r="F45" s="161" t="s">
        <v>272</v>
      </c>
      <c r="G45" s="162" t="s">
        <v>272</v>
      </c>
      <c r="H45" s="162" t="s">
        <v>272</v>
      </c>
      <c r="I45" s="162" t="s">
        <v>272</v>
      </c>
      <c r="J45" s="88"/>
      <c r="K45" s="88"/>
      <c r="L45" s="88"/>
      <c r="M45" s="88"/>
      <c r="N45" s="88"/>
      <c r="O45" s="88"/>
      <c r="P45" s="88"/>
      <c r="Q45" s="88"/>
      <c r="R45" s="88"/>
      <c r="S45" s="88"/>
      <c r="T45" s="88"/>
      <c r="U45" s="88"/>
      <c r="V45" s="88"/>
      <c r="W45" s="88"/>
    </row>
    <row r="46" ht="15.75" customHeight="1" spans="1:23">
      <c r="A46" s="130" t="s">
        <v>273</v>
      </c>
      <c r="B46" s="163" t="s">
        <v>296</v>
      </c>
      <c r="C46" s="164">
        <v>20</v>
      </c>
      <c r="D46" s="151">
        <f t="shared" ref="D46:I46" si="10">(D35*($C$46/100))</f>
        <v>437.518</v>
      </c>
      <c r="E46" s="151">
        <f t="shared" si="10"/>
        <v>636.0666</v>
      </c>
      <c r="F46" s="151">
        <f t="shared" si="10"/>
        <v>407.986</v>
      </c>
      <c r="G46" s="152">
        <f t="shared" si="10"/>
        <v>322</v>
      </c>
      <c r="H46" s="152">
        <f t="shared" si="10"/>
        <v>534.066</v>
      </c>
      <c r="I46" s="152">
        <f t="shared" si="10"/>
        <v>402.132</v>
      </c>
      <c r="J46" s="88"/>
      <c r="K46" s="88"/>
      <c r="L46" s="88"/>
      <c r="M46" s="88"/>
      <c r="N46" s="88"/>
      <c r="O46" s="88"/>
      <c r="P46" s="88"/>
      <c r="Q46" s="88"/>
      <c r="R46" s="88"/>
      <c r="S46" s="88"/>
      <c r="T46" s="88"/>
      <c r="U46" s="88"/>
      <c r="V46" s="88"/>
      <c r="W46" s="88"/>
    </row>
    <row r="47" ht="15.75" customHeight="1" spans="1:23">
      <c r="A47" s="130" t="s">
        <v>275</v>
      </c>
      <c r="B47" s="165" t="s">
        <v>297</v>
      </c>
      <c r="C47" s="166">
        <v>2.5</v>
      </c>
      <c r="D47" s="167">
        <f t="shared" ref="D47:I47" si="11">(D35*($C$47/100))</f>
        <v>54.68975</v>
      </c>
      <c r="E47" s="167">
        <f t="shared" si="11"/>
        <v>79.508325</v>
      </c>
      <c r="F47" s="167">
        <f t="shared" si="11"/>
        <v>50.99825</v>
      </c>
      <c r="G47" s="168">
        <f t="shared" si="11"/>
        <v>40.25</v>
      </c>
      <c r="H47" s="168">
        <f t="shared" si="11"/>
        <v>66.75825</v>
      </c>
      <c r="I47" s="168">
        <f t="shared" si="11"/>
        <v>50.2665</v>
      </c>
      <c r="J47" s="88"/>
      <c r="K47" s="88"/>
      <c r="L47" s="88"/>
      <c r="M47" s="88"/>
      <c r="N47" s="88"/>
      <c r="O47" s="88"/>
      <c r="P47" s="88"/>
      <c r="Q47" s="88"/>
      <c r="R47" s="88"/>
      <c r="S47" s="88"/>
      <c r="T47" s="88"/>
      <c r="U47" s="88"/>
      <c r="V47" s="88"/>
      <c r="W47" s="88"/>
    </row>
    <row r="48" ht="15.75" customHeight="1" spans="1:23">
      <c r="A48" s="130" t="s">
        <v>277</v>
      </c>
      <c r="B48" s="163" t="s">
        <v>298</v>
      </c>
      <c r="C48" s="164">
        <v>6</v>
      </c>
      <c r="D48" s="151">
        <f t="shared" ref="D48:I48" si="12">(D$35*($C$48/100))</f>
        <v>131.2554</v>
      </c>
      <c r="E48" s="151">
        <f t="shared" si="12"/>
        <v>190.81998</v>
      </c>
      <c r="F48" s="151">
        <f t="shared" si="12"/>
        <v>122.3958</v>
      </c>
      <c r="G48" s="152">
        <f t="shared" si="12"/>
        <v>96.6</v>
      </c>
      <c r="H48" s="152">
        <f t="shared" si="12"/>
        <v>160.2198</v>
      </c>
      <c r="I48" s="152">
        <f t="shared" si="12"/>
        <v>120.6396</v>
      </c>
      <c r="J48" s="88"/>
      <c r="K48" s="88"/>
      <c r="L48" s="88"/>
      <c r="M48" s="88"/>
      <c r="N48" s="88"/>
      <c r="O48" s="88"/>
      <c r="P48" s="88"/>
      <c r="Q48" s="88"/>
      <c r="R48" s="88"/>
      <c r="S48" s="88"/>
      <c r="T48" s="88"/>
      <c r="U48" s="88"/>
      <c r="V48" s="88"/>
      <c r="W48" s="88"/>
    </row>
    <row r="49" ht="15.75" customHeight="1" spans="1:23">
      <c r="A49" s="130" t="s">
        <v>279</v>
      </c>
      <c r="B49" s="165" t="s">
        <v>299</v>
      </c>
      <c r="C49" s="166">
        <v>1.5</v>
      </c>
      <c r="D49" s="151">
        <f t="shared" ref="D49:I49" si="13">(D$35*($C$49/100))</f>
        <v>32.81385</v>
      </c>
      <c r="E49" s="151">
        <f t="shared" si="13"/>
        <v>47.704995</v>
      </c>
      <c r="F49" s="151">
        <f t="shared" si="13"/>
        <v>30.59895</v>
      </c>
      <c r="G49" s="152">
        <f t="shared" si="13"/>
        <v>24.15</v>
      </c>
      <c r="H49" s="152">
        <f t="shared" si="13"/>
        <v>40.05495</v>
      </c>
      <c r="I49" s="152">
        <f t="shared" si="13"/>
        <v>30.1599</v>
      </c>
      <c r="J49" s="88"/>
      <c r="K49" s="88"/>
      <c r="L49" s="88"/>
      <c r="M49" s="88"/>
      <c r="N49" s="88"/>
      <c r="O49" s="88"/>
      <c r="P49" s="88"/>
      <c r="Q49" s="88"/>
      <c r="R49" s="88"/>
      <c r="S49" s="88"/>
      <c r="T49" s="88"/>
      <c r="U49" s="88"/>
      <c r="V49" s="88"/>
      <c r="W49" s="88"/>
    </row>
    <row r="50" ht="15.75" customHeight="1" spans="1:23">
      <c r="A50" s="130" t="s">
        <v>281</v>
      </c>
      <c r="B50" s="165" t="s">
        <v>300</v>
      </c>
      <c r="C50" s="166">
        <v>1</v>
      </c>
      <c r="D50" s="151">
        <f t="shared" ref="D50:I50" si="14">(D$35*($C$50/100))</f>
        <v>21.8759</v>
      </c>
      <c r="E50" s="151">
        <f t="shared" si="14"/>
        <v>31.80333</v>
      </c>
      <c r="F50" s="151">
        <f t="shared" si="14"/>
        <v>20.3993</v>
      </c>
      <c r="G50" s="152">
        <f t="shared" si="14"/>
        <v>16.1</v>
      </c>
      <c r="H50" s="152">
        <f t="shared" si="14"/>
        <v>26.7033</v>
      </c>
      <c r="I50" s="152">
        <f t="shared" si="14"/>
        <v>20.1066</v>
      </c>
      <c r="J50" s="88"/>
      <c r="K50" s="88"/>
      <c r="L50" s="88"/>
      <c r="M50" s="88"/>
      <c r="N50" s="88"/>
      <c r="O50" s="88"/>
      <c r="P50" s="88"/>
      <c r="Q50" s="88"/>
      <c r="R50" s="88"/>
      <c r="S50" s="88"/>
      <c r="T50" s="88"/>
      <c r="U50" s="88"/>
      <c r="V50" s="88"/>
      <c r="W50" s="88"/>
    </row>
    <row r="51" ht="15.75" customHeight="1" spans="1:23">
      <c r="A51" s="130" t="s">
        <v>283</v>
      </c>
      <c r="B51" s="165" t="s">
        <v>301</v>
      </c>
      <c r="C51" s="166">
        <v>0.6</v>
      </c>
      <c r="D51" s="151">
        <f t="shared" ref="D51:I51" si="15">(D$35*($C$51/100))</f>
        <v>13.12554</v>
      </c>
      <c r="E51" s="151">
        <f t="shared" si="15"/>
        <v>19.081998</v>
      </c>
      <c r="F51" s="151">
        <f t="shared" si="15"/>
        <v>12.23958</v>
      </c>
      <c r="G51" s="152">
        <f t="shared" si="15"/>
        <v>9.66</v>
      </c>
      <c r="H51" s="152">
        <f t="shared" si="15"/>
        <v>16.02198</v>
      </c>
      <c r="I51" s="152">
        <f t="shared" si="15"/>
        <v>12.06396</v>
      </c>
      <c r="J51" s="88"/>
      <c r="K51" s="88"/>
      <c r="L51" s="88"/>
      <c r="M51" s="88"/>
      <c r="N51" s="88"/>
      <c r="O51" s="88"/>
      <c r="P51" s="88"/>
      <c r="Q51" s="88"/>
      <c r="R51" s="88"/>
      <c r="S51" s="88"/>
      <c r="T51" s="88"/>
      <c r="U51" s="88"/>
      <c r="V51" s="88"/>
      <c r="W51" s="88"/>
    </row>
    <row r="52" ht="15.75" customHeight="1" spans="1:23">
      <c r="A52" s="130" t="s">
        <v>302</v>
      </c>
      <c r="B52" s="165" t="s">
        <v>303</v>
      </c>
      <c r="C52" s="166">
        <v>0.2</v>
      </c>
      <c r="D52" s="151">
        <f t="shared" ref="D52:I52" si="16">(D$35*($C$52/100))</f>
        <v>4.37518</v>
      </c>
      <c r="E52" s="151">
        <f t="shared" si="16"/>
        <v>6.360666</v>
      </c>
      <c r="F52" s="151">
        <f t="shared" si="16"/>
        <v>4.07986</v>
      </c>
      <c r="G52" s="152">
        <f t="shared" si="16"/>
        <v>3.22</v>
      </c>
      <c r="H52" s="152">
        <f t="shared" si="16"/>
        <v>5.34066</v>
      </c>
      <c r="I52" s="152">
        <f t="shared" si="16"/>
        <v>4.02132</v>
      </c>
      <c r="J52" s="88"/>
      <c r="K52" s="88"/>
      <c r="L52" s="88"/>
      <c r="M52" s="88"/>
      <c r="N52" s="88"/>
      <c r="O52" s="88"/>
      <c r="P52" s="88"/>
      <c r="Q52" s="88"/>
      <c r="R52" s="88"/>
      <c r="S52" s="88"/>
      <c r="T52" s="88"/>
      <c r="U52" s="88"/>
      <c r="V52" s="88"/>
      <c r="W52" s="88"/>
    </row>
    <row r="53" ht="15.75" customHeight="1" spans="1:23">
      <c r="A53" s="130" t="s">
        <v>304</v>
      </c>
      <c r="B53" s="163" t="s">
        <v>305</v>
      </c>
      <c r="C53" s="164">
        <v>8</v>
      </c>
      <c r="D53" s="151">
        <f t="shared" ref="D53:I53" si="17">(D$35*($C$53/100))</f>
        <v>175.0072</v>
      </c>
      <c r="E53" s="151">
        <f t="shared" si="17"/>
        <v>254.42664</v>
      </c>
      <c r="F53" s="151">
        <f t="shared" si="17"/>
        <v>163.1944</v>
      </c>
      <c r="G53" s="152">
        <f t="shared" si="17"/>
        <v>128.8</v>
      </c>
      <c r="H53" s="152">
        <f t="shared" si="17"/>
        <v>213.6264</v>
      </c>
      <c r="I53" s="152">
        <f t="shared" si="17"/>
        <v>160.8528</v>
      </c>
      <c r="J53" s="88"/>
      <c r="K53" s="88"/>
      <c r="L53" s="88"/>
      <c r="M53" s="88"/>
      <c r="N53" s="88"/>
      <c r="O53" s="88"/>
      <c r="P53" s="88"/>
      <c r="Q53" s="88"/>
      <c r="R53" s="88"/>
      <c r="S53" s="88"/>
      <c r="T53" s="88"/>
      <c r="U53" s="88"/>
      <c r="V53" s="88"/>
      <c r="W53" s="88"/>
    </row>
    <row r="54" ht="15.75" customHeight="1" spans="1:23">
      <c r="A54" s="143"/>
      <c r="B54" s="169" t="s">
        <v>35</v>
      </c>
      <c r="C54" s="170">
        <f t="shared" ref="C54:G54" si="18">SUM(C46:C53)</f>
        <v>39.8</v>
      </c>
      <c r="D54" s="171">
        <f t="shared" si="18"/>
        <v>870.66082</v>
      </c>
      <c r="E54" s="171">
        <f t="shared" si="18"/>
        <v>1265.772534</v>
      </c>
      <c r="F54" s="171">
        <f t="shared" si="18"/>
        <v>811.89214</v>
      </c>
      <c r="G54" s="172">
        <f t="shared" si="18"/>
        <v>640.78</v>
      </c>
      <c r="H54" s="172">
        <f t="shared" ref="H54:I54" si="19">SUM(H46:H53)</f>
        <v>1062.79134</v>
      </c>
      <c r="I54" s="172">
        <f t="shared" si="19"/>
        <v>800.24268</v>
      </c>
      <c r="J54" s="88"/>
      <c r="K54" s="88"/>
      <c r="L54" s="88"/>
      <c r="M54" s="88"/>
      <c r="N54" s="88"/>
      <c r="O54" s="88"/>
      <c r="P54" s="88"/>
      <c r="Q54" s="88"/>
      <c r="R54" s="88"/>
      <c r="S54" s="88"/>
      <c r="T54" s="88"/>
      <c r="U54" s="88"/>
      <c r="V54" s="88"/>
      <c r="W54" s="88"/>
    </row>
    <row r="55" ht="15.75" customHeight="1" spans="1:23">
      <c r="A55" s="2"/>
      <c r="B55" s="173" t="s">
        <v>306</v>
      </c>
      <c r="C55" s="2"/>
      <c r="D55" s="2"/>
      <c r="E55" s="88"/>
      <c r="F55" s="88"/>
      <c r="G55" s="88"/>
      <c r="H55" s="88"/>
      <c r="I55" s="88"/>
      <c r="J55" s="88"/>
      <c r="K55" s="88"/>
      <c r="L55" s="88"/>
      <c r="M55" s="88"/>
      <c r="N55" s="88"/>
      <c r="O55" s="88"/>
      <c r="P55" s="88"/>
      <c r="Q55" s="88"/>
      <c r="R55" s="88"/>
      <c r="S55" s="88"/>
      <c r="T55" s="88"/>
      <c r="U55" s="88"/>
      <c r="V55" s="88"/>
      <c r="W55" s="88"/>
    </row>
    <row r="56" ht="15.75" customHeight="1" spans="1:23">
      <c r="A56" s="2"/>
      <c r="B56" s="173"/>
      <c r="C56" s="2"/>
      <c r="D56" s="2"/>
      <c r="E56" s="88"/>
      <c r="F56" s="88"/>
      <c r="G56" s="88"/>
      <c r="H56" s="88"/>
      <c r="I56" s="88"/>
      <c r="J56" s="88"/>
      <c r="K56" s="88"/>
      <c r="L56" s="88"/>
      <c r="M56" s="88"/>
      <c r="N56" s="88"/>
      <c r="O56" s="88"/>
      <c r="P56" s="88"/>
      <c r="Q56" s="88"/>
      <c r="R56" s="88"/>
      <c r="S56" s="88"/>
      <c r="T56" s="88"/>
      <c r="U56" s="88"/>
      <c r="V56" s="88"/>
      <c r="W56" s="88"/>
    </row>
    <row r="57" ht="25.5" customHeight="1" spans="1:23">
      <c r="A57" s="174" t="s">
        <v>307</v>
      </c>
      <c r="B57" s="97"/>
      <c r="C57" s="95"/>
      <c r="D57" s="123" t="s">
        <v>381</v>
      </c>
      <c r="E57" s="124" t="s">
        <v>382</v>
      </c>
      <c r="F57" s="124" t="s">
        <v>383</v>
      </c>
      <c r="G57" s="125" t="s">
        <v>384</v>
      </c>
      <c r="H57" s="125" t="s">
        <v>385</v>
      </c>
      <c r="I57" s="125" t="s">
        <v>33</v>
      </c>
      <c r="J57" s="88"/>
      <c r="K57" s="88"/>
      <c r="L57" s="88"/>
      <c r="M57" s="88"/>
      <c r="N57" s="88"/>
      <c r="O57" s="88"/>
      <c r="P57" s="88"/>
      <c r="Q57" s="88"/>
      <c r="R57" s="88"/>
      <c r="S57" s="88"/>
      <c r="T57" s="88"/>
      <c r="U57" s="88"/>
      <c r="V57" s="88"/>
      <c r="W57" s="88"/>
    </row>
    <row r="58" ht="15.75" customHeight="1" spans="1:23">
      <c r="A58" s="126" t="s">
        <v>308</v>
      </c>
      <c r="B58" s="127" t="s">
        <v>309</v>
      </c>
      <c r="C58" s="107"/>
      <c r="D58" s="128" t="s">
        <v>272</v>
      </c>
      <c r="E58" s="128" t="s">
        <v>272</v>
      </c>
      <c r="F58" s="128" t="s">
        <v>272</v>
      </c>
      <c r="G58" s="129" t="s">
        <v>272</v>
      </c>
      <c r="H58" s="129" t="s">
        <v>272</v>
      </c>
      <c r="I58" s="129" t="s">
        <v>272</v>
      </c>
      <c r="J58" s="88"/>
      <c r="K58" s="88"/>
      <c r="L58" s="88"/>
      <c r="M58" s="88"/>
      <c r="N58" s="88"/>
      <c r="O58" s="88"/>
      <c r="P58" s="88"/>
      <c r="Q58" s="88"/>
      <c r="R58" s="88"/>
      <c r="S58" s="88"/>
      <c r="T58" s="88"/>
      <c r="U58" s="88"/>
      <c r="V58" s="88"/>
      <c r="W58" s="88"/>
    </row>
    <row r="59" ht="15.75" customHeight="1" spans="1:23">
      <c r="A59" s="130" t="s">
        <v>273</v>
      </c>
      <c r="B59" s="139" t="s">
        <v>310</v>
      </c>
      <c r="C59" s="107"/>
      <c r="D59" s="175">
        <f>(4.45*2*A20)-(6%*D20)</f>
        <v>54.5766</v>
      </c>
      <c r="E59" s="175">
        <f>(4.45*2*A21)-(6%*D21)</f>
        <v>39.0474</v>
      </c>
      <c r="F59" s="175">
        <f>(4.45*2*A22)-(6%*D22)</f>
        <v>63.4362</v>
      </c>
      <c r="G59" s="175">
        <f>(4.45*2*A23)-(6%*D23)</f>
        <v>89.232</v>
      </c>
      <c r="H59" s="175">
        <f>(4.45*2*A24)-(6%*D24)</f>
        <v>62.586</v>
      </c>
      <c r="I59" s="175">
        <f>(4.45*2*A25)-(6%*D25)</f>
        <v>65.1924</v>
      </c>
      <c r="J59" s="88"/>
      <c r="K59" s="88"/>
      <c r="L59" s="88"/>
      <c r="M59" s="88"/>
      <c r="N59" s="88"/>
      <c r="O59" s="88"/>
      <c r="P59" s="88"/>
      <c r="Q59" s="88"/>
      <c r="R59" s="88"/>
      <c r="S59" s="88"/>
      <c r="T59" s="88"/>
      <c r="U59" s="88"/>
      <c r="V59" s="88"/>
      <c r="W59" s="88"/>
    </row>
    <row r="60" ht="15.75" customHeight="1" spans="1:23">
      <c r="A60" s="130" t="s">
        <v>275</v>
      </c>
      <c r="B60" s="131" t="s">
        <v>311</v>
      </c>
      <c r="C60" s="107"/>
      <c r="D60" s="176">
        <f>(23.5*20.88)-(23.5*20.88*10%)</f>
        <v>441.612</v>
      </c>
      <c r="E60" s="176">
        <f t="shared" ref="E60:I60" si="20">(23.5*20.88)-(23.5*20.88*10%)</f>
        <v>441.612</v>
      </c>
      <c r="F60" s="176">
        <f t="shared" si="20"/>
        <v>441.612</v>
      </c>
      <c r="G60" s="176">
        <f t="shared" si="20"/>
        <v>441.612</v>
      </c>
      <c r="H60" s="176">
        <f t="shared" si="20"/>
        <v>441.612</v>
      </c>
      <c r="I60" s="176">
        <f t="shared" si="20"/>
        <v>441.612</v>
      </c>
      <c r="J60" s="88"/>
      <c r="K60" s="88"/>
      <c r="L60" s="88"/>
      <c r="M60" s="88"/>
      <c r="N60" s="88"/>
      <c r="O60" s="88"/>
      <c r="P60" s="88"/>
      <c r="Q60" s="88"/>
      <c r="R60" s="88"/>
      <c r="S60" s="88"/>
      <c r="T60" s="88"/>
      <c r="U60" s="88"/>
      <c r="V60" s="88"/>
      <c r="W60" s="88"/>
    </row>
    <row r="61" ht="15.75" customHeight="1" spans="1:23">
      <c r="A61" s="130" t="s">
        <v>277</v>
      </c>
      <c r="B61" s="131" t="s">
        <v>312</v>
      </c>
      <c r="C61" s="107"/>
      <c r="D61" s="175">
        <v>0</v>
      </c>
      <c r="E61" s="135">
        <f t="shared" ref="E61:G61" si="21">E55</f>
        <v>0</v>
      </c>
      <c r="F61" s="135">
        <f t="shared" si="21"/>
        <v>0</v>
      </c>
      <c r="G61" s="177">
        <f t="shared" si="21"/>
        <v>0</v>
      </c>
      <c r="H61" s="177">
        <f t="shared" ref="H61:I61" si="22">H55</f>
        <v>0</v>
      </c>
      <c r="I61" s="177">
        <f t="shared" si="22"/>
        <v>0</v>
      </c>
      <c r="J61" s="88"/>
      <c r="K61" s="88"/>
      <c r="L61" s="88"/>
      <c r="M61" s="88"/>
      <c r="N61" s="88"/>
      <c r="O61" s="88"/>
      <c r="P61" s="88"/>
      <c r="Q61" s="88"/>
      <c r="R61" s="88"/>
      <c r="S61" s="88"/>
      <c r="T61" s="88"/>
      <c r="U61" s="88"/>
      <c r="V61" s="88"/>
      <c r="W61" s="88"/>
    </row>
    <row r="62" ht="15.75" customHeight="1" spans="1:23">
      <c r="A62" s="130" t="s">
        <v>279</v>
      </c>
      <c r="B62" s="131" t="s">
        <v>313</v>
      </c>
      <c r="C62" s="107"/>
      <c r="D62" s="175">
        <v>20.15</v>
      </c>
      <c r="E62" s="175">
        <v>20.15</v>
      </c>
      <c r="F62" s="175">
        <v>20.15</v>
      </c>
      <c r="G62" s="178">
        <v>20.15</v>
      </c>
      <c r="H62" s="178">
        <v>20.15</v>
      </c>
      <c r="I62" s="178">
        <v>20.15</v>
      </c>
      <c r="J62" s="88"/>
      <c r="K62" s="88"/>
      <c r="L62" s="88"/>
      <c r="M62" s="88"/>
      <c r="N62" s="88"/>
      <c r="O62" s="88"/>
      <c r="P62" s="88"/>
      <c r="Q62" s="88"/>
      <c r="R62" s="88"/>
      <c r="S62" s="88"/>
      <c r="T62" s="88"/>
      <c r="U62" s="88"/>
      <c r="V62" s="88"/>
      <c r="W62" s="88"/>
    </row>
    <row r="63" ht="15.75" customHeight="1" spans="1:23">
      <c r="A63" s="143"/>
      <c r="B63" s="144" t="s">
        <v>314</v>
      </c>
      <c r="C63" s="20"/>
      <c r="D63" s="145">
        <f t="shared" ref="D63:G63" si="23">SUM(D59:D62)</f>
        <v>516.3386</v>
      </c>
      <c r="E63" s="145">
        <f t="shared" si="23"/>
        <v>500.8094</v>
      </c>
      <c r="F63" s="145">
        <f t="shared" si="23"/>
        <v>525.1982</v>
      </c>
      <c r="G63" s="146">
        <f t="shared" si="23"/>
        <v>550.994</v>
      </c>
      <c r="H63" s="146">
        <f t="shared" ref="H63:I63" si="24">SUM(H59:H62)</f>
        <v>524.348</v>
      </c>
      <c r="I63" s="146">
        <f t="shared" si="24"/>
        <v>526.9544</v>
      </c>
      <c r="J63" s="88"/>
      <c r="K63" s="88"/>
      <c r="L63" s="88"/>
      <c r="M63" s="88"/>
      <c r="N63" s="88"/>
      <c r="O63" s="88"/>
      <c r="P63" s="88"/>
      <c r="Q63" s="88"/>
      <c r="R63" s="88"/>
      <c r="S63" s="88"/>
      <c r="T63" s="88"/>
      <c r="U63" s="88"/>
      <c r="V63" s="88"/>
      <c r="W63" s="88"/>
    </row>
    <row r="64" ht="15.75" customHeight="1" spans="1:23">
      <c r="A64" s="2"/>
      <c r="B64" s="179"/>
      <c r="C64" s="180"/>
      <c r="D64" s="180"/>
      <c r="E64" s="88"/>
      <c r="F64" s="88"/>
      <c r="G64" s="88"/>
      <c r="H64" s="88"/>
      <c r="I64" s="88"/>
      <c r="J64" s="88"/>
      <c r="K64" s="88"/>
      <c r="L64" s="88"/>
      <c r="M64" s="88"/>
      <c r="N64" s="88"/>
      <c r="O64" s="88"/>
      <c r="P64" s="88"/>
      <c r="Q64" s="88"/>
      <c r="R64" s="88"/>
      <c r="S64" s="88"/>
      <c r="T64" s="88"/>
      <c r="U64" s="88"/>
      <c r="V64" s="88"/>
      <c r="W64" s="88"/>
    </row>
    <row r="65" ht="32.25" customHeight="1" spans="1:23">
      <c r="A65" s="148" t="s">
        <v>315</v>
      </c>
      <c r="B65" s="97"/>
      <c r="C65" s="95"/>
      <c r="D65" s="123" t="s">
        <v>381</v>
      </c>
      <c r="E65" s="124" t="s">
        <v>382</v>
      </c>
      <c r="F65" s="124" t="s">
        <v>383</v>
      </c>
      <c r="G65" s="125" t="s">
        <v>384</v>
      </c>
      <c r="H65" s="125" t="s">
        <v>385</v>
      </c>
      <c r="I65" s="125" t="s">
        <v>33</v>
      </c>
      <c r="J65" s="88"/>
      <c r="K65" s="88"/>
      <c r="L65" s="88"/>
      <c r="M65" s="88"/>
      <c r="N65" s="88"/>
      <c r="O65" s="88"/>
      <c r="P65" s="88"/>
      <c r="Q65" s="88"/>
      <c r="R65" s="88"/>
      <c r="S65" s="88"/>
      <c r="T65" s="88"/>
      <c r="U65" s="88"/>
      <c r="V65" s="88"/>
      <c r="W65" s="88"/>
    </row>
    <row r="66" ht="15.75" customHeight="1" spans="1:23">
      <c r="A66" s="181">
        <v>2</v>
      </c>
      <c r="B66" s="127" t="s">
        <v>316</v>
      </c>
      <c r="C66" s="107"/>
      <c r="D66" s="182" t="s">
        <v>317</v>
      </c>
      <c r="E66" s="182" t="s">
        <v>317</v>
      </c>
      <c r="F66" s="182" t="s">
        <v>317</v>
      </c>
      <c r="G66" s="183" t="s">
        <v>317</v>
      </c>
      <c r="H66" s="183" t="s">
        <v>317</v>
      </c>
      <c r="I66" s="183" t="s">
        <v>317</v>
      </c>
      <c r="J66" s="88"/>
      <c r="K66" s="88"/>
      <c r="L66" s="88"/>
      <c r="M66" s="88"/>
      <c r="N66" s="88"/>
      <c r="O66" s="88"/>
      <c r="P66" s="88"/>
      <c r="Q66" s="88"/>
      <c r="R66" s="88"/>
      <c r="S66" s="88"/>
      <c r="T66" s="88"/>
      <c r="U66" s="88"/>
      <c r="V66" s="88"/>
      <c r="W66" s="88"/>
    </row>
    <row r="67" ht="15.75" customHeight="1" spans="1:23">
      <c r="A67" s="181" t="s">
        <v>318</v>
      </c>
      <c r="B67" s="131" t="s">
        <v>319</v>
      </c>
      <c r="C67" s="107"/>
      <c r="D67" s="135">
        <f t="shared" ref="D67:G67" si="25">D41</f>
        <v>446.924637</v>
      </c>
      <c r="E67" s="135">
        <f t="shared" si="25"/>
        <v>649.7420319</v>
      </c>
      <c r="F67" s="135">
        <f t="shared" si="25"/>
        <v>416.757699</v>
      </c>
      <c r="G67" s="177">
        <f t="shared" si="25"/>
        <v>328.923</v>
      </c>
      <c r="H67" s="177">
        <f t="shared" ref="H67:I67" si="26">H41</f>
        <v>545.548419</v>
      </c>
      <c r="I67" s="177">
        <f t="shared" si="26"/>
        <v>410.777838</v>
      </c>
      <c r="J67" s="88"/>
      <c r="K67" s="88"/>
      <c r="L67" s="88"/>
      <c r="M67" s="88"/>
      <c r="N67" s="88"/>
      <c r="O67" s="88"/>
      <c r="P67" s="88"/>
      <c r="Q67" s="88"/>
      <c r="R67" s="88"/>
      <c r="S67" s="88"/>
      <c r="T67" s="88"/>
      <c r="U67" s="88"/>
      <c r="V67" s="88"/>
      <c r="W67" s="88"/>
    </row>
    <row r="68" ht="15.75" customHeight="1" spans="1:23">
      <c r="A68" s="181" t="s">
        <v>293</v>
      </c>
      <c r="B68" s="131" t="s">
        <v>294</v>
      </c>
      <c r="C68" s="107"/>
      <c r="D68" s="135">
        <f t="shared" ref="D68:G68" si="27">D54+D42</f>
        <v>1041.730358</v>
      </c>
      <c r="E68" s="135">
        <f t="shared" si="27"/>
        <v>1514.4745746</v>
      </c>
      <c r="F68" s="135">
        <f t="shared" si="27"/>
        <v>971.414666</v>
      </c>
      <c r="G68" s="177">
        <f t="shared" si="27"/>
        <v>766.682</v>
      </c>
      <c r="H68" s="177">
        <f t="shared" ref="H68:I68" si="28">H54+H42</f>
        <v>1271.611146</v>
      </c>
      <c r="I68" s="177">
        <f t="shared" si="28"/>
        <v>957.476292</v>
      </c>
      <c r="J68" s="88"/>
      <c r="K68" s="88"/>
      <c r="L68" s="88"/>
      <c r="M68" s="88"/>
      <c r="N68" s="88"/>
      <c r="O68" s="88"/>
      <c r="P68" s="88"/>
      <c r="Q68" s="88"/>
      <c r="R68" s="88"/>
      <c r="S68" s="88"/>
      <c r="T68" s="88"/>
      <c r="U68" s="88"/>
      <c r="V68" s="88"/>
      <c r="W68" s="88"/>
    </row>
    <row r="69" ht="15.75" customHeight="1" spans="1:23">
      <c r="A69" s="181" t="s">
        <v>308</v>
      </c>
      <c r="B69" s="131" t="s">
        <v>309</v>
      </c>
      <c r="C69" s="107"/>
      <c r="D69" s="135">
        <f t="shared" ref="D69:G69" si="29">D63</f>
        <v>516.3386</v>
      </c>
      <c r="E69" s="135">
        <f t="shared" si="29"/>
        <v>500.8094</v>
      </c>
      <c r="F69" s="135">
        <f t="shared" si="29"/>
        <v>525.1982</v>
      </c>
      <c r="G69" s="177">
        <f t="shared" si="29"/>
        <v>550.994</v>
      </c>
      <c r="H69" s="177">
        <f t="shared" ref="H69:I69" si="30">H63</f>
        <v>524.348</v>
      </c>
      <c r="I69" s="177">
        <f t="shared" si="30"/>
        <v>526.9544</v>
      </c>
      <c r="J69" s="88"/>
      <c r="K69" s="88"/>
      <c r="L69" s="88"/>
      <c r="M69" s="88"/>
      <c r="N69" s="88"/>
      <c r="O69" s="88"/>
      <c r="P69" s="88"/>
      <c r="Q69" s="88"/>
      <c r="R69" s="88"/>
      <c r="S69" s="88"/>
      <c r="T69" s="88"/>
      <c r="U69" s="88"/>
      <c r="V69" s="88"/>
      <c r="W69" s="88"/>
    </row>
    <row r="70" ht="15.75" customHeight="1" spans="1:23">
      <c r="A70" s="184"/>
      <c r="B70" s="144" t="s">
        <v>290</v>
      </c>
      <c r="C70" s="20"/>
      <c r="D70" s="145">
        <f t="shared" ref="D70:G70" si="31">SUM(D67:D69)</f>
        <v>2004.993595</v>
      </c>
      <c r="E70" s="145">
        <f t="shared" si="31"/>
        <v>2665.0260065</v>
      </c>
      <c r="F70" s="145">
        <f t="shared" si="31"/>
        <v>1913.370565</v>
      </c>
      <c r="G70" s="146">
        <f t="shared" si="31"/>
        <v>1646.599</v>
      </c>
      <c r="H70" s="146">
        <f t="shared" ref="H70:I70" si="32">SUM(H67:H69)</f>
        <v>2341.507565</v>
      </c>
      <c r="I70" s="146">
        <f t="shared" si="32"/>
        <v>1895.20853</v>
      </c>
      <c r="J70" s="88"/>
      <c r="K70" s="88"/>
      <c r="L70" s="88"/>
      <c r="M70" s="88"/>
      <c r="N70" s="88"/>
      <c r="O70" s="88"/>
      <c r="P70" s="88"/>
      <c r="Q70" s="88"/>
      <c r="R70" s="88"/>
      <c r="S70" s="88"/>
      <c r="T70" s="88"/>
      <c r="U70" s="88"/>
      <c r="V70" s="88"/>
      <c r="W70" s="88"/>
    </row>
    <row r="71" ht="15.75" customHeight="1" spans="1:23">
      <c r="A71" s="2"/>
      <c r="B71" s="185"/>
      <c r="C71" s="180"/>
      <c r="D71" s="180"/>
      <c r="E71" s="88"/>
      <c r="F71" s="88"/>
      <c r="G71" s="88"/>
      <c r="H71" s="88"/>
      <c r="I71" s="88"/>
      <c r="J71" s="88"/>
      <c r="K71" s="88"/>
      <c r="L71" s="88"/>
      <c r="M71" s="88"/>
      <c r="N71" s="88"/>
      <c r="O71" s="88"/>
      <c r="P71" s="88"/>
      <c r="Q71" s="88"/>
      <c r="R71" s="88"/>
      <c r="S71" s="88"/>
      <c r="T71" s="88"/>
      <c r="U71" s="88"/>
      <c r="V71" s="88"/>
      <c r="W71" s="88"/>
    </row>
    <row r="72" ht="28.5" customHeight="1" spans="1:23">
      <c r="A72" s="148" t="s">
        <v>320</v>
      </c>
      <c r="B72" s="97"/>
      <c r="C72" s="95"/>
      <c r="D72" s="123" t="s">
        <v>381</v>
      </c>
      <c r="E72" s="124" t="s">
        <v>382</v>
      </c>
      <c r="F72" s="124" t="s">
        <v>383</v>
      </c>
      <c r="G72" s="125" t="s">
        <v>384</v>
      </c>
      <c r="H72" s="125" t="s">
        <v>385</v>
      </c>
      <c r="I72" s="125" t="s">
        <v>33</v>
      </c>
      <c r="J72" s="88"/>
      <c r="K72" s="88"/>
      <c r="L72" s="88"/>
      <c r="M72" s="88"/>
      <c r="N72" s="88"/>
      <c r="O72" s="88"/>
      <c r="P72" s="88"/>
      <c r="Q72" s="88"/>
      <c r="R72" s="88"/>
      <c r="S72" s="88"/>
      <c r="T72" s="88"/>
      <c r="U72" s="88"/>
      <c r="V72" s="88"/>
      <c r="W72" s="88"/>
    </row>
    <row r="73" ht="15.75" customHeight="1" spans="1:23">
      <c r="A73" s="126">
        <v>3</v>
      </c>
      <c r="B73" s="186" t="s">
        <v>321</v>
      </c>
      <c r="C73" s="107"/>
      <c r="D73" s="161" t="s">
        <v>272</v>
      </c>
      <c r="E73" s="161" t="s">
        <v>272</v>
      </c>
      <c r="F73" s="161" t="s">
        <v>272</v>
      </c>
      <c r="G73" s="162" t="s">
        <v>272</v>
      </c>
      <c r="H73" s="162" t="s">
        <v>272</v>
      </c>
      <c r="I73" s="162" t="s">
        <v>272</v>
      </c>
      <c r="J73" s="88"/>
      <c r="K73" s="88"/>
      <c r="L73" s="88"/>
      <c r="M73" s="88"/>
      <c r="N73" s="88"/>
      <c r="O73" s="88"/>
      <c r="P73" s="88"/>
      <c r="Q73" s="88"/>
      <c r="R73" s="88"/>
      <c r="S73" s="88"/>
      <c r="T73" s="88"/>
      <c r="U73" s="88"/>
      <c r="V73" s="88"/>
      <c r="W73" s="88"/>
    </row>
    <row r="74" ht="15.75" customHeight="1" spans="1:23">
      <c r="A74" s="130" t="s">
        <v>273</v>
      </c>
      <c r="B74" s="139" t="s">
        <v>322</v>
      </c>
      <c r="C74" s="107"/>
      <c r="D74" s="187">
        <f t="shared" ref="D74:G74" si="33">((D35+D39+D40)/12)*5%</f>
        <v>10.9771443208333</v>
      </c>
      <c r="E74" s="187">
        <f t="shared" si="33"/>
        <v>15.95864596625</v>
      </c>
      <c r="F74" s="187">
        <f t="shared" si="33"/>
        <v>10.2361987458333</v>
      </c>
      <c r="G74" s="188">
        <f t="shared" si="33"/>
        <v>8.07884583333333</v>
      </c>
      <c r="H74" s="188">
        <f t="shared" ref="H74:I74" si="34">((H35+H39+H40)/12)*5%</f>
        <v>13.3994934125</v>
      </c>
      <c r="I74" s="188">
        <f t="shared" si="34"/>
        <v>10.089324325</v>
      </c>
      <c r="J74" s="88"/>
      <c r="K74" s="88"/>
      <c r="L74" s="88"/>
      <c r="M74" s="88"/>
      <c r="N74" s="88"/>
      <c r="O74" s="88"/>
      <c r="P74" s="88"/>
      <c r="Q74" s="88"/>
      <c r="R74" s="88"/>
      <c r="S74" s="88"/>
      <c r="T74" s="88"/>
      <c r="U74" s="88"/>
      <c r="V74" s="88"/>
      <c r="W74" s="88"/>
    </row>
    <row r="75" ht="15.75" customHeight="1" spans="1:23">
      <c r="A75" s="130" t="s">
        <v>275</v>
      </c>
      <c r="B75" s="139" t="s">
        <v>323</v>
      </c>
      <c r="C75" s="107"/>
      <c r="D75" s="189">
        <f t="shared" ref="D75:G75" si="35">((D35+D39)/12)*5%*8%</f>
        <v>0.789938749</v>
      </c>
      <c r="E75" s="189">
        <f t="shared" si="35"/>
        <v>1.1484182463</v>
      </c>
      <c r="F75" s="189">
        <f t="shared" si="35"/>
        <v>0.736618723</v>
      </c>
      <c r="G75" s="190">
        <f t="shared" si="35"/>
        <v>0.581371</v>
      </c>
      <c r="H75" s="190">
        <f t="shared" ref="H75:I75" si="36">((H35+H39)/12)*5%*8%</f>
        <v>0.964256163</v>
      </c>
      <c r="I75" s="190">
        <f t="shared" si="36"/>
        <v>0.726049326</v>
      </c>
      <c r="J75" s="88"/>
      <c r="K75" s="88"/>
      <c r="L75" s="88"/>
      <c r="M75" s="88"/>
      <c r="N75" s="88"/>
      <c r="O75" s="88"/>
      <c r="P75" s="88"/>
      <c r="Q75" s="88"/>
      <c r="R75" s="88"/>
      <c r="S75" s="88"/>
      <c r="T75" s="88"/>
      <c r="U75" s="88"/>
      <c r="V75" s="88"/>
      <c r="W75" s="88"/>
    </row>
    <row r="76" ht="15.75" customHeight="1" spans="1:23">
      <c r="A76" s="130" t="s">
        <v>277</v>
      </c>
      <c r="B76" s="139" t="s">
        <v>324</v>
      </c>
      <c r="C76" s="107"/>
      <c r="D76" s="189">
        <v>0</v>
      </c>
      <c r="E76" s="189">
        <v>0</v>
      </c>
      <c r="F76" s="189">
        <v>0</v>
      </c>
      <c r="G76" s="190">
        <v>0</v>
      </c>
      <c r="H76" s="190">
        <v>0</v>
      </c>
      <c r="I76" s="190">
        <v>0</v>
      </c>
      <c r="J76" s="88"/>
      <c r="K76" s="88"/>
      <c r="L76" s="88"/>
      <c r="M76" s="88"/>
      <c r="N76" s="88"/>
      <c r="O76" s="88"/>
      <c r="P76" s="88"/>
      <c r="Q76" s="88"/>
      <c r="R76" s="88"/>
      <c r="S76" s="88"/>
      <c r="T76" s="88"/>
      <c r="U76" s="88"/>
      <c r="V76" s="88"/>
      <c r="W76" s="88"/>
    </row>
    <row r="77" ht="15.75" customHeight="1" spans="1:23">
      <c r="A77" s="130" t="s">
        <v>279</v>
      </c>
      <c r="B77" s="139" t="s">
        <v>325</v>
      </c>
      <c r="C77" s="107"/>
      <c r="D77" s="189">
        <f t="shared" ref="D77:G77" si="37">(((D35+D61)/30/12)*7)</f>
        <v>42.5364722222222</v>
      </c>
      <c r="E77" s="189">
        <f t="shared" si="37"/>
        <v>61.8398083333333</v>
      </c>
      <c r="F77" s="189">
        <f t="shared" si="37"/>
        <v>39.6653055555556</v>
      </c>
      <c r="G77" s="190">
        <f t="shared" si="37"/>
        <v>31.3055555555556</v>
      </c>
      <c r="H77" s="190">
        <f t="shared" ref="H77:I77" si="38">(((H35+H61)/30/12)*7)</f>
        <v>51.9230833333333</v>
      </c>
      <c r="I77" s="190">
        <f t="shared" si="38"/>
        <v>39.0961666666667</v>
      </c>
      <c r="J77" s="88"/>
      <c r="K77" s="88"/>
      <c r="L77" s="88"/>
      <c r="M77" s="88"/>
      <c r="N77" s="88"/>
      <c r="O77" s="88"/>
      <c r="P77" s="88"/>
      <c r="Q77" s="88"/>
      <c r="R77" s="88"/>
      <c r="S77" s="88"/>
      <c r="T77" s="88"/>
      <c r="U77" s="88"/>
      <c r="V77" s="88"/>
      <c r="W77" s="88"/>
    </row>
    <row r="78" ht="24" customHeight="1" spans="1:23">
      <c r="A78" s="130" t="s">
        <v>281</v>
      </c>
      <c r="B78" s="139" t="s">
        <v>326</v>
      </c>
      <c r="C78" s="107"/>
      <c r="D78" s="191">
        <f t="shared" ref="D78:G78" si="39">(D35/30/12*7)*8%</f>
        <v>3.40291777777778</v>
      </c>
      <c r="E78" s="191">
        <f t="shared" si="39"/>
        <v>4.94718466666667</v>
      </c>
      <c r="F78" s="191">
        <f t="shared" si="39"/>
        <v>3.17322444444444</v>
      </c>
      <c r="G78" s="192">
        <f t="shared" si="39"/>
        <v>2.50444444444444</v>
      </c>
      <c r="H78" s="192">
        <f t="shared" ref="H78:I78" si="40">(H35/30/12*7)*8%</f>
        <v>4.15384666666667</v>
      </c>
      <c r="I78" s="192">
        <f t="shared" si="40"/>
        <v>3.12769333333333</v>
      </c>
      <c r="J78" s="88"/>
      <c r="K78" s="88"/>
      <c r="L78" s="88"/>
      <c r="M78" s="88"/>
      <c r="N78" s="88"/>
      <c r="O78" s="88"/>
      <c r="P78" s="88"/>
      <c r="Q78" s="88"/>
      <c r="R78" s="88"/>
      <c r="S78" s="88"/>
      <c r="T78" s="88"/>
      <c r="U78" s="88"/>
      <c r="V78" s="88"/>
      <c r="W78" s="88"/>
    </row>
    <row r="79" ht="15.75" customHeight="1" spans="1:23">
      <c r="A79" s="130" t="s">
        <v>283</v>
      </c>
      <c r="B79" s="139" t="s">
        <v>327</v>
      </c>
      <c r="C79" s="107"/>
      <c r="D79" s="189">
        <f t="shared" ref="D79:G79" si="41">D35*4%</f>
        <v>87.5036</v>
      </c>
      <c r="E79" s="189">
        <f t="shared" si="41"/>
        <v>127.21332</v>
      </c>
      <c r="F79" s="189">
        <f t="shared" si="41"/>
        <v>81.5972</v>
      </c>
      <c r="G79" s="190">
        <f t="shared" si="41"/>
        <v>64.4</v>
      </c>
      <c r="H79" s="190">
        <f t="shared" ref="H79:I79" si="42">H35*4%</f>
        <v>106.8132</v>
      </c>
      <c r="I79" s="190">
        <f t="shared" si="42"/>
        <v>80.4264</v>
      </c>
      <c r="J79" s="88"/>
      <c r="K79" s="88"/>
      <c r="L79" s="88"/>
      <c r="M79" s="88"/>
      <c r="N79" s="88"/>
      <c r="O79" s="88"/>
      <c r="P79" s="88"/>
      <c r="Q79" s="88"/>
      <c r="R79" s="88"/>
      <c r="S79" s="88"/>
      <c r="T79" s="88"/>
      <c r="U79" s="88"/>
      <c r="V79" s="88"/>
      <c r="W79" s="88"/>
    </row>
    <row r="80" ht="15.75" customHeight="1" spans="1:23">
      <c r="A80" s="143"/>
      <c r="B80" s="193" t="s">
        <v>35</v>
      </c>
      <c r="C80" s="20"/>
      <c r="D80" s="171">
        <f t="shared" ref="D80:G80" si="43">SUM(D74:D79)</f>
        <v>145.210073069833</v>
      </c>
      <c r="E80" s="171">
        <f t="shared" si="43"/>
        <v>211.10737721255</v>
      </c>
      <c r="F80" s="171">
        <f t="shared" si="43"/>
        <v>135.408547468833</v>
      </c>
      <c r="G80" s="172">
        <f t="shared" si="43"/>
        <v>106.870216833333</v>
      </c>
      <c r="H80" s="172">
        <f t="shared" ref="H80:I80" si="44">SUM(H74:H79)</f>
        <v>177.2538795755</v>
      </c>
      <c r="I80" s="172">
        <f t="shared" si="44"/>
        <v>133.465633651</v>
      </c>
      <c r="J80" s="88"/>
      <c r="K80" s="88"/>
      <c r="L80" s="88"/>
      <c r="M80" s="88"/>
      <c r="N80" s="88"/>
      <c r="O80" s="88"/>
      <c r="P80" s="88"/>
      <c r="Q80" s="88"/>
      <c r="R80" s="88"/>
      <c r="S80" s="88"/>
      <c r="T80" s="88"/>
      <c r="U80" s="88"/>
      <c r="V80" s="88"/>
      <c r="W80" s="88"/>
    </row>
    <row r="81" ht="15.75" customHeight="1" spans="1:23">
      <c r="A81" s="2"/>
      <c r="B81" s="2"/>
      <c r="C81" s="2"/>
      <c r="D81" s="2"/>
      <c r="E81" s="88"/>
      <c r="F81" s="88"/>
      <c r="G81" s="88"/>
      <c r="H81" s="88"/>
      <c r="I81" s="88"/>
      <c r="J81" s="88"/>
      <c r="K81" s="88"/>
      <c r="L81" s="88"/>
      <c r="M81" s="88"/>
      <c r="N81" s="88"/>
      <c r="O81" s="88"/>
      <c r="P81" s="88"/>
      <c r="Q81" s="88"/>
      <c r="R81" s="88"/>
      <c r="S81" s="88"/>
      <c r="T81" s="88"/>
      <c r="U81" s="88"/>
      <c r="V81" s="88"/>
      <c r="W81" s="88"/>
    </row>
    <row r="82" ht="25.5" customHeight="1" spans="1:23">
      <c r="A82" s="148" t="s">
        <v>328</v>
      </c>
      <c r="B82" s="97"/>
      <c r="C82" s="95"/>
      <c r="D82" s="123" t="s">
        <v>381</v>
      </c>
      <c r="E82" s="124" t="s">
        <v>382</v>
      </c>
      <c r="F82" s="124" t="s">
        <v>383</v>
      </c>
      <c r="G82" s="125" t="s">
        <v>384</v>
      </c>
      <c r="H82" s="125" t="s">
        <v>385</v>
      </c>
      <c r="I82" s="125" t="s">
        <v>33</v>
      </c>
      <c r="J82" s="88"/>
      <c r="K82" s="88"/>
      <c r="L82" s="88"/>
      <c r="M82" s="88"/>
      <c r="N82" s="88"/>
      <c r="O82" s="88"/>
      <c r="P82" s="88"/>
      <c r="Q82" s="88"/>
      <c r="R82" s="88"/>
      <c r="S82" s="88"/>
      <c r="T82" s="88"/>
      <c r="U82" s="88"/>
      <c r="V82" s="88"/>
      <c r="W82" s="88"/>
    </row>
    <row r="83" ht="15.75" customHeight="1" spans="1:23">
      <c r="A83" s="126" t="s">
        <v>329</v>
      </c>
      <c r="B83" s="186" t="s">
        <v>330</v>
      </c>
      <c r="C83" s="107"/>
      <c r="D83" s="161" t="s">
        <v>272</v>
      </c>
      <c r="E83" s="161" t="s">
        <v>272</v>
      </c>
      <c r="F83" s="161" t="s">
        <v>272</v>
      </c>
      <c r="G83" s="162" t="s">
        <v>272</v>
      </c>
      <c r="H83" s="162" t="s">
        <v>272</v>
      </c>
      <c r="I83" s="162" t="s">
        <v>272</v>
      </c>
      <c r="J83" s="88"/>
      <c r="K83" s="88"/>
      <c r="L83" s="88"/>
      <c r="M83" s="88"/>
      <c r="N83" s="88"/>
      <c r="O83" s="88"/>
      <c r="P83" s="88"/>
      <c r="Q83" s="88"/>
      <c r="R83" s="88"/>
      <c r="S83" s="88"/>
      <c r="T83" s="88"/>
      <c r="U83" s="88"/>
      <c r="V83" s="88"/>
      <c r="W83" s="88"/>
    </row>
    <row r="84" ht="15.75" customHeight="1" spans="1:23">
      <c r="A84" s="130" t="s">
        <v>273</v>
      </c>
      <c r="B84" s="139" t="s">
        <v>331</v>
      </c>
      <c r="C84" s="107"/>
      <c r="D84" s="189">
        <v>0</v>
      </c>
      <c r="E84" s="189">
        <v>0</v>
      </c>
      <c r="F84" s="189">
        <v>0</v>
      </c>
      <c r="G84" s="190">
        <v>0</v>
      </c>
      <c r="H84" s="190">
        <v>0</v>
      </c>
      <c r="I84" s="190">
        <v>0</v>
      </c>
      <c r="J84" s="88"/>
      <c r="K84" s="88"/>
      <c r="L84" s="88"/>
      <c r="M84" s="88"/>
      <c r="N84" s="88"/>
      <c r="O84" s="88"/>
      <c r="P84" s="88"/>
      <c r="Q84" s="88"/>
      <c r="R84" s="88"/>
      <c r="S84" s="88"/>
      <c r="T84" s="88"/>
      <c r="U84" s="88"/>
      <c r="V84" s="88"/>
      <c r="W84" s="88"/>
    </row>
    <row r="85" ht="15.75" customHeight="1" spans="1:23">
      <c r="A85" s="130" t="s">
        <v>275</v>
      </c>
      <c r="B85" s="139" t="s">
        <v>332</v>
      </c>
      <c r="C85" s="107"/>
      <c r="D85" s="189">
        <f t="shared" ref="D85:G85" si="45">(((D35+D70+D80+D88+D109)-(D59-D60-D106-D107))/30*2.96)/12</f>
        <v>40.5446203516375</v>
      </c>
      <c r="E85" s="189">
        <f t="shared" si="45"/>
        <v>54.7544636519094</v>
      </c>
      <c r="F85" s="189">
        <f t="shared" si="45"/>
        <v>38.164049896955</v>
      </c>
      <c r="G85" s="190">
        <f t="shared" si="45"/>
        <v>31.7098723399664</v>
      </c>
      <c r="H85" s="190">
        <f t="shared" ref="H85:I85" si="46">(((H35+H70+H80+H88+H109)-(H59-H60-H106-H107))/30*2.96)/12</f>
        <v>46.9811906502769</v>
      </c>
      <c r="I85" s="190">
        <f t="shared" si="46"/>
        <v>36.9153492030985</v>
      </c>
      <c r="J85" s="88"/>
      <c r="K85" s="88"/>
      <c r="L85" s="88"/>
      <c r="M85" s="88"/>
      <c r="N85" s="88"/>
      <c r="O85" s="88"/>
      <c r="P85" s="88"/>
      <c r="Q85" s="88"/>
      <c r="R85" s="88"/>
      <c r="S85" s="88"/>
      <c r="T85" s="88"/>
      <c r="U85" s="88"/>
      <c r="V85" s="88"/>
      <c r="W85" s="88"/>
    </row>
    <row r="86" ht="15.75" customHeight="1" spans="1:23">
      <c r="A86" s="130" t="s">
        <v>277</v>
      </c>
      <c r="B86" s="139" t="s">
        <v>333</v>
      </c>
      <c r="C86" s="107"/>
      <c r="D86" s="189">
        <f t="shared" ref="D86:G86" si="47">(((D35+D70+D80+D88+D109)-(D59-D60-D106-D107))/30*5*1.5%)/12</f>
        <v>1.02731301566649</v>
      </c>
      <c r="E86" s="189">
        <f t="shared" si="47"/>
        <v>1.38735972090987</v>
      </c>
      <c r="F86" s="189">
        <f t="shared" si="47"/>
        <v>0.966994507524199</v>
      </c>
      <c r="G86" s="190">
        <f t="shared" si="47"/>
        <v>0.803459603208608</v>
      </c>
      <c r="H86" s="190">
        <f t="shared" ref="H86:I86" si="48">(((H35+H70+H80+H88+H109)-(H59-H60-H106-H107))/30*5*1.5%)/12</f>
        <v>1.19040179012526</v>
      </c>
      <c r="I86" s="190">
        <f t="shared" si="48"/>
        <v>0.935355131835267</v>
      </c>
      <c r="J86" s="88"/>
      <c r="K86" s="88"/>
      <c r="L86" s="88"/>
      <c r="M86" s="88"/>
      <c r="N86" s="88"/>
      <c r="O86" s="88"/>
      <c r="P86" s="88"/>
      <c r="Q86" s="88"/>
      <c r="R86" s="88"/>
      <c r="S86" s="88"/>
      <c r="T86" s="88"/>
      <c r="U86" s="88"/>
      <c r="V86" s="88"/>
      <c r="W86" s="88"/>
    </row>
    <row r="87" ht="15.75" customHeight="1" spans="1:23">
      <c r="A87" s="130" t="s">
        <v>279</v>
      </c>
      <c r="B87" s="139" t="s">
        <v>334</v>
      </c>
      <c r="C87" s="107"/>
      <c r="D87" s="189">
        <f t="shared" ref="D87:G87" si="49">(((D35+D70+D80+D88+D109)-(D59-D60-D106-D107))/30*15*0.78%)/12</f>
        <v>1.60260830443972</v>
      </c>
      <c r="E87" s="189">
        <f t="shared" si="49"/>
        <v>2.16428116461939</v>
      </c>
      <c r="F87" s="189">
        <f t="shared" si="49"/>
        <v>1.50851143173775</v>
      </c>
      <c r="G87" s="190">
        <f t="shared" si="49"/>
        <v>1.25339698100543</v>
      </c>
      <c r="H87" s="190">
        <f t="shared" ref="H87:I87" si="50">(((H35+H70+H80+H88+H109)-(H59-H60-H106-H107))/30*15*0.78%)/12</f>
        <v>1.8570267925954</v>
      </c>
      <c r="I87" s="190">
        <f t="shared" si="50"/>
        <v>1.45915400566302</v>
      </c>
      <c r="J87" s="88"/>
      <c r="K87" s="88"/>
      <c r="L87" s="88"/>
      <c r="M87" s="88"/>
      <c r="N87" s="88"/>
      <c r="O87" s="88"/>
      <c r="P87" s="88"/>
      <c r="Q87" s="88"/>
      <c r="R87" s="88"/>
      <c r="S87" s="88"/>
      <c r="T87" s="88"/>
      <c r="U87" s="88"/>
      <c r="V87" s="88"/>
      <c r="W87" s="88"/>
    </row>
    <row r="88" ht="15.75" customHeight="1" spans="1:23">
      <c r="A88" s="130" t="s">
        <v>281</v>
      </c>
      <c r="B88" s="139" t="s">
        <v>335</v>
      </c>
      <c r="C88" s="107"/>
      <c r="D88" s="189">
        <f t="shared" ref="D88:G88" si="51">(((D40*3.95/12)+(D61*3.95*1.02%))/12+((D35+D39)*39.8%*3.95)*1.02%/12)</f>
        <v>10.4275737959835</v>
      </c>
      <c r="E88" s="189">
        <f t="shared" si="51"/>
        <v>15.1596766548127</v>
      </c>
      <c r="F88" s="189">
        <f t="shared" si="51"/>
        <v>9.72372364731994</v>
      </c>
      <c r="G88" s="190">
        <f t="shared" si="51"/>
        <v>7.67437856798278</v>
      </c>
      <c r="H88" s="190">
        <f t="shared" ref="H88:I88" si="52">(((H40*3.95/12)+(H61*3.95*1.02%))/12+((H35+H39)*39.8%*3.95)*1.02%/12)</f>
        <v>12.72864802574</v>
      </c>
      <c r="I88" s="190">
        <f t="shared" si="52"/>
        <v>9.58420249161506</v>
      </c>
      <c r="J88" s="88"/>
      <c r="K88" s="88"/>
      <c r="L88" s="88"/>
      <c r="M88" s="88"/>
      <c r="N88" s="88"/>
      <c r="O88" s="88"/>
      <c r="P88" s="88"/>
      <c r="Q88" s="88"/>
      <c r="R88" s="88"/>
      <c r="S88" s="88"/>
      <c r="T88" s="88"/>
      <c r="U88" s="88"/>
      <c r="V88" s="88"/>
      <c r="W88" s="88"/>
    </row>
    <row r="89" ht="15.75" customHeight="1" spans="1:23">
      <c r="A89" s="130" t="s">
        <v>283</v>
      </c>
      <c r="B89" s="139" t="s">
        <v>336</v>
      </c>
      <c r="C89" s="107"/>
      <c r="D89" s="189">
        <v>0</v>
      </c>
      <c r="E89" s="189">
        <v>0</v>
      </c>
      <c r="F89" s="189">
        <v>0</v>
      </c>
      <c r="G89" s="190">
        <v>0</v>
      </c>
      <c r="H89" s="190">
        <v>0</v>
      </c>
      <c r="I89" s="190">
        <v>0</v>
      </c>
      <c r="J89" s="88"/>
      <c r="K89" s="88"/>
      <c r="L89" s="88"/>
      <c r="M89" s="88"/>
      <c r="N89" s="88"/>
      <c r="O89" s="88"/>
      <c r="P89" s="88"/>
      <c r="Q89" s="88"/>
      <c r="R89" s="88"/>
      <c r="S89" s="88"/>
      <c r="T89" s="88"/>
      <c r="U89" s="88"/>
      <c r="V89" s="88"/>
      <c r="W89" s="88"/>
    </row>
    <row r="90" ht="15.75" customHeight="1" spans="1:23">
      <c r="A90" s="143"/>
      <c r="B90" s="193" t="s">
        <v>35</v>
      </c>
      <c r="C90" s="20"/>
      <c r="D90" s="171">
        <f t="shared" ref="D90:G90" si="53">SUM(D84:D89)</f>
        <v>53.6021154677272</v>
      </c>
      <c r="E90" s="171">
        <f t="shared" si="53"/>
        <v>73.4657811922513</v>
      </c>
      <c r="F90" s="171">
        <f t="shared" si="53"/>
        <v>50.3632794835369</v>
      </c>
      <c r="G90" s="172">
        <f t="shared" si="53"/>
        <v>41.4411074921632</v>
      </c>
      <c r="H90" s="172">
        <f t="shared" ref="H90:I90" si="54">SUM(H84:H89)</f>
        <v>62.7572672587375</v>
      </c>
      <c r="I90" s="172">
        <f t="shared" si="54"/>
        <v>48.8940608322119</v>
      </c>
      <c r="J90" s="88"/>
      <c r="K90" s="88"/>
      <c r="L90" s="88"/>
      <c r="M90" s="88"/>
      <c r="N90" s="88"/>
      <c r="O90" s="88"/>
      <c r="P90" s="88"/>
      <c r="Q90" s="88"/>
      <c r="R90" s="88"/>
      <c r="S90" s="88"/>
      <c r="T90" s="88"/>
      <c r="U90" s="88"/>
      <c r="V90" s="88"/>
      <c r="W90" s="88"/>
    </row>
    <row r="91" ht="15.75" customHeight="1" spans="1:23">
      <c r="A91" s="2"/>
      <c r="B91" s="2"/>
      <c r="C91" s="2"/>
      <c r="D91" s="2"/>
      <c r="E91" s="88"/>
      <c r="F91" s="88"/>
      <c r="G91" s="88"/>
      <c r="H91" s="88"/>
      <c r="I91" s="88"/>
      <c r="J91" s="88"/>
      <c r="K91" s="88"/>
      <c r="L91" s="88"/>
      <c r="M91" s="88"/>
      <c r="N91" s="88"/>
      <c r="O91" s="88"/>
      <c r="P91" s="88"/>
      <c r="Q91" s="88"/>
      <c r="R91" s="88"/>
      <c r="S91" s="88"/>
      <c r="T91" s="88"/>
      <c r="U91" s="88"/>
      <c r="V91" s="88"/>
      <c r="W91" s="88"/>
    </row>
    <row r="92" ht="32.25" customHeight="1" spans="1:23">
      <c r="A92" s="148" t="s">
        <v>337</v>
      </c>
      <c r="B92" s="97"/>
      <c r="C92" s="95"/>
      <c r="D92" s="123" t="s">
        <v>381</v>
      </c>
      <c r="E92" s="124" t="s">
        <v>382</v>
      </c>
      <c r="F92" s="124" t="s">
        <v>383</v>
      </c>
      <c r="G92" s="125" t="s">
        <v>384</v>
      </c>
      <c r="H92" s="125" t="s">
        <v>385</v>
      </c>
      <c r="I92" s="125" t="s">
        <v>33</v>
      </c>
      <c r="J92" s="88"/>
      <c r="K92" s="88"/>
      <c r="L92" s="88"/>
      <c r="M92" s="88"/>
      <c r="N92" s="88"/>
      <c r="O92" s="88"/>
      <c r="P92" s="88"/>
      <c r="Q92" s="88"/>
      <c r="R92" s="88"/>
      <c r="S92" s="88"/>
      <c r="T92" s="88"/>
      <c r="U92" s="88"/>
      <c r="V92" s="88"/>
      <c r="W92" s="88"/>
    </row>
    <row r="93" ht="15.75" customHeight="1" spans="1:23">
      <c r="A93" s="126" t="s">
        <v>338</v>
      </c>
      <c r="B93" s="186" t="s">
        <v>339</v>
      </c>
      <c r="C93" s="107"/>
      <c r="D93" s="161" t="s">
        <v>272</v>
      </c>
      <c r="E93" s="161" t="s">
        <v>272</v>
      </c>
      <c r="F93" s="161" t="s">
        <v>272</v>
      </c>
      <c r="G93" s="162" t="s">
        <v>272</v>
      </c>
      <c r="H93" s="162" t="s">
        <v>272</v>
      </c>
      <c r="I93" s="162" t="s">
        <v>272</v>
      </c>
      <c r="J93" s="88"/>
      <c r="K93" s="88"/>
      <c r="L93" s="88"/>
      <c r="M93" s="88"/>
      <c r="N93" s="88"/>
      <c r="O93" s="88"/>
      <c r="P93" s="88"/>
      <c r="Q93" s="88"/>
      <c r="R93" s="88"/>
      <c r="S93" s="88"/>
      <c r="T93" s="88"/>
      <c r="U93" s="88"/>
      <c r="V93" s="88"/>
      <c r="W93" s="88"/>
    </row>
    <row r="94" ht="15.75" customHeight="1" spans="1:23">
      <c r="A94" s="130" t="s">
        <v>273</v>
      </c>
      <c r="B94" s="194" t="s">
        <v>340</v>
      </c>
      <c r="C94" s="107"/>
      <c r="D94" s="195">
        <v>0</v>
      </c>
      <c r="E94" s="195">
        <v>0</v>
      </c>
      <c r="F94" s="195">
        <v>0</v>
      </c>
      <c r="G94" s="196">
        <v>0</v>
      </c>
      <c r="H94" s="196">
        <v>0</v>
      </c>
      <c r="I94" s="196">
        <v>0</v>
      </c>
      <c r="J94" s="88"/>
      <c r="K94" s="88"/>
      <c r="L94" s="88"/>
      <c r="M94" s="88"/>
      <c r="N94" s="88"/>
      <c r="O94" s="88"/>
      <c r="P94" s="88"/>
      <c r="Q94" s="88"/>
      <c r="R94" s="88"/>
      <c r="S94" s="88"/>
      <c r="T94" s="88"/>
      <c r="U94" s="88"/>
      <c r="V94" s="88"/>
      <c r="W94" s="88"/>
    </row>
    <row r="95" ht="15.75" customHeight="1" spans="1:23">
      <c r="A95" s="155"/>
      <c r="B95" s="193" t="s">
        <v>35</v>
      </c>
      <c r="C95" s="20"/>
      <c r="D95" s="197">
        <v>0</v>
      </c>
      <c r="E95" s="197">
        <v>0</v>
      </c>
      <c r="F95" s="197">
        <v>0</v>
      </c>
      <c r="G95" s="198">
        <v>0</v>
      </c>
      <c r="H95" s="198">
        <v>0</v>
      </c>
      <c r="I95" s="198">
        <v>0</v>
      </c>
      <c r="J95" s="88"/>
      <c r="K95" s="88"/>
      <c r="L95" s="88"/>
      <c r="M95" s="88"/>
      <c r="N95" s="88"/>
      <c r="O95" s="88"/>
      <c r="P95" s="88"/>
      <c r="Q95" s="88"/>
      <c r="R95" s="88"/>
      <c r="S95" s="88"/>
      <c r="T95" s="88"/>
      <c r="U95" s="88"/>
      <c r="V95" s="88"/>
      <c r="W95" s="88"/>
    </row>
    <row r="96" ht="15.75" customHeight="1" spans="1:23">
      <c r="A96" s="2"/>
      <c r="B96" s="2"/>
      <c r="C96" s="2"/>
      <c r="D96" s="2"/>
      <c r="E96" s="88"/>
      <c r="F96" s="88"/>
      <c r="G96" s="88"/>
      <c r="H96" s="88"/>
      <c r="I96" s="88"/>
      <c r="J96" s="88"/>
      <c r="K96" s="88"/>
      <c r="L96" s="88"/>
      <c r="M96" s="88"/>
      <c r="N96" s="88"/>
      <c r="O96" s="88"/>
      <c r="P96" s="88"/>
      <c r="Q96" s="88"/>
      <c r="R96" s="88"/>
      <c r="S96" s="88"/>
      <c r="T96" s="88"/>
      <c r="U96" s="88"/>
      <c r="V96" s="88"/>
      <c r="W96" s="88"/>
    </row>
    <row r="97" ht="32.25" customHeight="1" spans="1:23">
      <c r="A97" s="148" t="s">
        <v>341</v>
      </c>
      <c r="B97" s="97"/>
      <c r="C97" s="95"/>
      <c r="D97" s="123" t="s">
        <v>381</v>
      </c>
      <c r="E97" s="124" t="s">
        <v>382</v>
      </c>
      <c r="F97" s="124" t="s">
        <v>383</v>
      </c>
      <c r="G97" s="125" t="s">
        <v>384</v>
      </c>
      <c r="H97" s="125" t="s">
        <v>385</v>
      </c>
      <c r="I97" s="125" t="s">
        <v>33</v>
      </c>
      <c r="J97" s="88"/>
      <c r="K97" s="88"/>
      <c r="L97" s="88"/>
      <c r="M97" s="88"/>
      <c r="N97" s="88"/>
      <c r="O97" s="88"/>
      <c r="P97" s="88"/>
      <c r="Q97" s="88"/>
      <c r="R97" s="88"/>
      <c r="S97" s="88"/>
      <c r="T97" s="88"/>
      <c r="U97" s="88"/>
      <c r="V97" s="88"/>
      <c r="W97" s="88"/>
    </row>
    <row r="98" ht="15.75" customHeight="1" spans="1:23">
      <c r="A98" s="199">
        <v>4</v>
      </c>
      <c r="B98" s="127" t="s">
        <v>342</v>
      </c>
      <c r="C98" s="107"/>
      <c r="D98" s="182" t="s">
        <v>317</v>
      </c>
      <c r="E98" s="182" t="s">
        <v>317</v>
      </c>
      <c r="F98" s="182" t="s">
        <v>317</v>
      </c>
      <c r="G98" s="183" t="s">
        <v>317</v>
      </c>
      <c r="H98" s="183" t="s">
        <v>317</v>
      </c>
      <c r="I98" s="183" t="s">
        <v>317</v>
      </c>
      <c r="J98" s="88"/>
      <c r="K98" s="88"/>
      <c r="L98" s="88"/>
      <c r="M98" s="88"/>
      <c r="N98" s="88"/>
      <c r="O98" s="88"/>
      <c r="P98" s="88"/>
      <c r="Q98" s="88"/>
      <c r="R98" s="88"/>
      <c r="S98" s="88"/>
      <c r="T98" s="88"/>
      <c r="U98" s="88"/>
      <c r="V98" s="88"/>
      <c r="W98" s="88"/>
    </row>
    <row r="99" ht="15.75" customHeight="1" spans="1:23">
      <c r="A99" s="181" t="s">
        <v>329</v>
      </c>
      <c r="B99" s="131" t="s">
        <v>343</v>
      </c>
      <c r="C99" s="107"/>
      <c r="D99" s="135">
        <f t="shared" ref="D99:G99" si="55">D90</f>
        <v>53.6021154677272</v>
      </c>
      <c r="E99" s="135">
        <f t="shared" si="55"/>
        <v>73.4657811922513</v>
      </c>
      <c r="F99" s="135">
        <f t="shared" si="55"/>
        <v>50.3632794835369</v>
      </c>
      <c r="G99" s="177">
        <f t="shared" si="55"/>
        <v>41.4411074921632</v>
      </c>
      <c r="H99" s="177">
        <f t="shared" ref="H99:I99" si="56">H90</f>
        <v>62.7572672587375</v>
      </c>
      <c r="I99" s="177">
        <f t="shared" si="56"/>
        <v>48.8940608322119</v>
      </c>
      <c r="J99" s="88"/>
      <c r="K99" s="88"/>
      <c r="L99" s="88"/>
      <c r="M99" s="88"/>
      <c r="N99" s="88"/>
      <c r="O99" s="88"/>
      <c r="P99" s="88"/>
      <c r="Q99" s="88"/>
      <c r="R99" s="88"/>
      <c r="S99" s="88"/>
      <c r="T99" s="88"/>
      <c r="U99" s="88"/>
      <c r="V99" s="88"/>
      <c r="W99" s="88"/>
    </row>
    <row r="100" ht="15.75" customHeight="1" spans="1:23">
      <c r="A100" s="181" t="s">
        <v>338</v>
      </c>
      <c r="B100" s="131" t="s">
        <v>339</v>
      </c>
      <c r="C100" s="107"/>
      <c r="D100" s="135">
        <v>0</v>
      </c>
      <c r="E100" s="135">
        <v>0</v>
      </c>
      <c r="F100" s="135">
        <v>0</v>
      </c>
      <c r="G100" s="177">
        <v>0</v>
      </c>
      <c r="H100" s="177">
        <v>0</v>
      </c>
      <c r="I100" s="177">
        <v>0</v>
      </c>
      <c r="J100" s="88"/>
      <c r="K100" s="88"/>
      <c r="L100" s="88"/>
      <c r="M100" s="88"/>
      <c r="N100" s="88"/>
      <c r="O100" s="88"/>
      <c r="P100" s="88"/>
      <c r="Q100" s="88"/>
      <c r="R100" s="88"/>
      <c r="S100" s="88"/>
      <c r="T100" s="88"/>
      <c r="U100" s="88"/>
      <c r="V100" s="88"/>
      <c r="W100" s="88"/>
    </row>
    <row r="101" ht="15.75" customHeight="1" spans="1:23">
      <c r="A101" s="143"/>
      <c r="B101" s="144" t="s">
        <v>290</v>
      </c>
      <c r="C101" s="20"/>
      <c r="D101" s="145">
        <f t="shared" ref="D101:G101" si="57">SUM(D99:D100)</f>
        <v>53.6021154677272</v>
      </c>
      <c r="E101" s="145">
        <f t="shared" si="57"/>
        <v>73.4657811922513</v>
      </c>
      <c r="F101" s="145">
        <f t="shared" si="57"/>
        <v>50.3632794835369</v>
      </c>
      <c r="G101" s="146">
        <f t="shared" si="57"/>
        <v>41.4411074921632</v>
      </c>
      <c r="H101" s="146">
        <f t="shared" ref="H101:I101" si="58">SUM(H99:H100)</f>
        <v>62.7572672587375</v>
      </c>
      <c r="I101" s="146">
        <f t="shared" si="58"/>
        <v>48.8940608322119</v>
      </c>
      <c r="J101" s="88"/>
      <c r="K101" s="88"/>
      <c r="L101" s="88"/>
      <c r="M101" s="88"/>
      <c r="N101" s="88"/>
      <c r="O101" s="88"/>
      <c r="P101" s="88"/>
      <c r="Q101" s="88"/>
      <c r="R101" s="88"/>
      <c r="S101" s="88"/>
      <c r="T101" s="88"/>
      <c r="U101" s="88"/>
      <c r="V101" s="88"/>
      <c r="W101" s="88"/>
    </row>
    <row r="102" ht="15.75" customHeight="1" spans="1:23">
      <c r="A102" s="2"/>
      <c r="B102" s="2"/>
      <c r="C102" s="2"/>
      <c r="D102" s="2"/>
      <c r="E102" s="88"/>
      <c r="F102" s="88"/>
      <c r="G102" s="88"/>
      <c r="H102" s="88"/>
      <c r="I102" s="88"/>
      <c r="J102" s="88"/>
      <c r="K102" s="88"/>
      <c r="L102" s="88"/>
      <c r="M102" s="88"/>
      <c r="N102" s="88"/>
      <c r="O102" s="88"/>
      <c r="P102" s="88"/>
      <c r="Q102" s="88"/>
      <c r="R102" s="88"/>
      <c r="S102" s="88"/>
      <c r="T102" s="88"/>
      <c r="U102" s="88"/>
      <c r="V102" s="88"/>
      <c r="W102" s="88"/>
    </row>
    <row r="103" ht="30" customHeight="1" spans="1:23">
      <c r="A103" s="148" t="s">
        <v>344</v>
      </c>
      <c r="B103" s="97"/>
      <c r="C103" s="95"/>
      <c r="D103" s="123" t="s">
        <v>381</v>
      </c>
      <c r="E103" s="124" t="s">
        <v>382</v>
      </c>
      <c r="F103" s="124" t="s">
        <v>383</v>
      </c>
      <c r="G103" s="125" t="s">
        <v>384</v>
      </c>
      <c r="H103" s="125" t="s">
        <v>385</v>
      </c>
      <c r="I103" s="125" t="s">
        <v>33</v>
      </c>
      <c r="J103" s="88"/>
      <c r="K103" s="88"/>
      <c r="L103" s="88"/>
      <c r="M103" s="88"/>
      <c r="N103" s="88"/>
      <c r="O103" s="88"/>
      <c r="P103" s="88"/>
      <c r="Q103" s="88"/>
      <c r="R103" s="88"/>
      <c r="S103" s="88"/>
      <c r="T103" s="88"/>
      <c r="U103" s="88"/>
      <c r="V103" s="88"/>
      <c r="W103" s="88"/>
    </row>
    <row r="104" ht="15.75" customHeight="1" spans="1:23">
      <c r="A104" s="200">
        <v>5</v>
      </c>
      <c r="B104" s="127" t="s">
        <v>345</v>
      </c>
      <c r="C104" s="107"/>
      <c r="D104" s="128" t="s">
        <v>272</v>
      </c>
      <c r="E104" s="128" t="s">
        <v>272</v>
      </c>
      <c r="F104" s="128" t="s">
        <v>272</v>
      </c>
      <c r="G104" s="129" t="s">
        <v>272</v>
      </c>
      <c r="H104" s="129" t="s">
        <v>272</v>
      </c>
      <c r="I104" s="129" t="s">
        <v>272</v>
      </c>
      <c r="J104" s="88"/>
      <c r="K104" s="88"/>
      <c r="L104" s="88"/>
      <c r="M104" s="88"/>
      <c r="N104" s="88"/>
      <c r="O104" s="88"/>
      <c r="P104" s="88"/>
      <c r="Q104" s="88"/>
      <c r="R104" s="88"/>
      <c r="S104" s="88"/>
      <c r="T104" s="88"/>
      <c r="U104" s="88"/>
      <c r="V104" s="88"/>
      <c r="W104" s="88"/>
    </row>
    <row r="105" ht="15.75" customHeight="1" spans="1:23">
      <c r="A105" s="201" t="s">
        <v>273</v>
      </c>
      <c r="B105" s="131" t="s">
        <v>346</v>
      </c>
      <c r="C105" s="107"/>
      <c r="D105" s="132">
        <f>'Anexo III-B Uniformes'!H21</f>
        <v>171.2625</v>
      </c>
      <c r="E105" s="132">
        <f>'Anexo III-B Uniformes'!H60</f>
        <v>164.965</v>
      </c>
      <c r="F105" s="132">
        <f>'Anexo III-B Uniformes'!H60</f>
        <v>164.965</v>
      </c>
      <c r="G105" s="202">
        <f>'Anexo III-B Uniformes'!H40</f>
        <v>133.0825</v>
      </c>
      <c r="H105" s="202">
        <f>'Anexo III-B Uniformes'!H40</f>
        <v>133.0825</v>
      </c>
      <c r="I105" s="202">
        <f>'Anexo III-B Uniformes'!H87</f>
        <v>64.3666666666667</v>
      </c>
      <c r="J105" s="88"/>
      <c r="K105" s="88"/>
      <c r="L105" s="88"/>
      <c r="M105" s="88"/>
      <c r="N105" s="88"/>
      <c r="O105" s="88"/>
      <c r="P105" s="88"/>
      <c r="Q105" s="88"/>
      <c r="R105" s="88"/>
      <c r="S105" s="88"/>
      <c r="T105" s="88"/>
      <c r="U105" s="88"/>
      <c r="V105" s="88"/>
      <c r="W105" s="88"/>
    </row>
    <row r="106" ht="26.25" customHeight="1" spans="1:23">
      <c r="A106" s="201" t="s">
        <v>275</v>
      </c>
      <c r="B106" s="139" t="s">
        <v>347</v>
      </c>
      <c r="C106" s="107"/>
      <c r="D106" s="203"/>
      <c r="E106" s="203"/>
      <c r="F106" s="203"/>
      <c r="G106" s="204"/>
      <c r="H106" s="204"/>
      <c r="I106" s="204"/>
      <c r="J106" s="88"/>
      <c r="K106" s="88"/>
      <c r="L106" s="88"/>
      <c r="M106" s="88"/>
      <c r="N106" s="88"/>
      <c r="O106" s="88"/>
      <c r="P106" s="88"/>
      <c r="Q106" s="88"/>
      <c r="R106" s="88"/>
      <c r="S106" s="88"/>
      <c r="T106" s="88"/>
      <c r="U106" s="88"/>
      <c r="V106" s="88"/>
      <c r="W106" s="88"/>
    </row>
    <row r="107" ht="15.75" customHeight="1" spans="1:23">
      <c r="A107" s="201" t="s">
        <v>277</v>
      </c>
      <c r="B107" s="131" t="s">
        <v>348</v>
      </c>
      <c r="C107" s="107"/>
      <c r="D107" s="142">
        <f>'Anexo III-A Equip.'!F24</f>
        <v>12.2916666666667</v>
      </c>
      <c r="E107" s="142">
        <f>'Anexo III-A Equip.'!F33</f>
        <v>10.0855</v>
      </c>
      <c r="F107" s="142"/>
      <c r="G107" s="205"/>
      <c r="H107" s="205"/>
      <c r="I107" s="205"/>
      <c r="J107" s="88"/>
      <c r="K107" s="88"/>
      <c r="L107" s="88"/>
      <c r="M107" s="88"/>
      <c r="N107" s="88"/>
      <c r="O107" s="88"/>
      <c r="P107" s="88"/>
      <c r="Q107" s="88"/>
      <c r="R107" s="88"/>
      <c r="S107" s="88"/>
      <c r="T107" s="88"/>
      <c r="U107" s="88"/>
      <c r="V107" s="88"/>
      <c r="W107" s="88"/>
    </row>
    <row r="108" ht="15.75" customHeight="1" spans="1:23">
      <c r="A108" s="201" t="s">
        <v>279</v>
      </c>
      <c r="B108" s="131" t="s">
        <v>349</v>
      </c>
      <c r="C108" s="107"/>
      <c r="D108" s="142"/>
      <c r="E108" s="142"/>
      <c r="F108" s="142"/>
      <c r="G108" s="205"/>
      <c r="H108" s="205"/>
      <c r="I108" s="205"/>
      <c r="J108" s="88"/>
      <c r="K108" s="88"/>
      <c r="L108" s="88"/>
      <c r="M108" s="88"/>
      <c r="N108" s="88"/>
      <c r="O108" s="88"/>
      <c r="P108" s="88"/>
      <c r="Q108" s="88"/>
      <c r="R108" s="88"/>
      <c r="S108" s="88"/>
      <c r="T108" s="88"/>
      <c r="U108" s="88"/>
      <c r="V108" s="88"/>
      <c r="W108" s="88"/>
    </row>
    <row r="109" ht="15.75" customHeight="1" spans="1:23">
      <c r="A109" s="206"/>
      <c r="B109" s="144" t="s">
        <v>350</v>
      </c>
      <c r="C109" s="20"/>
      <c r="D109" s="207">
        <f t="shared" ref="D109:G109" si="59">SUM(D105:D108)</f>
        <v>183.554166666667</v>
      </c>
      <c r="E109" s="207">
        <f t="shared" si="59"/>
        <v>175.0505</v>
      </c>
      <c r="F109" s="207">
        <f t="shared" si="59"/>
        <v>164.965</v>
      </c>
      <c r="G109" s="208">
        <f t="shared" si="59"/>
        <v>133.0825</v>
      </c>
      <c r="H109" s="208">
        <f t="shared" ref="H109:I109" si="60">SUM(H105:H108)</f>
        <v>133.0825</v>
      </c>
      <c r="I109" s="208">
        <f t="shared" si="60"/>
        <v>64.3666666666667</v>
      </c>
      <c r="J109" s="88"/>
      <c r="K109" s="88"/>
      <c r="L109" s="88"/>
      <c r="M109" s="88"/>
      <c r="N109" s="88"/>
      <c r="O109" s="88"/>
      <c r="P109" s="88"/>
      <c r="Q109" s="88"/>
      <c r="R109" s="88"/>
      <c r="S109" s="88"/>
      <c r="T109" s="88"/>
      <c r="U109" s="88"/>
      <c r="V109" s="88"/>
      <c r="W109" s="88"/>
    </row>
    <row r="110" ht="15.75" customHeight="1" spans="1:23">
      <c r="A110" s="209"/>
      <c r="B110" s="210"/>
      <c r="C110" s="211"/>
      <c r="D110" s="211"/>
      <c r="E110" s="88"/>
      <c r="F110" s="88"/>
      <c r="G110" s="88"/>
      <c r="H110" s="88"/>
      <c r="I110" s="88"/>
      <c r="J110" s="88"/>
      <c r="K110" s="88"/>
      <c r="L110" s="88"/>
      <c r="M110" s="88"/>
      <c r="N110" s="88"/>
      <c r="O110" s="88"/>
      <c r="P110" s="88"/>
      <c r="Q110" s="88"/>
      <c r="R110" s="88"/>
      <c r="S110" s="88"/>
      <c r="T110" s="88"/>
      <c r="U110" s="88"/>
      <c r="V110" s="88"/>
      <c r="W110" s="88"/>
    </row>
    <row r="111" ht="27.75" customHeight="1" spans="1:23">
      <c r="A111" s="148" t="s">
        <v>351</v>
      </c>
      <c r="B111" s="95"/>
      <c r="C111" s="123"/>
      <c r="D111" s="123" t="s">
        <v>381</v>
      </c>
      <c r="E111" s="124" t="s">
        <v>382</v>
      </c>
      <c r="F111" s="124" t="s">
        <v>383</v>
      </c>
      <c r="G111" s="125" t="s">
        <v>384</v>
      </c>
      <c r="H111" s="125" t="s">
        <v>385</v>
      </c>
      <c r="I111" s="125" t="s">
        <v>33</v>
      </c>
      <c r="J111" s="88"/>
      <c r="K111" s="88"/>
      <c r="L111" s="88"/>
      <c r="M111" s="88"/>
      <c r="N111" s="88"/>
      <c r="O111" s="88"/>
      <c r="P111" s="88"/>
      <c r="Q111" s="88"/>
      <c r="R111" s="88"/>
      <c r="S111" s="88"/>
      <c r="T111" s="88"/>
      <c r="U111" s="88"/>
      <c r="V111" s="88"/>
      <c r="W111" s="88"/>
    </row>
    <row r="112" ht="15.75" customHeight="1" spans="1:23">
      <c r="A112" s="200">
        <v>6</v>
      </c>
      <c r="B112" s="159" t="s">
        <v>352</v>
      </c>
      <c r="C112" s="160" t="s">
        <v>295</v>
      </c>
      <c r="D112" s="161" t="s">
        <v>272</v>
      </c>
      <c r="E112" s="161" t="s">
        <v>272</v>
      </c>
      <c r="F112" s="161" t="s">
        <v>272</v>
      </c>
      <c r="G112" s="162" t="s">
        <v>272</v>
      </c>
      <c r="H112" s="162" t="s">
        <v>272</v>
      </c>
      <c r="I112" s="162" t="s">
        <v>272</v>
      </c>
      <c r="J112" s="88"/>
      <c r="K112" s="88"/>
      <c r="L112" s="88"/>
      <c r="M112" s="88"/>
      <c r="N112" s="88"/>
      <c r="O112" s="88"/>
      <c r="P112" s="88"/>
      <c r="Q112" s="88"/>
      <c r="R112" s="88"/>
      <c r="S112" s="88"/>
      <c r="T112" s="88"/>
      <c r="U112" s="88"/>
      <c r="V112" s="88"/>
      <c r="W112" s="88"/>
    </row>
    <row r="113" ht="15.75" customHeight="1" spans="1:23">
      <c r="A113" s="201" t="s">
        <v>273</v>
      </c>
      <c r="B113" s="163" t="s">
        <v>353</v>
      </c>
      <c r="C113" s="212">
        <v>4.8</v>
      </c>
      <c r="D113" s="151">
        <f t="shared" ref="D113:I113" si="61">(D130)*$C$113/100</f>
        <v>219.597597609803</v>
      </c>
      <c r="E113" s="151">
        <f t="shared" si="61"/>
        <v>302.63916791543</v>
      </c>
      <c r="F113" s="151">
        <f t="shared" si="61"/>
        <v>206.593794813714</v>
      </c>
      <c r="G113" s="152">
        <f t="shared" si="61"/>
        <v>169.823655567624</v>
      </c>
      <c r="H113" s="152">
        <f t="shared" si="61"/>
        <v>258.476698168043</v>
      </c>
      <c r="I113" s="152">
        <f t="shared" si="61"/>
        <v>199.324554775194</v>
      </c>
      <c r="J113" s="88"/>
      <c r="K113" s="88"/>
      <c r="L113" s="88"/>
      <c r="M113" s="88"/>
      <c r="N113" s="88"/>
      <c r="O113" s="88"/>
      <c r="P113" s="88"/>
      <c r="Q113" s="88"/>
      <c r="R113" s="88"/>
      <c r="S113" s="88"/>
      <c r="T113" s="88"/>
      <c r="U113" s="88"/>
      <c r="V113" s="88"/>
      <c r="W113" s="88"/>
    </row>
    <row r="114" ht="15.75" customHeight="1" spans="1:23">
      <c r="A114" s="201" t="s">
        <v>275</v>
      </c>
      <c r="B114" s="163" t="s">
        <v>354</v>
      </c>
      <c r="C114" s="212">
        <v>3.92</v>
      </c>
      <c r="D114" s="151">
        <f t="shared" ref="D114:I114" si="62">(D130+D113)*$C$114/100</f>
        <v>187.94626387431</v>
      </c>
      <c r="E114" s="151">
        <f t="shared" si="62"/>
        <v>259.018775846553</v>
      </c>
      <c r="F114" s="151">
        <f t="shared" si="62"/>
        <v>176.816742521231</v>
      </c>
      <c r="G114" s="152">
        <f t="shared" si="62"/>
        <v>145.34640601181</v>
      </c>
      <c r="H114" s="152">
        <f t="shared" si="62"/>
        <v>221.221590072089</v>
      </c>
      <c r="I114" s="152">
        <f t="shared" si="62"/>
        <v>170.595242280263</v>
      </c>
      <c r="J114" s="88"/>
      <c r="K114" s="88"/>
      <c r="L114" s="88"/>
      <c r="M114" s="88"/>
      <c r="N114" s="88"/>
      <c r="O114" s="88"/>
      <c r="P114" s="88"/>
      <c r="Q114" s="88"/>
      <c r="R114" s="88"/>
      <c r="S114" s="88"/>
      <c r="T114" s="88"/>
      <c r="U114" s="88"/>
      <c r="V114" s="88"/>
      <c r="W114" s="88"/>
    </row>
    <row r="115" ht="15.75" customHeight="1" spans="1:23">
      <c r="A115" s="201" t="s">
        <v>277</v>
      </c>
      <c r="B115" s="163" t="s">
        <v>355</v>
      </c>
      <c r="C115" s="212"/>
      <c r="D115" s="151"/>
      <c r="E115" s="151"/>
      <c r="F115" s="151"/>
      <c r="G115" s="152"/>
      <c r="H115" s="152"/>
      <c r="I115" s="152"/>
      <c r="J115" s="88"/>
      <c r="K115" s="88"/>
      <c r="L115" s="88"/>
      <c r="M115" s="88"/>
      <c r="N115" s="88"/>
      <c r="O115" s="88"/>
      <c r="P115" s="88"/>
      <c r="Q115" s="88"/>
      <c r="R115" s="88"/>
      <c r="S115" s="88"/>
      <c r="T115" s="88"/>
      <c r="U115" s="88"/>
      <c r="V115" s="88"/>
      <c r="W115" s="88"/>
    </row>
    <row r="116" ht="15.75" customHeight="1" spans="1:23">
      <c r="A116" s="201"/>
      <c r="B116" s="163" t="s">
        <v>356</v>
      </c>
      <c r="C116" s="212">
        <f>3+0.65</f>
        <v>3.65</v>
      </c>
      <c r="D116" s="151">
        <f t="shared" ref="D116:I116" si="63">((D130+D113+D114)/(1-($C$116+$C$118)/100))*$C$116/100</f>
        <v>199.081580872057</v>
      </c>
      <c r="E116" s="151">
        <f t="shared" si="63"/>
        <v>274.364950428394</v>
      </c>
      <c r="F116" s="151">
        <f t="shared" si="63"/>
        <v>187.292664935946</v>
      </c>
      <c r="G116" s="152">
        <f t="shared" si="63"/>
        <v>153.957794565441</v>
      </c>
      <c r="H116" s="152">
        <f t="shared" si="63"/>
        <v>234.328381776371</v>
      </c>
      <c r="I116" s="152">
        <f t="shared" si="63"/>
        <v>180.702557328401</v>
      </c>
      <c r="J116" s="88"/>
      <c r="K116" s="88"/>
      <c r="L116" s="88"/>
      <c r="M116" s="88"/>
      <c r="N116" s="88"/>
      <c r="O116" s="88"/>
      <c r="P116" s="88"/>
      <c r="Q116" s="88"/>
      <c r="R116" s="88"/>
      <c r="S116" s="88"/>
      <c r="T116" s="88"/>
      <c r="U116" s="88"/>
      <c r="V116" s="88"/>
      <c r="W116" s="88"/>
    </row>
    <row r="117" ht="15.75" customHeight="1" spans="1:23">
      <c r="A117" s="201"/>
      <c r="B117" s="163" t="s">
        <v>357</v>
      </c>
      <c r="C117" s="212"/>
      <c r="D117" s="151"/>
      <c r="E117" s="151"/>
      <c r="F117" s="151"/>
      <c r="G117" s="152"/>
      <c r="H117" s="152"/>
      <c r="I117" s="152"/>
      <c r="J117" s="88"/>
      <c r="K117" s="88"/>
      <c r="L117" s="88"/>
      <c r="M117" s="88"/>
      <c r="N117" s="88"/>
      <c r="O117" s="88"/>
      <c r="P117" s="88"/>
      <c r="Q117" s="88"/>
      <c r="R117" s="88"/>
      <c r="S117" s="88"/>
      <c r="T117" s="88"/>
      <c r="U117" s="88"/>
      <c r="V117" s="88"/>
      <c r="W117" s="88"/>
    </row>
    <row r="118" ht="15.75" customHeight="1" spans="1:23">
      <c r="A118" s="201"/>
      <c r="B118" s="163" t="s">
        <v>358</v>
      </c>
      <c r="C118" s="213">
        <v>5</v>
      </c>
      <c r="D118" s="151">
        <f t="shared" ref="D118:I118" si="64">((D130+D113+D114)/(1-($C$116+$C$118)/100))*$C$118/100</f>
        <v>272.714494345284</v>
      </c>
      <c r="E118" s="151">
        <f t="shared" si="64"/>
        <v>375.842397847115</v>
      </c>
      <c r="F118" s="151">
        <f t="shared" si="64"/>
        <v>256.565294432803</v>
      </c>
      <c r="G118" s="152">
        <f t="shared" si="64"/>
        <v>210.901088445809</v>
      </c>
      <c r="H118" s="152">
        <f t="shared" si="64"/>
        <v>320.997783255302</v>
      </c>
      <c r="I118" s="152">
        <f t="shared" si="64"/>
        <v>247.537749764933</v>
      </c>
      <c r="J118" s="88"/>
      <c r="K118" s="88"/>
      <c r="L118" s="88"/>
      <c r="M118" s="88"/>
      <c r="N118" s="88"/>
      <c r="O118" s="88"/>
      <c r="P118" s="88"/>
      <c r="Q118" s="88"/>
      <c r="R118" s="88"/>
      <c r="S118" s="88"/>
      <c r="T118" s="88"/>
      <c r="U118" s="88"/>
      <c r="V118" s="88"/>
      <c r="W118" s="88"/>
    </row>
    <row r="119" ht="15.75" customHeight="1" spans="1:23">
      <c r="A119" s="201"/>
      <c r="B119" s="163" t="s">
        <v>359</v>
      </c>
      <c r="C119" s="212"/>
      <c r="D119" s="151"/>
      <c r="E119" s="137"/>
      <c r="F119" s="137"/>
      <c r="G119" s="138"/>
      <c r="H119" s="138"/>
      <c r="I119" s="138"/>
      <c r="J119" s="88"/>
      <c r="K119" s="88"/>
      <c r="L119" s="88"/>
      <c r="M119" s="88"/>
      <c r="N119" s="88"/>
      <c r="O119" s="88"/>
      <c r="P119" s="88"/>
      <c r="Q119" s="88"/>
      <c r="R119" s="88"/>
      <c r="S119" s="88"/>
      <c r="T119" s="88"/>
      <c r="U119" s="88"/>
      <c r="V119" s="88"/>
      <c r="W119" s="88"/>
    </row>
    <row r="120" ht="15.75" customHeight="1" spans="1:23">
      <c r="A120" s="214"/>
      <c r="B120" s="169" t="s">
        <v>35</v>
      </c>
      <c r="C120" s="215">
        <f t="shared" ref="C120:G120" si="65">SUM(C113:C119)</f>
        <v>17.37</v>
      </c>
      <c r="D120" s="171">
        <f t="shared" si="65"/>
        <v>879.339936701454</v>
      </c>
      <c r="E120" s="171">
        <f t="shared" si="65"/>
        <v>1211.86529203749</v>
      </c>
      <c r="F120" s="171">
        <f t="shared" si="65"/>
        <v>827.268496703694</v>
      </c>
      <c r="G120" s="172">
        <f t="shared" si="65"/>
        <v>680.028944590684</v>
      </c>
      <c r="H120" s="172">
        <f t="shared" ref="H120:I120" si="66">SUM(H113:H119)</f>
        <v>1035.02445327181</v>
      </c>
      <c r="I120" s="172">
        <f t="shared" si="66"/>
        <v>798.160104148792</v>
      </c>
      <c r="J120" s="88"/>
      <c r="K120" s="88"/>
      <c r="L120" s="88"/>
      <c r="M120" s="88"/>
      <c r="N120" s="88"/>
      <c r="O120" s="88"/>
      <c r="P120" s="88"/>
      <c r="Q120" s="88"/>
      <c r="R120" s="88"/>
      <c r="S120" s="88"/>
      <c r="T120" s="88"/>
      <c r="U120" s="88"/>
      <c r="V120" s="88"/>
      <c r="W120" s="88"/>
    </row>
    <row r="121" ht="15.75" customHeight="1" spans="1:23">
      <c r="A121" s="209"/>
      <c r="B121" s="210"/>
      <c r="C121" s="211"/>
      <c r="D121" s="211"/>
      <c r="E121" s="88"/>
      <c r="F121" s="88"/>
      <c r="G121" s="88"/>
      <c r="H121" s="88"/>
      <c r="I121" s="88"/>
      <c r="J121" s="88"/>
      <c r="K121" s="88"/>
      <c r="L121" s="88"/>
      <c r="M121" s="88"/>
      <c r="N121" s="88"/>
      <c r="O121" s="88"/>
      <c r="P121" s="88"/>
      <c r="Q121" s="88"/>
      <c r="R121" s="88"/>
      <c r="S121" s="88"/>
      <c r="T121" s="88"/>
      <c r="U121" s="88"/>
      <c r="V121" s="88"/>
      <c r="W121" s="88"/>
    </row>
    <row r="122" ht="15.75" customHeight="1" spans="1:23">
      <c r="A122" s="216" t="s">
        <v>360</v>
      </c>
      <c r="B122" s="93"/>
      <c r="C122" s="93"/>
      <c r="D122" s="93"/>
      <c r="E122" s="93"/>
      <c r="F122" s="93"/>
      <c r="G122" s="93"/>
      <c r="H122" s="88"/>
      <c r="I122" s="88"/>
      <c r="J122" s="88"/>
      <c r="K122" s="88"/>
      <c r="L122" s="88"/>
      <c r="M122" s="88"/>
      <c r="N122" s="88"/>
      <c r="O122" s="88"/>
      <c r="P122" s="88"/>
      <c r="Q122" s="88"/>
      <c r="R122" s="88"/>
      <c r="S122" s="88"/>
      <c r="T122" s="88"/>
      <c r="U122" s="88"/>
      <c r="V122" s="88"/>
      <c r="W122" s="88"/>
    </row>
    <row r="123" ht="33.75" customHeight="1" spans="1:23">
      <c r="A123" s="217" t="s">
        <v>361</v>
      </c>
      <c r="B123" s="109"/>
      <c r="C123" s="107"/>
      <c r="D123" s="123" t="s">
        <v>381</v>
      </c>
      <c r="E123" s="124" t="s">
        <v>382</v>
      </c>
      <c r="F123" s="124" t="s">
        <v>383</v>
      </c>
      <c r="G123" s="125" t="s">
        <v>384</v>
      </c>
      <c r="H123" s="125" t="s">
        <v>385</v>
      </c>
      <c r="I123" s="125" t="s">
        <v>33</v>
      </c>
      <c r="J123" s="88"/>
      <c r="K123" s="88"/>
      <c r="L123" s="88"/>
      <c r="M123" s="88"/>
      <c r="N123" s="88"/>
      <c r="O123" s="88"/>
      <c r="P123" s="88"/>
      <c r="Q123" s="88"/>
      <c r="R123" s="88"/>
      <c r="S123" s="88"/>
      <c r="T123" s="88"/>
      <c r="U123" s="88"/>
      <c r="V123" s="88"/>
      <c r="W123" s="88"/>
    </row>
    <row r="124" ht="15.75" customHeight="1" spans="1:23">
      <c r="A124" s="218"/>
      <c r="B124" s="186" t="s">
        <v>362</v>
      </c>
      <c r="C124" s="107"/>
      <c r="D124" s="161" t="s">
        <v>272</v>
      </c>
      <c r="E124" s="161" t="s">
        <v>272</v>
      </c>
      <c r="F124" s="161" t="s">
        <v>272</v>
      </c>
      <c r="G124" s="162" t="s">
        <v>272</v>
      </c>
      <c r="H124" s="162" t="s">
        <v>272</v>
      </c>
      <c r="I124" s="162" t="s">
        <v>272</v>
      </c>
      <c r="J124" s="88"/>
      <c r="K124" s="88"/>
      <c r="L124" s="88"/>
      <c r="M124" s="88"/>
      <c r="N124" s="88"/>
      <c r="O124" s="88"/>
      <c r="P124" s="88"/>
      <c r="Q124" s="88"/>
      <c r="R124" s="88"/>
      <c r="S124" s="88"/>
      <c r="T124" s="88"/>
      <c r="U124" s="88"/>
      <c r="V124" s="88"/>
      <c r="W124" s="88"/>
    </row>
    <row r="125" ht="15.75" customHeight="1" spans="1:23">
      <c r="A125" s="218" t="s">
        <v>273</v>
      </c>
      <c r="B125" s="139" t="s">
        <v>363</v>
      </c>
      <c r="C125" s="107"/>
      <c r="D125" s="151">
        <f t="shared" ref="D125:G125" si="67">D35</f>
        <v>2187.59</v>
      </c>
      <c r="E125" s="151">
        <f t="shared" si="67"/>
        <v>3180.333</v>
      </c>
      <c r="F125" s="151">
        <f t="shared" si="67"/>
        <v>2039.93</v>
      </c>
      <c r="G125" s="152">
        <f t="shared" si="67"/>
        <v>1610</v>
      </c>
      <c r="H125" s="152">
        <f t="shared" ref="H125:I125" si="68">H35</f>
        <v>2670.33</v>
      </c>
      <c r="I125" s="152">
        <f t="shared" si="68"/>
        <v>2010.66</v>
      </c>
      <c r="J125" s="88"/>
      <c r="K125" s="88"/>
      <c r="L125" s="88"/>
      <c r="M125" s="88"/>
      <c r="N125" s="88"/>
      <c r="O125" s="88"/>
      <c r="P125" s="88"/>
      <c r="Q125" s="88"/>
      <c r="R125" s="88"/>
      <c r="S125" s="88"/>
      <c r="T125" s="88"/>
      <c r="U125" s="88"/>
      <c r="V125" s="88"/>
      <c r="W125" s="88"/>
    </row>
    <row r="126" ht="15.75" customHeight="1" spans="1:23">
      <c r="A126" s="218" t="s">
        <v>275</v>
      </c>
      <c r="B126" s="139" t="s">
        <v>364</v>
      </c>
      <c r="C126" s="107"/>
      <c r="D126" s="151">
        <f t="shared" ref="D126:G126" si="69">D70</f>
        <v>2004.993595</v>
      </c>
      <c r="E126" s="151">
        <f t="shared" si="69"/>
        <v>2665.0260065</v>
      </c>
      <c r="F126" s="151">
        <f t="shared" si="69"/>
        <v>1913.370565</v>
      </c>
      <c r="G126" s="152">
        <f t="shared" si="69"/>
        <v>1646.599</v>
      </c>
      <c r="H126" s="152">
        <f t="shared" ref="H126:I126" si="70">H70</f>
        <v>2341.507565</v>
      </c>
      <c r="I126" s="152">
        <f t="shared" si="70"/>
        <v>1895.20853</v>
      </c>
      <c r="J126" s="88"/>
      <c r="K126" s="88"/>
      <c r="L126" s="88"/>
      <c r="M126" s="88"/>
      <c r="N126" s="88"/>
      <c r="O126" s="88"/>
      <c r="P126" s="88"/>
      <c r="Q126" s="88"/>
      <c r="R126" s="88"/>
      <c r="S126" s="88"/>
      <c r="T126" s="88"/>
      <c r="U126" s="88"/>
      <c r="V126" s="88"/>
      <c r="W126" s="88"/>
    </row>
    <row r="127" ht="15.75" customHeight="1" spans="1:23">
      <c r="A127" s="218" t="s">
        <v>277</v>
      </c>
      <c r="B127" s="139" t="s">
        <v>365</v>
      </c>
      <c r="C127" s="107"/>
      <c r="D127" s="151">
        <f t="shared" ref="D127:G127" si="71">D80</f>
        <v>145.210073069833</v>
      </c>
      <c r="E127" s="151">
        <f t="shared" si="71"/>
        <v>211.10737721255</v>
      </c>
      <c r="F127" s="151">
        <f t="shared" si="71"/>
        <v>135.408547468833</v>
      </c>
      <c r="G127" s="152">
        <f t="shared" si="71"/>
        <v>106.870216833333</v>
      </c>
      <c r="H127" s="152">
        <f t="shared" ref="H127:I127" si="72">H80</f>
        <v>177.2538795755</v>
      </c>
      <c r="I127" s="152">
        <f t="shared" si="72"/>
        <v>133.465633651</v>
      </c>
      <c r="J127" s="88"/>
      <c r="K127" s="88"/>
      <c r="L127" s="88"/>
      <c r="M127" s="88"/>
      <c r="N127" s="88"/>
      <c r="O127" s="88"/>
      <c r="P127" s="88"/>
      <c r="Q127" s="88"/>
      <c r="R127" s="88"/>
      <c r="S127" s="88"/>
      <c r="T127" s="88"/>
      <c r="U127" s="88"/>
      <c r="V127" s="88"/>
      <c r="W127" s="88"/>
    </row>
    <row r="128" ht="15.75" customHeight="1" spans="1:23">
      <c r="A128" s="218" t="s">
        <v>279</v>
      </c>
      <c r="B128" s="139" t="s">
        <v>366</v>
      </c>
      <c r="C128" s="107"/>
      <c r="D128" s="151">
        <f t="shared" ref="D128:G128" si="73">D101</f>
        <v>53.6021154677272</v>
      </c>
      <c r="E128" s="151">
        <f t="shared" si="73"/>
        <v>73.4657811922513</v>
      </c>
      <c r="F128" s="151">
        <f t="shared" si="73"/>
        <v>50.3632794835369</v>
      </c>
      <c r="G128" s="152">
        <f t="shared" si="73"/>
        <v>41.4411074921632</v>
      </c>
      <c r="H128" s="152">
        <f t="shared" ref="H128:I128" si="74">H101</f>
        <v>62.7572672587375</v>
      </c>
      <c r="I128" s="152">
        <f t="shared" si="74"/>
        <v>48.8940608322119</v>
      </c>
      <c r="J128" s="88"/>
      <c r="K128" s="88"/>
      <c r="L128" s="88"/>
      <c r="M128" s="88"/>
      <c r="N128" s="88"/>
      <c r="O128" s="88"/>
      <c r="P128" s="88"/>
      <c r="Q128" s="88"/>
      <c r="R128" s="88"/>
      <c r="S128" s="88"/>
      <c r="T128" s="88"/>
      <c r="U128" s="88"/>
      <c r="V128" s="88"/>
      <c r="W128" s="88"/>
    </row>
    <row r="129" ht="15.75" customHeight="1" spans="1:23">
      <c r="A129" s="218" t="s">
        <v>281</v>
      </c>
      <c r="B129" s="139" t="s">
        <v>367</v>
      </c>
      <c r="C129" s="107"/>
      <c r="D129" s="151">
        <f t="shared" ref="D129:G129" si="75">D109</f>
        <v>183.554166666667</v>
      </c>
      <c r="E129" s="151">
        <f t="shared" si="75"/>
        <v>175.0505</v>
      </c>
      <c r="F129" s="151">
        <f t="shared" si="75"/>
        <v>164.965</v>
      </c>
      <c r="G129" s="152">
        <f t="shared" si="75"/>
        <v>133.0825</v>
      </c>
      <c r="H129" s="152">
        <f t="shared" ref="H129:I129" si="76">H109</f>
        <v>133.0825</v>
      </c>
      <c r="I129" s="152">
        <f t="shared" si="76"/>
        <v>64.3666666666667</v>
      </c>
      <c r="J129" s="88"/>
      <c r="K129" s="88"/>
      <c r="L129" s="88"/>
      <c r="M129" s="88"/>
      <c r="N129" s="88"/>
      <c r="O129" s="88"/>
      <c r="P129" s="88"/>
      <c r="Q129" s="88"/>
      <c r="R129" s="88"/>
      <c r="S129" s="88"/>
      <c r="T129" s="88"/>
      <c r="U129" s="88"/>
      <c r="V129" s="88"/>
      <c r="W129" s="88"/>
    </row>
    <row r="130" ht="15.75" customHeight="1" spans="1:23">
      <c r="A130" s="218"/>
      <c r="B130" s="186" t="s">
        <v>368</v>
      </c>
      <c r="C130" s="107"/>
      <c r="D130" s="153">
        <f t="shared" ref="D130:G130" si="77">SUM(D125:D129)</f>
        <v>4574.94995020423</v>
      </c>
      <c r="E130" s="153">
        <f t="shared" si="77"/>
        <v>6304.9826649048</v>
      </c>
      <c r="F130" s="153">
        <f t="shared" si="77"/>
        <v>4304.03739195237</v>
      </c>
      <c r="G130" s="154">
        <f t="shared" si="77"/>
        <v>3537.9928243255</v>
      </c>
      <c r="H130" s="154">
        <f t="shared" ref="H130:I130" si="78">SUM(H125:H129)</f>
        <v>5384.93121183424</v>
      </c>
      <c r="I130" s="154">
        <f t="shared" si="78"/>
        <v>4152.59489114988</v>
      </c>
      <c r="J130" s="88"/>
      <c r="K130" s="88"/>
      <c r="L130" s="88"/>
      <c r="M130" s="88"/>
      <c r="N130" s="88"/>
      <c r="O130" s="88"/>
      <c r="P130" s="88"/>
      <c r="Q130" s="88"/>
      <c r="R130" s="88"/>
      <c r="S130" s="88"/>
      <c r="T130" s="88"/>
      <c r="U130" s="88"/>
      <c r="V130" s="88"/>
      <c r="W130" s="88"/>
    </row>
    <row r="131" ht="15.75" customHeight="1" spans="1:23">
      <c r="A131" s="218" t="s">
        <v>283</v>
      </c>
      <c r="B131" s="139" t="s">
        <v>369</v>
      </c>
      <c r="C131" s="107"/>
      <c r="D131" s="151">
        <f t="shared" ref="D131:G131" si="79">D120</f>
        <v>879.339936701454</v>
      </c>
      <c r="E131" s="151">
        <f t="shared" si="79"/>
        <v>1211.86529203749</v>
      </c>
      <c r="F131" s="151">
        <f t="shared" si="79"/>
        <v>827.268496703694</v>
      </c>
      <c r="G131" s="152">
        <f t="shared" si="79"/>
        <v>680.028944590684</v>
      </c>
      <c r="H131" s="152">
        <f t="shared" ref="H131:I131" si="80">H120</f>
        <v>1035.02445327181</v>
      </c>
      <c r="I131" s="152">
        <f t="shared" si="80"/>
        <v>798.160104148792</v>
      </c>
      <c r="J131" s="88"/>
      <c r="K131" s="88"/>
      <c r="L131" s="88"/>
      <c r="M131" s="88"/>
      <c r="N131" s="88"/>
      <c r="O131" s="88"/>
      <c r="P131" s="88"/>
      <c r="Q131" s="88"/>
      <c r="R131" s="88"/>
      <c r="S131" s="88"/>
      <c r="T131" s="88"/>
      <c r="U131" s="88"/>
      <c r="V131" s="88"/>
      <c r="W131" s="88"/>
    </row>
    <row r="132" ht="15.75" customHeight="1" spans="1:23">
      <c r="A132" s="218"/>
      <c r="B132" s="186" t="s">
        <v>370</v>
      </c>
      <c r="C132" s="107"/>
      <c r="D132" s="153">
        <f t="shared" ref="D132:G132" si="81">SUM(D130:D131)</f>
        <v>5454.28988690568</v>
      </c>
      <c r="E132" s="153">
        <f t="shared" si="81"/>
        <v>7516.84795694229</v>
      </c>
      <c r="F132" s="153">
        <f t="shared" si="81"/>
        <v>5131.30588865606</v>
      </c>
      <c r="G132" s="154">
        <f t="shared" si="81"/>
        <v>4218.02176891618</v>
      </c>
      <c r="H132" s="154">
        <f t="shared" ref="H132:I132" si="82">SUM(H130:H131)</f>
        <v>6419.95566510604</v>
      </c>
      <c r="I132" s="154">
        <f t="shared" si="82"/>
        <v>4950.75499529867</v>
      </c>
      <c r="J132" s="88"/>
      <c r="K132" s="88"/>
      <c r="L132" s="88"/>
      <c r="M132" s="88"/>
      <c r="N132" s="88"/>
      <c r="O132" s="88"/>
      <c r="P132" s="88"/>
      <c r="Q132" s="88"/>
      <c r="R132" s="88"/>
      <c r="S132" s="88"/>
      <c r="T132" s="88"/>
      <c r="U132" s="88"/>
      <c r="V132" s="88"/>
      <c r="W132" s="88"/>
    </row>
    <row r="133" ht="15.75" customHeight="1" spans="1:23">
      <c r="A133" s="143"/>
      <c r="B133" s="193" t="s">
        <v>372</v>
      </c>
      <c r="C133" s="20"/>
      <c r="D133" s="170">
        <f t="shared" ref="D133:G133" si="83">D132/D35</f>
        <v>2.49328708163124</v>
      </c>
      <c r="E133" s="170">
        <f t="shared" si="83"/>
        <v>2.36354116280977</v>
      </c>
      <c r="F133" s="170">
        <f t="shared" si="83"/>
        <v>2.51543233770574</v>
      </c>
      <c r="G133" s="219">
        <f t="shared" si="83"/>
        <v>2.61988929746347</v>
      </c>
      <c r="H133" s="219">
        <f t="shared" ref="H133:I133" si="84">H132/H35</f>
        <v>2.40418063127256</v>
      </c>
      <c r="I133" s="219">
        <f t="shared" si="84"/>
        <v>2.46225368550559</v>
      </c>
      <c r="J133" s="88"/>
      <c r="K133" s="88"/>
      <c r="L133" s="88"/>
      <c r="M133" s="88"/>
      <c r="N133" s="88"/>
      <c r="O133" s="88"/>
      <c r="P133" s="88"/>
      <c r="Q133" s="88"/>
      <c r="R133" s="88"/>
      <c r="S133" s="88"/>
      <c r="T133" s="88"/>
      <c r="U133" s="88"/>
      <c r="V133" s="88"/>
      <c r="W133" s="88"/>
    </row>
    <row r="134" ht="15.75" customHeight="1" spans="1:23">
      <c r="A134" s="2"/>
      <c r="B134" s="220"/>
      <c r="C134" s="2"/>
      <c r="D134" s="2"/>
      <c r="E134" s="88"/>
      <c r="F134" s="88"/>
      <c r="G134" s="88"/>
      <c r="H134" s="88"/>
      <c r="I134" s="88"/>
      <c r="J134" s="88"/>
      <c r="K134" s="88"/>
      <c r="L134" s="88"/>
      <c r="M134" s="88"/>
      <c r="N134" s="88"/>
      <c r="O134" s="88"/>
      <c r="P134" s="88"/>
      <c r="Q134" s="88"/>
      <c r="R134" s="88"/>
      <c r="S134" s="88"/>
      <c r="T134" s="88"/>
      <c r="U134" s="88"/>
      <c r="V134" s="88"/>
      <c r="W134" s="88"/>
    </row>
    <row r="135" ht="15.75" customHeight="1" spans="1:23">
      <c r="A135" s="2"/>
      <c r="B135" s="2"/>
      <c r="C135" s="2"/>
      <c r="D135" s="2"/>
      <c r="E135" s="88"/>
      <c r="F135" s="88"/>
      <c r="G135" s="88"/>
      <c r="H135" s="88"/>
      <c r="I135" s="88"/>
      <c r="J135" s="88"/>
      <c r="K135" s="88"/>
      <c r="L135" s="88"/>
      <c r="M135" s="88"/>
      <c r="N135" s="88"/>
      <c r="O135" s="88"/>
      <c r="P135" s="88"/>
      <c r="Q135" s="88"/>
      <c r="R135" s="88"/>
      <c r="S135" s="88"/>
      <c r="T135" s="88"/>
      <c r="U135" s="88"/>
      <c r="V135" s="88"/>
      <c r="W135" s="88"/>
    </row>
    <row r="136" ht="37.5" customHeight="1" spans="1:23">
      <c r="A136" s="148" t="s">
        <v>373</v>
      </c>
      <c r="B136" s="95"/>
      <c r="C136" s="123"/>
      <c r="D136" s="123" t="s">
        <v>381</v>
      </c>
      <c r="E136" s="124" t="s">
        <v>382</v>
      </c>
      <c r="F136" s="124" t="s">
        <v>383</v>
      </c>
      <c r="G136" s="125" t="s">
        <v>384</v>
      </c>
      <c r="H136" s="125" t="s">
        <v>385</v>
      </c>
      <c r="I136" s="125" t="s">
        <v>33</v>
      </c>
      <c r="J136" s="88"/>
      <c r="K136" s="88"/>
      <c r="L136" s="88"/>
      <c r="M136" s="88"/>
      <c r="N136" s="88"/>
      <c r="O136" s="88"/>
      <c r="P136" s="88"/>
      <c r="Q136" s="88"/>
      <c r="R136" s="88"/>
      <c r="S136" s="88"/>
      <c r="T136" s="88"/>
      <c r="U136" s="88"/>
      <c r="V136" s="88"/>
      <c r="W136" s="88"/>
    </row>
    <row r="137" ht="15.75" customHeight="1" spans="1:23">
      <c r="A137" s="200">
        <v>6</v>
      </c>
      <c r="B137" s="159" t="s">
        <v>352</v>
      </c>
      <c r="C137" s="160" t="s">
        <v>295</v>
      </c>
      <c r="D137" s="161" t="s">
        <v>272</v>
      </c>
      <c r="E137" s="161" t="s">
        <v>272</v>
      </c>
      <c r="F137" s="161" t="s">
        <v>272</v>
      </c>
      <c r="G137" s="162" t="s">
        <v>272</v>
      </c>
      <c r="H137" s="162" t="s">
        <v>272</v>
      </c>
      <c r="I137" s="162" t="s">
        <v>272</v>
      </c>
      <c r="J137" s="88"/>
      <c r="K137" s="88"/>
      <c r="L137" s="88"/>
      <c r="M137" s="88"/>
      <c r="N137" s="88"/>
      <c r="O137" s="88"/>
      <c r="P137" s="88"/>
      <c r="Q137" s="88"/>
      <c r="R137" s="88"/>
      <c r="S137" s="88"/>
      <c r="T137" s="88"/>
      <c r="U137" s="88"/>
      <c r="V137" s="88"/>
      <c r="W137" s="88"/>
    </row>
    <row r="138" ht="15.75" customHeight="1" spans="1:23">
      <c r="A138" s="201" t="s">
        <v>273</v>
      </c>
      <c r="B138" s="163" t="s">
        <v>353</v>
      </c>
      <c r="C138" s="212">
        <v>4.8</v>
      </c>
      <c r="D138" s="151">
        <f t="shared" ref="D138:I138" si="85">(D155)*$C$138/100</f>
        <v>219.597597609803</v>
      </c>
      <c r="E138" s="151">
        <f t="shared" si="85"/>
        <v>302.63916791543</v>
      </c>
      <c r="F138" s="151">
        <f t="shared" si="85"/>
        <v>206.593794813714</v>
      </c>
      <c r="G138" s="152">
        <f t="shared" si="85"/>
        <v>169.823655567624</v>
      </c>
      <c r="H138" s="152">
        <f t="shared" si="85"/>
        <v>258.476698168043</v>
      </c>
      <c r="I138" s="152">
        <f t="shared" si="85"/>
        <v>199.324554775194</v>
      </c>
      <c r="J138" s="88"/>
      <c r="K138" s="88"/>
      <c r="L138" s="88"/>
      <c r="M138" s="88"/>
      <c r="N138" s="88"/>
      <c r="O138" s="88"/>
      <c r="P138" s="88"/>
      <c r="Q138" s="88"/>
      <c r="R138" s="88"/>
      <c r="S138" s="88"/>
      <c r="T138" s="88"/>
      <c r="U138" s="88"/>
      <c r="V138" s="88"/>
      <c r="W138" s="88"/>
    </row>
    <row r="139" ht="15.75" customHeight="1" spans="1:23">
      <c r="A139" s="201" t="s">
        <v>275</v>
      </c>
      <c r="B139" s="163" t="s">
        <v>354</v>
      </c>
      <c r="C139" s="212">
        <v>3.92</v>
      </c>
      <c r="D139" s="151">
        <f t="shared" ref="D139:I139" si="86">(D155+D138)*$C$139/100</f>
        <v>187.94626387431</v>
      </c>
      <c r="E139" s="151">
        <f t="shared" si="86"/>
        <v>259.018775846553</v>
      </c>
      <c r="F139" s="151">
        <f t="shared" si="86"/>
        <v>176.816742521231</v>
      </c>
      <c r="G139" s="152">
        <f t="shared" si="86"/>
        <v>145.34640601181</v>
      </c>
      <c r="H139" s="152">
        <f t="shared" si="86"/>
        <v>221.221590072089</v>
      </c>
      <c r="I139" s="152">
        <f t="shared" si="86"/>
        <v>170.595242280263</v>
      </c>
      <c r="J139" s="88"/>
      <c r="K139" s="88"/>
      <c r="L139" s="88"/>
      <c r="M139" s="88"/>
      <c r="N139" s="88"/>
      <c r="O139" s="88"/>
      <c r="P139" s="88"/>
      <c r="Q139" s="88"/>
      <c r="R139" s="88"/>
      <c r="S139" s="88"/>
      <c r="T139" s="88"/>
      <c r="U139" s="88"/>
      <c r="V139" s="88"/>
      <c r="W139" s="88"/>
    </row>
    <row r="140" ht="15.75" customHeight="1" spans="1:23">
      <c r="A140" s="201" t="s">
        <v>277</v>
      </c>
      <c r="B140" s="163" t="s">
        <v>355</v>
      </c>
      <c r="C140" s="212"/>
      <c r="D140" s="151"/>
      <c r="E140" s="151"/>
      <c r="F140" s="151"/>
      <c r="G140" s="152"/>
      <c r="H140" s="152"/>
      <c r="I140" s="152"/>
      <c r="J140" s="88"/>
      <c r="K140" s="88"/>
      <c r="L140" s="88"/>
      <c r="M140" s="88"/>
      <c r="N140" s="88"/>
      <c r="O140" s="88"/>
      <c r="P140" s="88"/>
      <c r="Q140" s="88"/>
      <c r="R140" s="88"/>
      <c r="S140" s="88"/>
      <c r="T140" s="88"/>
      <c r="U140" s="88"/>
      <c r="V140" s="88"/>
      <c r="W140" s="88"/>
    </row>
    <row r="141" ht="15.75" customHeight="1" spans="1:23">
      <c r="A141" s="201"/>
      <c r="B141" s="163" t="s">
        <v>374</v>
      </c>
      <c r="C141" s="164">
        <v>9.25</v>
      </c>
      <c r="D141" s="151">
        <f t="shared" ref="D141:I141" si="87">((D155+D138+D139)/(1-($C$141+$C$143)/100))*$C$141/100</f>
        <v>537.470177937226</v>
      </c>
      <c r="E141" s="151">
        <f t="shared" si="87"/>
        <v>740.716333879507</v>
      </c>
      <c r="F141" s="151">
        <f t="shared" si="87"/>
        <v>505.643071089302</v>
      </c>
      <c r="G141" s="152">
        <f t="shared" si="87"/>
        <v>415.647308392077</v>
      </c>
      <c r="H141" s="152">
        <f t="shared" si="87"/>
        <v>632.627672019684</v>
      </c>
      <c r="I141" s="152">
        <f t="shared" si="87"/>
        <v>487.85143866938</v>
      </c>
      <c r="J141" s="88"/>
      <c r="K141" s="88"/>
      <c r="L141" s="88"/>
      <c r="M141" s="88"/>
      <c r="N141" s="88"/>
      <c r="O141" s="88"/>
      <c r="P141" s="88"/>
      <c r="Q141" s="88"/>
      <c r="R141" s="88"/>
      <c r="S141" s="88"/>
      <c r="T141" s="88"/>
      <c r="U141" s="88"/>
      <c r="V141" s="88"/>
      <c r="W141" s="88"/>
    </row>
    <row r="142" ht="15.75" customHeight="1" spans="1:23">
      <c r="A142" s="201"/>
      <c r="B142" s="163" t="s">
        <v>357</v>
      </c>
      <c r="C142" s="212"/>
      <c r="D142" s="151"/>
      <c r="E142" s="151"/>
      <c r="F142" s="151"/>
      <c r="G142" s="152"/>
      <c r="H142" s="152"/>
      <c r="I142" s="152"/>
      <c r="J142" s="88"/>
      <c r="K142" s="88"/>
      <c r="L142" s="88"/>
      <c r="M142" s="88"/>
      <c r="N142" s="88"/>
      <c r="O142" s="88"/>
      <c r="P142" s="88"/>
      <c r="Q142" s="88"/>
      <c r="R142" s="88"/>
      <c r="S142" s="88"/>
      <c r="T142" s="88"/>
      <c r="U142" s="88"/>
      <c r="V142" s="88"/>
      <c r="W142" s="88"/>
    </row>
    <row r="143" ht="15.75" customHeight="1" spans="1:23">
      <c r="A143" s="201"/>
      <c r="B143" s="163" t="s">
        <v>358</v>
      </c>
      <c r="C143" s="213">
        <v>5</v>
      </c>
      <c r="D143" s="151">
        <f t="shared" ref="D143:I143" si="88">((D155+D138+D139)/(1-($C$141+$C$143)/100))*$C$143/100</f>
        <v>290.524420506609</v>
      </c>
      <c r="E143" s="151">
        <f t="shared" si="88"/>
        <v>400.387207502436</v>
      </c>
      <c r="F143" s="151">
        <f t="shared" si="88"/>
        <v>273.32057896719</v>
      </c>
      <c r="G143" s="152">
        <f t="shared" si="88"/>
        <v>224.674220752474</v>
      </c>
      <c r="H143" s="152">
        <f t="shared" si="88"/>
        <v>341.960903794424</v>
      </c>
      <c r="I143" s="152">
        <f t="shared" si="88"/>
        <v>263.703480361827</v>
      </c>
      <c r="J143" s="88"/>
      <c r="K143" s="88"/>
      <c r="L143" s="88"/>
      <c r="M143" s="88"/>
      <c r="N143" s="88"/>
      <c r="O143" s="88"/>
      <c r="P143" s="88"/>
      <c r="Q143" s="88"/>
      <c r="R143" s="88"/>
      <c r="S143" s="88"/>
      <c r="T143" s="88"/>
      <c r="U143" s="88"/>
      <c r="V143" s="88"/>
      <c r="W143" s="88"/>
    </row>
    <row r="144" ht="15.75" customHeight="1" spans="1:23">
      <c r="A144" s="201"/>
      <c r="B144" s="163" t="s">
        <v>359</v>
      </c>
      <c r="C144" s="212"/>
      <c r="D144" s="151"/>
      <c r="E144" s="151"/>
      <c r="F144" s="151"/>
      <c r="G144" s="152"/>
      <c r="H144" s="152"/>
      <c r="I144" s="152"/>
      <c r="J144" s="88"/>
      <c r="K144" s="88"/>
      <c r="L144" s="88"/>
      <c r="M144" s="88"/>
      <c r="N144" s="88"/>
      <c r="O144" s="88"/>
      <c r="P144" s="88"/>
      <c r="Q144" s="88"/>
      <c r="R144" s="88"/>
      <c r="S144" s="88"/>
      <c r="T144" s="88"/>
      <c r="U144" s="88"/>
      <c r="V144" s="88"/>
      <c r="W144" s="88"/>
    </row>
    <row r="145" ht="15.75" customHeight="1" spans="1:23">
      <c r="A145" s="214"/>
      <c r="B145" s="169" t="s">
        <v>35</v>
      </c>
      <c r="C145" s="215">
        <f t="shared" ref="C145:G145" si="89">SUM(C138:C144)</f>
        <v>22.97</v>
      </c>
      <c r="D145" s="171">
        <f t="shared" si="89"/>
        <v>1235.53845992795</v>
      </c>
      <c r="E145" s="171">
        <f t="shared" si="89"/>
        <v>1702.76148514393</v>
      </c>
      <c r="F145" s="171">
        <f t="shared" si="89"/>
        <v>1162.37418739144</v>
      </c>
      <c r="G145" s="172">
        <f t="shared" si="89"/>
        <v>955.491590723985</v>
      </c>
      <c r="H145" s="172">
        <f t="shared" ref="H145:I145" si="90">SUM(H138:H144)</f>
        <v>1454.28686405424</v>
      </c>
      <c r="I145" s="172">
        <f t="shared" si="90"/>
        <v>1121.47471608666</v>
      </c>
      <c r="J145" s="88"/>
      <c r="K145" s="88"/>
      <c r="L145" s="88"/>
      <c r="M145" s="88"/>
      <c r="N145" s="88"/>
      <c r="O145" s="88"/>
      <c r="P145" s="88"/>
      <c r="Q145" s="88"/>
      <c r="R145" s="88"/>
      <c r="S145" s="88"/>
      <c r="T145" s="88"/>
      <c r="U145" s="88"/>
      <c r="V145" s="88"/>
      <c r="W145" s="88"/>
    </row>
    <row r="146" ht="15.75" customHeight="1" spans="1:23">
      <c r="A146" s="2"/>
      <c r="B146" s="2"/>
      <c r="C146" s="2"/>
      <c r="D146" s="2"/>
      <c r="E146" s="88"/>
      <c r="F146" s="88"/>
      <c r="G146" s="88"/>
      <c r="H146" s="88"/>
      <c r="I146" s="88"/>
      <c r="J146" s="88"/>
      <c r="K146" s="88"/>
      <c r="L146" s="88"/>
      <c r="M146" s="88"/>
      <c r="N146" s="88"/>
      <c r="O146" s="88"/>
      <c r="P146" s="88"/>
      <c r="Q146" s="88"/>
      <c r="R146" s="88"/>
      <c r="S146" s="88"/>
      <c r="T146" s="88"/>
      <c r="U146" s="88"/>
      <c r="V146" s="88"/>
      <c r="W146" s="88"/>
    </row>
    <row r="147" ht="15.75" customHeight="1" spans="1:23">
      <c r="A147" s="221" t="s">
        <v>375</v>
      </c>
      <c r="B147" s="11"/>
      <c r="C147" s="11"/>
      <c r="D147" s="11"/>
      <c r="E147" s="11"/>
      <c r="F147" s="11"/>
      <c r="G147" s="11"/>
      <c r="H147" s="88"/>
      <c r="I147" s="88"/>
      <c r="J147" s="88"/>
      <c r="K147" s="88"/>
      <c r="L147" s="88"/>
      <c r="M147" s="88"/>
      <c r="N147" s="88"/>
      <c r="O147" s="88"/>
      <c r="P147" s="88"/>
      <c r="Q147" s="88"/>
      <c r="R147" s="88"/>
      <c r="S147" s="88"/>
      <c r="T147" s="88"/>
      <c r="U147" s="88"/>
      <c r="V147" s="88"/>
      <c r="W147" s="88"/>
    </row>
    <row r="148" ht="30" customHeight="1" spans="1:23">
      <c r="A148" s="122" t="s">
        <v>376</v>
      </c>
      <c r="B148" s="97"/>
      <c r="C148" s="95"/>
      <c r="D148" s="123" t="s">
        <v>381</v>
      </c>
      <c r="E148" s="124" t="s">
        <v>382</v>
      </c>
      <c r="F148" s="124" t="s">
        <v>383</v>
      </c>
      <c r="G148" s="125" t="s">
        <v>384</v>
      </c>
      <c r="H148" s="125" t="s">
        <v>385</v>
      </c>
      <c r="I148" s="125" t="s">
        <v>33</v>
      </c>
      <c r="J148" s="88"/>
      <c r="K148" s="88"/>
      <c r="L148" s="88"/>
      <c r="M148" s="88"/>
      <c r="N148" s="88"/>
      <c r="O148" s="88"/>
      <c r="P148" s="88"/>
      <c r="Q148" s="88"/>
      <c r="R148" s="88"/>
      <c r="S148" s="88"/>
      <c r="T148" s="88"/>
      <c r="U148" s="88"/>
      <c r="V148" s="88"/>
      <c r="W148" s="88"/>
    </row>
    <row r="149" ht="15.75" customHeight="1" spans="1:23">
      <c r="A149" s="218"/>
      <c r="B149" s="186" t="s">
        <v>362</v>
      </c>
      <c r="C149" s="107"/>
      <c r="D149" s="161" t="s">
        <v>272</v>
      </c>
      <c r="E149" s="161" t="s">
        <v>272</v>
      </c>
      <c r="F149" s="161" t="s">
        <v>272</v>
      </c>
      <c r="G149" s="138"/>
      <c r="H149" s="138"/>
      <c r="I149" s="138"/>
      <c r="J149" s="88"/>
      <c r="K149" s="88"/>
      <c r="L149" s="88"/>
      <c r="M149" s="88"/>
      <c r="N149" s="88"/>
      <c r="O149" s="88"/>
      <c r="P149" s="88"/>
      <c r="Q149" s="88"/>
      <c r="R149" s="88"/>
      <c r="S149" s="88"/>
      <c r="T149" s="88"/>
      <c r="U149" s="88"/>
      <c r="V149" s="88"/>
      <c r="W149" s="88"/>
    </row>
    <row r="150" ht="15.75" customHeight="1" spans="1:23">
      <c r="A150" s="218" t="s">
        <v>273</v>
      </c>
      <c r="B150" s="139" t="s">
        <v>363</v>
      </c>
      <c r="C150" s="107"/>
      <c r="D150" s="151">
        <f t="shared" ref="D150:G150" si="91">D125</f>
        <v>2187.59</v>
      </c>
      <c r="E150" s="151">
        <f t="shared" si="91"/>
        <v>3180.333</v>
      </c>
      <c r="F150" s="151">
        <f t="shared" si="91"/>
        <v>2039.93</v>
      </c>
      <c r="G150" s="152">
        <f t="shared" si="91"/>
        <v>1610</v>
      </c>
      <c r="H150" s="152">
        <f t="shared" ref="H150:I150" si="92">H125</f>
        <v>2670.33</v>
      </c>
      <c r="I150" s="152">
        <f t="shared" si="92"/>
        <v>2010.66</v>
      </c>
      <c r="J150" s="88"/>
      <c r="K150" s="88"/>
      <c r="L150" s="88"/>
      <c r="M150" s="88"/>
      <c r="N150" s="88"/>
      <c r="O150" s="88"/>
      <c r="P150" s="88"/>
      <c r="Q150" s="88"/>
      <c r="R150" s="88"/>
      <c r="S150" s="88"/>
      <c r="T150" s="88"/>
      <c r="U150" s="88"/>
      <c r="V150" s="88"/>
      <c r="W150" s="88"/>
    </row>
    <row r="151" ht="15.75" customHeight="1" spans="1:23">
      <c r="A151" s="218" t="s">
        <v>275</v>
      </c>
      <c r="B151" s="139" t="s">
        <v>364</v>
      </c>
      <c r="C151" s="107"/>
      <c r="D151" s="151">
        <f t="shared" ref="D151:G151" si="93">D126</f>
        <v>2004.993595</v>
      </c>
      <c r="E151" s="151">
        <f t="shared" si="93"/>
        <v>2665.0260065</v>
      </c>
      <c r="F151" s="151">
        <f t="shared" si="93"/>
        <v>1913.370565</v>
      </c>
      <c r="G151" s="152">
        <f t="shared" si="93"/>
        <v>1646.599</v>
      </c>
      <c r="H151" s="152">
        <f t="shared" ref="H151:I151" si="94">H126</f>
        <v>2341.507565</v>
      </c>
      <c r="I151" s="152">
        <f t="shared" si="94"/>
        <v>1895.20853</v>
      </c>
      <c r="J151" s="88"/>
      <c r="K151" s="88"/>
      <c r="L151" s="88"/>
      <c r="M151" s="88"/>
      <c r="N151" s="88"/>
      <c r="O151" s="88"/>
      <c r="P151" s="88"/>
      <c r="Q151" s="88"/>
      <c r="R151" s="88"/>
      <c r="S151" s="88"/>
      <c r="T151" s="88"/>
      <c r="U151" s="88"/>
      <c r="V151" s="88"/>
      <c r="W151" s="88"/>
    </row>
    <row r="152" ht="15.75" customHeight="1" spans="1:23">
      <c r="A152" s="218" t="s">
        <v>277</v>
      </c>
      <c r="B152" s="139" t="s">
        <v>365</v>
      </c>
      <c r="C152" s="107"/>
      <c r="D152" s="151">
        <f t="shared" ref="D152:G152" si="95">D127</f>
        <v>145.210073069833</v>
      </c>
      <c r="E152" s="151">
        <f t="shared" si="95"/>
        <v>211.10737721255</v>
      </c>
      <c r="F152" s="151">
        <f t="shared" si="95"/>
        <v>135.408547468833</v>
      </c>
      <c r="G152" s="152">
        <f t="shared" si="95"/>
        <v>106.870216833333</v>
      </c>
      <c r="H152" s="152">
        <f t="shared" ref="H152:I152" si="96">H127</f>
        <v>177.2538795755</v>
      </c>
      <c r="I152" s="152">
        <f t="shared" si="96"/>
        <v>133.465633651</v>
      </c>
      <c r="J152" s="88"/>
      <c r="K152" s="88"/>
      <c r="L152" s="88"/>
      <c r="M152" s="88"/>
      <c r="N152" s="88"/>
      <c r="O152" s="88"/>
      <c r="P152" s="88"/>
      <c r="Q152" s="88"/>
      <c r="R152" s="88"/>
      <c r="S152" s="88"/>
      <c r="T152" s="88"/>
      <c r="U152" s="88"/>
      <c r="V152" s="88"/>
      <c r="W152" s="88"/>
    </row>
    <row r="153" ht="15.75" customHeight="1" spans="1:23">
      <c r="A153" s="218" t="s">
        <v>279</v>
      </c>
      <c r="B153" s="139" t="s">
        <v>366</v>
      </c>
      <c r="C153" s="107"/>
      <c r="D153" s="151">
        <f t="shared" ref="D153:G153" si="97">D128</f>
        <v>53.6021154677272</v>
      </c>
      <c r="E153" s="151">
        <f t="shared" si="97"/>
        <v>73.4657811922513</v>
      </c>
      <c r="F153" s="151">
        <f t="shared" si="97"/>
        <v>50.3632794835369</v>
      </c>
      <c r="G153" s="152">
        <f t="shared" si="97"/>
        <v>41.4411074921632</v>
      </c>
      <c r="H153" s="152">
        <f t="shared" ref="H153:I153" si="98">H128</f>
        <v>62.7572672587375</v>
      </c>
      <c r="I153" s="152">
        <f t="shared" si="98"/>
        <v>48.8940608322119</v>
      </c>
      <c r="J153" s="88"/>
      <c r="K153" s="88"/>
      <c r="L153" s="88"/>
      <c r="M153" s="88"/>
      <c r="N153" s="88"/>
      <c r="O153" s="88"/>
      <c r="P153" s="88"/>
      <c r="Q153" s="88"/>
      <c r="R153" s="88"/>
      <c r="S153" s="88"/>
      <c r="T153" s="88"/>
      <c r="U153" s="88"/>
      <c r="V153" s="88"/>
      <c r="W153" s="88"/>
    </row>
    <row r="154" ht="15.75" customHeight="1" spans="1:23">
      <c r="A154" s="218" t="s">
        <v>281</v>
      </c>
      <c r="B154" s="139" t="s">
        <v>367</v>
      </c>
      <c r="C154" s="107"/>
      <c r="D154" s="151">
        <f t="shared" ref="D154:G154" si="99">D129</f>
        <v>183.554166666667</v>
      </c>
      <c r="E154" s="151">
        <f t="shared" si="99"/>
        <v>175.0505</v>
      </c>
      <c r="F154" s="151">
        <f t="shared" si="99"/>
        <v>164.965</v>
      </c>
      <c r="G154" s="152">
        <f t="shared" si="99"/>
        <v>133.0825</v>
      </c>
      <c r="H154" s="152">
        <f t="shared" ref="H154:I154" si="100">H129</f>
        <v>133.0825</v>
      </c>
      <c r="I154" s="152">
        <f t="shared" si="100"/>
        <v>64.3666666666667</v>
      </c>
      <c r="J154" s="88"/>
      <c r="K154" s="88"/>
      <c r="L154" s="88"/>
      <c r="M154" s="88"/>
      <c r="N154" s="88"/>
      <c r="O154" s="88"/>
      <c r="P154" s="88"/>
      <c r="Q154" s="88"/>
      <c r="R154" s="88"/>
      <c r="S154" s="88"/>
      <c r="T154" s="88"/>
      <c r="U154" s="88"/>
      <c r="V154" s="88"/>
      <c r="W154" s="88"/>
    </row>
    <row r="155" ht="15.75" customHeight="1" spans="1:23">
      <c r="A155" s="218"/>
      <c r="B155" s="186" t="s">
        <v>368</v>
      </c>
      <c r="C155" s="107"/>
      <c r="D155" s="153">
        <f t="shared" ref="D155:G155" si="101">SUM(D150:D154)</f>
        <v>4574.94995020423</v>
      </c>
      <c r="E155" s="153">
        <f t="shared" si="101"/>
        <v>6304.9826649048</v>
      </c>
      <c r="F155" s="153">
        <f t="shared" si="101"/>
        <v>4304.03739195237</v>
      </c>
      <c r="G155" s="154">
        <f t="shared" si="101"/>
        <v>3537.9928243255</v>
      </c>
      <c r="H155" s="154">
        <f t="shared" ref="H155:I155" si="102">SUM(H150:H154)</f>
        <v>5384.93121183424</v>
      </c>
      <c r="I155" s="154">
        <f t="shared" si="102"/>
        <v>4152.59489114988</v>
      </c>
      <c r="J155" s="88"/>
      <c r="K155" s="88"/>
      <c r="L155" s="88"/>
      <c r="M155" s="88"/>
      <c r="N155" s="88"/>
      <c r="O155" s="88"/>
      <c r="P155" s="88"/>
      <c r="Q155" s="88"/>
      <c r="R155" s="88"/>
      <c r="S155" s="88"/>
      <c r="T155" s="88"/>
      <c r="U155" s="88"/>
      <c r="V155" s="88"/>
      <c r="W155" s="88"/>
    </row>
    <row r="156" ht="15.75" customHeight="1" spans="1:23">
      <c r="A156" s="218" t="s">
        <v>283</v>
      </c>
      <c r="B156" s="139" t="s">
        <v>369</v>
      </c>
      <c r="C156" s="107"/>
      <c r="D156" s="151">
        <f t="shared" ref="D156:G156" si="103">D145</f>
        <v>1235.53845992795</v>
      </c>
      <c r="E156" s="151">
        <f t="shared" si="103"/>
        <v>1702.76148514393</v>
      </c>
      <c r="F156" s="151">
        <f t="shared" si="103"/>
        <v>1162.37418739144</v>
      </c>
      <c r="G156" s="152">
        <f t="shared" si="103"/>
        <v>955.491590723985</v>
      </c>
      <c r="H156" s="152">
        <f t="shared" ref="H156:I156" si="104">H145</f>
        <v>1454.28686405424</v>
      </c>
      <c r="I156" s="152">
        <f t="shared" si="104"/>
        <v>1121.47471608666</v>
      </c>
      <c r="J156" s="88"/>
      <c r="K156" s="88"/>
      <c r="L156" s="88"/>
      <c r="M156" s="88"/>
      <c r="N156" s="88"/>
      <c r="O156" s="88"/>
      <c r="P156" s="88"/>
      <c r="Q156" s="88"/>
      <c r="R156" s="88"/>
      <c r="S156" s="88"/>
      <c r="T156" s="88"/>
      <c r="U156" s="88"/>
      <c r="V156" s="88"/>
      <c r="W156" s="88"/>
    </row>
    <row r="157" ht="15.75" customHeight="1" spans="1:23">
      <c r="A157" s="218"/>
      <c r="B157" s="186" t="s">
        <v>370</v>
      </c>
      <c r="C157" s="107"/>
      <c r="D157" s="153">
        <f t="shared" ref="D157:G157" si="105">SUM(D155:D156)</f>
        <v>5810.48841013217</v>
      </c>
      <c r="E157" s="153">
        <f t="shared" si="105"/>
        <v>8007.74415004873</v>
      </c>
      <c r="F157" s="153">
        <f t="shared" si="105"/>
        <v>5466.41157934381</v>
      </c>
      <c r="G157" s="154">
        <f t="shared" si="105"/>
        <v>4493.48441504948</v>
      </c>
      <c r="H157" s="154">
        <f t="shared" ref="H157:I157" si="106">SUM(H155:H156)</f>
        <v>6839.21807588848</v>
      </c>
      <c r="I157" s="154">
        <f t="shared" si="106"/>
        <v>5274.06960723654</v>
      </c>
      <c r="J157" s="88"/>
      <c r="K157" s="88"/>
      <c r="L157" s="88"/>
      <c r="M157" s="88"/>
      <c r="N157" s="88"/>
      <c r="O157" s="88"/>
      <c r="P157" s="88"/>
      <c r="Q157" s="88"/>
      <c r="R157" s="88"/>
      <c r="S157" s="88"/>
      <c r="T157" s="88"/>
      <c r="U157" s="88"/>
      <c r="V157" s="88"/>
      <c r="W157" s="88"/>
    </row>
    <row r="158" ht="15.75" customHeight="1" spans="1:23">
      <c r="A158" s="143"/>
      <c r="B158" s="193" t="s">
        <v>372</v>
      </c>
      <c r="C158" s="20"/>
      <c r="D158" s="170">
        <f t="shared" ref="D158:G158" si="107">D157/D35</f>
        <v>2.65611399308471</v>
      </c>
      <c r="E158" s="170">
        <f t="shared" si="107"/>
        <v>2.51789487140143</v>
      </c>
      <c r="F158" s="170">
        <f t="shared" si="107"/>
        <v>2.67970546996407</v>
      </c>
      <c r="G158" s="219">
        <f t="shared" si="107"/>
        <v>2.79098410872639</v>
      </c>
      <c r="H158" s="219">
        <f t="shared" ref="H158:I158" si="108">H157/H35</f>
        <v>2.56118834596791</v>
      </c>
      <c r="I158" s="219">
        <f t="shared" si="108"/>
        <v>2.62305392619167</v>
      </c>
      <c r="J158" s="88"/>
      <c r="K158" s="88"/>
      <c r="L158" s="88"/>
      <c r="M158" s="88"/>
      <c r="N158" s="88"/>
      <c r="O158" s="88"/>
      <c r="P158" s="88"/>
      <c r="Q158" s="88"/>
      <c r="R158" s="88"/>
      <c r="S158" s="88"/>
      <c r="T158" s="88"/>
      <c r="U158" s="88"/>
      <c r="V158" s="88"/>
      <c r="W158" s="88"/>
    </row>
    <row r="159" ht="15.75" customHeight="1" spans="1:23">
      <c r="A159" s="88"/>
      <c r="B159" s="88"/>
      <c r="C159" s="88"/>
      <c r="D159" s="88"/>
      <c r="E159" s="88"/>
      <c r="F159" s="88"/>
      <c r="G159" s="88"/>
      <c r="H159" s="88"/>
      <c r="I159" s="88"/>
      <c r="J159" s="88"/>
      <c r="K159" s="88"/>
      <c r="L159" s="88"/>
      <c r="M159" s="88"/>
      <c r="N159" s="88"/>
      <c r="O159" s="88"/>
      <c r="P159" s="88"/>
      <c r="Q159" s="88"/>
      <c r="R159" s="88"/>
      <c r="S159" s="88"/>
      <c r="T159" s="88"/>
      <c r="U159" s="88"/>
      <c r="V159" s="88"/>
      <c r="W159" s="88"/>
    </row>
    <row r="160" ht="15.75" customHeight="1" spans="1:23">
      <c r="A160" s="88"/>
      <c r="B160" s="88"/>
      <c r="C160" s="88"/>
      <c r="D160" s="88"/>
      <c r="E160" s="88"/>
      <c r="F160" s="88"/>
      <c r="G160" s="88"/>
      <c r="H160" s="88"/>
      <c r="I160" s="88"/>
      <c r="J160" s="88"/>
      <c r="K160" s="88"/>
      <c r="L160" s="88"/>
      <c r="M160" s="88"/>
      <c r="N160" s="88"/>
      <c r="O160" s="88"/>
      <c r="P160" s="88"/>
      <c r="Q160" s="88"/>
      <c r="R160" s="88"/>
      <c r="S160" s="88"/>
      <c r="T160" s="88"/>
      <c r="U160" s="88"/>
      <c r="V160" s="88"/>
      <c r="W160" s="88"/>
    </row>
    <row r="161" ht="15.75" customHeight="1" spans="1:23">
      <c r="A161" s="88"/>
      <c r="B161" s="88"/>
      <c r="C161" s="88"/>
      <c r="D161" s="88"/>
      <c r="E161" s="88"/>
      <c r="F161" s="88"/>
      <c r="G161" s="88"/>
      <c r="H161" s="88"/>
      <c r="I161" s="88"/>
      <c r="J161" s="88"/>
      <c r="K161" s="88"/>
      <c r="L161" s="88"/>
      <c r="M161" s="88"/>
      <c r="N161" s="88"/>
      <c r="O161" s="88"/>
      <c r="P161" s="88"/>
      <c r="Q161" s="88"/>
      <c r="R161" s="88"/>
      <c r="S161" s="88"/>
      <c r="T161" s="88"/>
      <c r="U161" s="88"/>
      <c r="V161" s="88"/>
      <c r="W161" s="88"/>
    </row>
    <row r="162" ht="15.75" customHeight="1" spans="1:23">
      <c r="A162" s="88"/>
      <c r="B162" s="88"/>
      <c r="C162" s="88"/>
      <c r="D162" s="88"/>
      <c r="E162" s="88"/>
      <c r="F162" s="88"/>
      <c r="G162" s="88"/>
      <c r="H162" s="88"/>
      <c r="I162" s="88"/>
      <c r="J162" s="88"/>
      <c r="K162" s="88"/>
      <c r="L162" s="88"/>
      <c r="M162" s="88"/>
      <c r="N162" s="88"/>
      <c r="O162" s="88"/>
      <c r="P162" s="88"/>
      <c r="Q162" s="88"/>
      <c r="R162" s="88"/>
      <c r="S162" s="88"/>
      <c r="T162" s="88"/>
      <c r="U162" s="88"/>
      <c r="V162" s="88"/>
      <c r="W162" s="88"/>
    </row>
    <row r="163" ht="15.75" customHeight="1" spans="1:23">
      <c r="A163" s="88"/>
      <c r="B163" s="88"/>
      <c r="C163" s="88"/>
      <c r="D163" s="88"/>
      <c r="E163" s="88"/>
      <c r="F163" s="88"/>
      <c r="G163" s="88"/>
      <c r="H163" s="88"/>
      <c r="I163" s="88"/>
      <c r="J163" s="88"/>
      <c r="K163" s="88"/>
      <c r="L163" s="88"/>
      <c r="M163" s="88"/>
      <c r="N163" s="88"/>
      <c r="O163" s="88"/>
      <c r="P163" s="88"/>
      <c r="Q163" s="88"/>
      <c r="R163" s="88"/>
      <c r="S163" s="88"/>
      <c r="T163" s="88"/>
      <c r="U163" s="88"/>
      <c r="V163" s="88"/>
      <c r="W163" s="88"/>
    </row>
    <row r="164" ht="15.75" customHeight="1" spans="1:23">
      <c r="A164" s="88"/>
      <c r="B164" s="88"/>
      <c r="C164" s="88"/>
      <c r="D164" s="88"/>
      <c r="E164" s="88"/>
      <c r="F164" s="88"/>
      <c r="G164" s="88"/>
      <c r="H164" s="88"/>
      <c r="I164" s="88"/>
      <c r="J164" s="88"/>
      <c r="K164" s="88"/>
      <c r="L164" s="88"/>
      <c r="M164" s="88"/>
      <c r="N164" s="88"/>
      <c r="O164" s="88"/>
      <c r="P164" s="88"/>
      <c r="Q164" s="88"/>
      <c r="R164" s="88"/>
      <c r="S164" s="88"/>
      <c r="T164" s="88"/>
      <c r="U164" s="88"/>
      <c r="V164" s="88"/>
      <c r="W164" s="88"/>
    </row>
    <row r="165" ht="15.75" customHeight="1" spans="1:23">
      <c r="A165" s="88"/>
      <c r="B165" s="88"/>
      <c r="C165" s="88"/>
      <c r="D165" s="88"/>
      <c r="E165" s="88"/>
      <c r="F165" s="88"/>
      <c r="G165" s="88"/>
      <c r="H165" s="88"/>
      <c r="I165" s="88"/>
      <c r="J165" s="88"/>
      <c r="K165" s="88"/>
      <c r="L165" s="88"/>
      <c r="M165" s="88"/>
      <c r="N165" s="88"/>
      <c r="O165" s="88"/>
      <c r="P165" s="88"/>
      <c r="Q165" s="88"/>
      <c r="R165" s="88"/>
      <c r="S165" s="88"/>
      <c r="T165" s="88"/>
      <c r="U165" s="88"/>
      <c r="V165" s="88"/>
      <c r="W165" s="88"/>
    </row>
    <row r="166" ht="15.75" customHeight="1" spans="1:23">
      <c r="A166" s="88"/>
      <c r="B166" s="88"/>
      <c r="C166" s="88"/>
      <c r="D166" s="88"/>
      <c r="E166" s="88"/>
      <c r="F166" s="88"/>
      <c r="G166" s="88"/>
      <c r="H166" s="88"/>
      <c r="I166" s="88"/>
      <c r="J166" s="88"/>
      <c r="K166" s="88"/>
      <c r="L166" s="88"/>
      <c r="M166" s="88"/>
      <c r="N166" s="88"/>
      <c r="O166" s="88"/>
      <c r="P166" s="88"/>
      <c r="Q166" s="88"/>
      <c r="R166" s="88"/>
      <c r="S166" s="88"/>
      <c r="T166" s="88"/>
      <c r="U166" s="88"/>
      <c r="V166" s="88"/>
      <c r="W166" s="88"/>
    </row>
    <row r="167" ht="15.75" customHeight="1" spans="1:23">
      <c r="A167" s="88"/>
      <c r="B167" s="88"/>
      <c r="C167" s="88"/>
      <c r="D167" s="88"/>
      <c r="E167" s="88"/>
      <c r="F167" s="88"/>
      <c r="G167" s="88"/>
      <c r="H167" s="88"/>
      <c r="I167" s="88"/>
      <c r="J167" s="88"/>
      <c r="K167" s="88"/>
      <c r="L167" s="88"/>
      <c r="M167" s="88"/>
      <c r="N167" s="88"/>
      <c r="O167" s="88"/>
      <c r="P167" s="88"/>
      <c r="Q167" s="88"/>
      <c r="R167" s="88"/>
      <c r="S167" s="88"/>
      <c r="T167" s="88"/>
      <c r="U167" s="88"/>
      <c r="V167" s="88"/>
      <c r="W167" s="88"/>
    </row>
    <row r="168" ht="15.75" customHeight="1" spans="1:23">
      <c r="A168" s="88"/>
      <c r="B168" s="88"/>
      <c r="C168" s="88"/>
      <c r="D168" s="88"/>
      <c r="E168" s="88"/>
      <c r="F168" s="88"/>
      <c r="G168" s="88"/>
      <c r="H168" s="88"/>
      <c r="I168" s="88"/>
      <c r="J168" s="88"/>
      <c r="K168" s="88"/>
      <c r="L168" s="88"/>
      <c r="M168" s="88"/>
      <c r="N168" s="88"/>
      <c r="O168" s="88"/>
      <c r="P168" s="88"/>
      <c r="Q168" s="88"/>
      <c r="R168" s="88"/>
      <c r="S168" s="88"/>
      <c r="T168" s="88"/>
      <c r="U168" s="88"/>
      <c r="V168" s="88"/>
      <c r="W168" s="88"/>
    </row>
    <row r="169" ht="15.75" customHeight="1" spans="1:23">
      <c r="A169" s="88"/>
      <c r="B169" s="88"/>
      <c r="C169" s="88"/>
      <c r="D169" s="88"/>
      <c r="E169" s="88"/>
      <c r="F169" s="88"/>
      <c r="G169" s="88"/>
      <c r="H169" s="88"/>
      <c r="I169" s="88"/>
      <c r="J169" s="88"/>
      <c r="K169" s="88"/>
      <c r="L169" s="88"/>
      <c r="M169" s="88"/>
      <c r="N169" s="88"/>
      <c r="O169" s="88"/>
      <c r="P169" s="88"/>
      <c r="Q169" s="88"/>
      <c r="R169" s="88"/>
      <c r="S169" s="88"/>
      <c r="T169" s="88"/>
      <c r="U169" s="88"/>
      <c r="V169" s="88"/>
      <c r="W169" s="88"/>
    </row>
    <row r="170" ht="15.75" customHeight="1" spans="1:23">
      <c r="A170" s="88"/>
      <c r="B170" s="88"/>
      <c r="C170" s="88"/>
      <c r="D170" s="88"/>
      <c r="E170" s="88"/>
      <c r="F170" s="88"/>
      <c r="G170" s="88"/>
      <c r="H170" s="88"/>
      <c r="I170" s="88"/>
      <c r="J170" s="88"/>
      <c r="K170" s="88"/>
      <c r="L170" s="88"/>
      <c r="M170" s="88"/>
      <c r="N170" s="88"/>
      <c r="O170" s="88"/>
      <c r="P170" s="88"/>
      <c r="Q170" s="88"/>
      <c r="R170" s="88"/>
      <c r="S170" s="88"/>
      <c r="T170" s="88"/>
      <c r="U170" s="88"/>
      <c r="V170" s="88"/>
      <c r="W170" s="88"/>
    </row>
    <row r="171" ht="15.75" customHeight="1" spans="1:23">
      <c r="A171" s="88"/>
      <c r="B171" s="88"/>
      <c r="C171" s="88"/>
      <c r="D171" s="88"/>
      <c r="E171" s="88"/>
      <c r="F171" s="88"/>
      <c r="G171" s="88"/>
      <c r="H171" s="88"/>
      <c r="I171" s="88"/>
      <c r="J171" s="88"/>
      <c r="K171" s="88"/>
      <c r="L171" s="88"/>
      <c r="M171" s="88"/>
      <c r="N171" s="88"/>
      <c r="O171" s="88"/>
      <c r="P171" s="88"/>
      <c r="Q171" s="88"/>
      <c r="R171" s="88"/>
      <c r="S171" s="88"/>
      <c r="T171" s="88"/>
      <c r="U171" s="88"/>
      <c r="V171" s="88"/>
      <c r="W171" s="88"/>
    </row>
    <row r="172" ht="15.75" customHeight="1" spans="1:23">
      <c r="A172" s="88"/>
      <c r="B172" s="88"/>
      <c r="C172" s="88"/>
      <c r="D172" s="88"/>
      <c r="E172" s="88"/>
      <c r="F172" s="88"/>
      <c r="G172" s="88"/>
      <c r="H172" s="88"/>
      <c r="I172" s="88"/>
      <c r="J172" s="88"/>
      <c r="K172" s="88"/>
      <c r="L172" s="88"/>
      <c r="M172" s="88"/>
      <c r="N172" s="88"/>
      <c r="O172" s="88"/>
      <c r="P172" s="88"/>
      <c r="Q172" s="88"/>
      <c r="R172" s="88"/>
      <c r="S172" s="88"/>
      <c r="T172" s="88"/>
      <c r="U172" s="88"/>
      <c r="V172" s="88"/>
      <c r="W172" s="88"/>
    </row>
    <row r="173" ht="15.75" customHeight="1" spans="1:23">
      <c r="A173" s="88"/>
      <c r="B173" s="88"/>
      <c r="C173" s="88"/>
      <c r="D173" s="88"/>
      <c r="E173" s="88"/>
      <c r="F173" s="88"/>
      <c r="G173" s="88"/>
      <c r="H173" s="88"/>
      <c r="I173" s="88"/>
      <c r="J173" s="88"/>
      <c r="K173" s="88"/>
      <c r="L173" s="88"/>
      <c r="M173" s="88"/>
      <c r="N173" s="88"/>
      <c r="O173" s="88"/>
      <c r="P173" s="88"/>
      <c r="Q173" s="88"/>
      <c r="R173" s="88"/>
      <c r="S173" s="88"/>
      <c r="T173" s="88"/>
      <c r="U173" s="88"/>
      <c r="V173" s="88"/>
      <c r="W173" s="88"/>
    </row>
    <row r="174" ht="15.75" customHeight="1" spans="1:23">
      <c r="A174" s="88"/>
      <c r="B174" s="88"/>
      <c r="C174" s="88"/>
      <c r="D174" s="88"/>
      <c r="E174" s="88"/>
      <c r="F174" s="88"/>
      <c r="G174" s="88"/>
      <c r="H174" s="88"/>
      <c r="I174" s="88"/>
      <c r="J174" s="88"/>
      <c r="K174" s="88"/>
      <c r="L174" s="88"/>
      <c r="M174" s="88"/>
      <c r="N174" s="88"/>
      <c r="O174" s="88"/>
      <c r="P174" s="88"/>
      <c r="Q174" s="88"/>
      <c r="R174" s="88"/>
      <c r="S174" s="88"/>
      <c r="T174" s="88"/>
      <c r="U174" s="88"/>
      <c r="V174" s="88"/>
      <c r="W174" s="88"/>
    </row>
    <row r="175" ht="15.75" customHeight="1" spans="1:23">
      <c r="A175" s="88"/>
      <c r="B175" s="88"/>
      <c r="C175" s="88"/>
      <c r="D175" s="88"/>
      <c r="E175" s="88"/>
      <c r="F175" s="88"/>
      <c r="G175" s="88"/>
      <c r="H175" s="88"/>
      <c r="I175" s="88"/>
      <c r="J175" s="88"/>
      <c r="K175" s="88"/>
      <c r="L175" s="88"/>
      <c r="M175" s="88"/>
      <c r="N175" s="88"/>
      <c r="O175" s="88"/>
      <c r="P175" s="88"/>
      <c r="Q175" s="88"/>
      <c r="R175" s="88"/>
      <c r="S175" s="88"/>
      <c r="T175" s="88"/>
      <c r="U175" s="88"/>
      <c r="V175" s="88"/>
      <c r="W175" s="88"/>
    </row>
    <row r="176" ht="15.75" customHeight="1" spans="1:23">
      <c r="A176" s="88"/>
      <c r="B176" s="88"/>
      <c r="C176" s="88"/>
      <c r="D176" s="88"/>
      <c r="E176" s="88"/>
      <c r="F176" s="88"/>
      <c r="G176" s="88"/>
      <c r="H176" s="88"/>
      <c r="I176" s="88"/>
      <c r="J176" s="88"/>
      <c r="K176" s="88"/>
      <c r="L176" s="88"/>
      <c r="M176" s="88"/>
      <c r="N176" s="88"/>
      <c r="O176" s="88"/>
      <c r="P176" s="88"/>
      <c r="Q176" s="88"/>
      <c r="R176" s="88"/>
      <c r="S176" s="88"/>
      <c r="T176" s="88"/>
      <c r="U176" s="88"/>
      <c r="V176" s="88"/>
      <c r="W176" s="88"/>
    </row>
    <row r="177" ht="15.75" customHeight="1" spans="1:23">
      <c r="A177" s="88"/>
      <c r="B177" s="88"/>
      <c r="C177" s="88"/>
      <c r="D177" s="88"/>
      <c r="E177" s="88"/>
      <c r="F177" s="88"/>
      <c r="G177" s="88"/>
      <c r="H177" s="88"/>
      <c r="I177" s="88"/>
      <c r="J177" s="88"/>
      <c r="K177" s="88"/>
      <c r="L177" s="88"/>
      <c r="M177" s="88"/>
      <c r="N177" s="88"/>
      <c r="O177" s="88"/>
      <c r="P177" s="88"/>
      <c r="Q177" s="88"/>
      <c r="R177" s="88"/>
      <c r="S177" s="88"/>
      <c r="T177" s="88"/>
      <c r="U177" s="88"/>
      <c r="V177" s="88"/>
      <c r="W177" s="88"/>
    </row>
    <row r="178" ht="15.75" customHeight="1" spans="1:23">
      <c r="A178" s="88"/>
      <c r="B178" s="88"/>
      <c r="C178" s="88"/>
      <c r="D178" s="88"/>
      <c r="E178" s="88"/>
      <c r="F178" s="88"/>
      <c r="G178" s="88"/>
      <c r="H178" s="88"/>
      <c r="I178" s="88"/>
      <c r="J178" s="88"/>
      <c r="K178" s="88"/>
      <c r="L178" s="88"/>
      <c r="M178" s="88"/>
      <c r="N178" s="88"/>
      <c r="O178" s="88"/>
      <c r="P178" s="88"/>
      <c r="Q178" s="88"/>
      <c r="R178" s="88"/>
      <c r="S178" s="88"/>
      <c r="T178" s="88"/>
      <c r="U178" s="88"/>
      <c r="V178" s="88"/>
      <c r="W178" s="88"/>
    </row>
    <row r="179" ht="15.75" customHeight="1" spans="1:23">
      <c r="A179" s="88"/>
      <c r="B179" s="88"/>
      <c r="C179" s="88"/>
      <c r="D179" s="88"/>
      <c r="E179" s="88"/>
      <c r="F179" s="88"/>
      <c r="G179" s="88"/>
      <c r="H179" s="88"/>
      <c r="I179" s="88"/>
      <c r="J179" s="88"/>
      <c r="K179" s="88"/>
      <c r="L179" s="88"/>
      <c r="M179" s="88"/>
      <c r="N179" s="88"/>
      <c r="O179" s="88"/>
      <c r="P179" s="88"/>
      <c r="Q179" s="88"/>
      <c r="R179" s="88"/>
      <c r="S179" s="88"/>
      <c r="T179" s="88"/>
      <c r="U179" s="88"/>
      <c r="V179" s="88"/>
      <c r="W179" s="88"/>
    </row>
    <row r="180" ht="15.75" customHeight="1" spans="1:23">
      <c r="A180" s="88"/>
      <c r="B180" s="88"/>
      <c r="C180" s="88"/>
      <c r="D180" s="88"/>
      <c r="E180" s="88"/>
      <c r="F180" s="88"/>
      <c r="G180" s="88"/>
      <c r="H180" s="88"/>
      <c r="I180" s="88"/>
      <c r="J180" s="88"/>
      <c r="K180" s="88"/>
      <c r="L180" s="88"/>
      <c r="M180" s="88"/>
      <c r="N180" s="88"/>
      <c r="O180" s="88"/>
      <c r="P180" s="88"/>
      <c r="Q180" s="88"/>
      <c r="R180" s="88"/>
      <c r="S180" s="88"/>
      <c r="T180" s="88"/>
      <c r="U180" s="88"/>
      <c r="V180" s="88"/>
      <c r="W180" s="88"/>
    </row>
    <row r="181" ht="15.75" customHeight="1" spans="1:23">
      <c r="A181" s="88"/>
      <c r="B181" s="88"/>
      <c r="C181" s="88"/>
      <c r="D181" s="88"/>
      <c r="E181" s="88"/>
      <c r="F181" s="88"/>
      <c r="G181" s="88"/>
      <c r="H181" s="88"/>
      <c r="I181" s="88"/>
      <c r="J181" s="88"/>
      <c r="K181" s="88"/>
      <c r="L181" s="88"/>
      <c r="M181" s="88"/>
      <c r="N181" s="88"/>
      <c r="O181" s="88"/>
      <c r="P181" s="88"/>
      <c r="Q181" s="88"/>
      <c r="R181" s="88"/>
      <c r="S181" s="88"/>
      <c r="T181" s="88"/>
      <c r="U181" s="88"/>
      <c r="V181" s="88"/>
      <c r="W181" s="88"/>
    </row>
    <row r="182" ht="15.75" customHeight="1" spans="1:23">
      <c r="A182" s="88"/>
      <c r="B182" s="88"/>
      <c r="C182" s="88"/>
      <c r="D182" s="88"/>
      <c r="E182" s="88"/>
      <c r="F182" s="88"/>
      <c r="G182" s="88"/>
      <c r="H182" s="88"/>
      <c r="I182" s="88"/>
      <c r="J182" s="88"/>
      <c r="K182" s="88"/>
      <c r="L182" s="88"/>
      <c r="M182" s="88"/>
      <c r="N182" s="88"/>
      <c r="O182" s="88"/>
      <c r="P182" s="88"/>
      <c r="Q182" s="88"/>
      <c r="R182" s="88"/>
      <c r="S182" s="88"/>
      <c r="T182" s="88"/>
      <c r="U182" s="88"/>
      <c r="V182" s="88"/>
      <c r="W182" s="88"/>
    </row>
    <row r="183" ht="15.75" customHeight="1" spans="1:23">
      <c r="A183" s="88"/>
      <c r="B183" s="88"/>
      <c r="C183" s="88"/>
      <c r="D183" s="88"/>
      <c r="E183" s="88"/>
      <c r="F183" s="88"/>
      <c r="G183" s="88"/>
      <c r="H183" s="88"/>
      <c r="I183" s="88"/>
      <c r="J183" s="88"/>
      <c r="K183" s="88"/>
      <c r="L183" s="88"/>
      <c r="M183" s="88"/>
      <c r="N183" s="88"/>
      <c r="O183" s="88"/>
      <c r="P183" s="88"/>
      <c r="Q183" s="88"/>
      <c r="R183" s="88"/>
      <c r="S183" s="88"/>
      <c r="T183" s="88"/>
      <c r="U183" s="88"/>
      <c r="V183" s="88"/>
      <c r="W183" s="88"/>
    </row>
    <row r="184" ht="15.75" customHeight="1" spans="1:23">
      <c r="A184" s="88"/>
      <c r="B184" s="88"/>
      <c r="C184" s="88"/>
      <c r="D184" s="88"/>
      <c r="E184" s="88"/>
      <c r="F184" s="88"/>
      <c r="G184" s="88"/>
      <c r="H184" s="88"/>
      <c r="I184" s="88"/>
      <c r="J184" s="88"/>
      <c r="K184" s="88"/>
      <c r="L184" s="88"/>
      <c r="M184" s="88"/>
      <c r="N184" s="88"/>
      <c r="O184" s="88"/>
      <c r="P184" s="88"/>
      <c r="Q184" s="88"/>
      <c r="R184" s="88"/>
      <c r="S184" s="88"/>
      <c r="T184" s="88"/>
      <c r="U184" s="88"/>
      <c r="V184" s="88"/>
      <c r="W184" s="88"/>
    </row>
    <row r="185" ht="15.75" customHeight="1" spans="1:23">
      <c r="A185" s="88"/>
      <c r="B185" s="88"/>
      <c r="C185" s="88"/>
      <c r="D185" s="88"/>
      <c r="E185" s="88"/>
      <c r="F185" s="88"/>
      <c r="G185" s="88"/>
      <c r="H185" s="88"/>
      <c r="I185" s="88"/>
      <c r="J185" s="88"/>
      <c r="K185" s="88"/>
      <c r="L185" s="88"/>
      <c r="M185" s="88"/>
      <c r="N185" s="88"/>
      <c r="O185" s="88"/>
      <c r="P185" s="88"/>
      <c r="Q185" s="88"/>
      <c r="R185" s="88"/>
      <c r="S185" s="88"/>
      <c r="T185" s="88"/>
      <c r="U185" s="88"/>
      <c r="V185" s="88"/>
      <c r="W185" s="88"/>
    </row>
    <row r="186" ht="15.75" customHeight="1" spans="1:23">
      <c r="A186" s="88"/>
      <c r="B186" s="88"/>
      <c r="C186" s="88"/>
      <c r="D186" s="88"/>
      <c r="E186" s="88"/>
      <c r="F186" s="88"/>
      <c r="G186" s="88"/>
      <c r="H186" s="88"/>
      <c r="I186" s="88"/>
      <c r="J186" s="88"/>
      <c r="K186" s="88"/>
      <c r="L186" s="88"/>
      <c r="M186" s="88"/>
      <c r="N186" s="88"/>
      <c r="O186" s="88"/>
      <c r="P186" s="88"/>
      <c r="Q186" s="88"/>
      <c r="R186" s="88"/>
      <c r="S186" s="88"/>
      <c r="T186" s="88"/>
      <c r="U186" s="88"/>
      <c r="V186" s="88"/>
      <c r="W186" s="88"/>
    </row>
    <row r="187" ht="15.75" customHeight="1" spans="1:23">
      <c r="A187" s="88"/>
      <c r="B187" s="88"/>
      <c r="C187" s="88"/>
      <c r="D187" s="88"/>
      <c r="E187" s="88"/>
      <c r="F187" s="88"/>
      <c r="G187" s="88"/>
      <c r="H187" s="88"/>
      <c r="I187" s="88"/>
      <c r="J187" s="88"/>
      <c r="K187" s="88"/>
      <c r="L187" s="88"/>
      <c r="M187" s="88"/>
      <c r="N187" s="88"/>
      <c r="O187" s="88"/>
      <c r="P187" s="88"/>
      <c r="Q187" s="88"/>
      <c r="R187" s="88"/>
      <c r="S187" s="88"/>
      <c r="T187" s="88"/>
      <c r="U187" s="88"/>
      <c r="V187" s="88"/>
      <c r="W187" s="88"/>
    </row>
    <row r="188" ht="15.75" customHeight="1" spans="1:23">
      <c r="A188" s="88"/>
      <c r="B188" s="88"/>
      <c r="C188" s="88"/>
      <c r="D188" s="88"/>
      <c r="E188" s="88"/>
      <c r="F188" s="88"/>
      <c r="G188" s="88"/>
      <c r="H188" s="88"/>
      <c r="I188" s="88"/>
      <c r="J188" s="88"/>
      <c r="K188" s="88"/>
      <c r="L188" s="88"/>
      <c r="M188" s="88"/>
      <c r="N188" s="88"/>
      <c r="O188" s="88"/>
      <c r="P188" s="88"/>
      <c r="Q188" s="88"/>
      <c r="R188" s="88"/>
      <c r="S188" s="88"/>
      <c r="T188" s="88"/>
      <c r="U188" s="88"/>
      <c r="V188" s="88"/>
      <c r="W188" s="88"/>
    </row>
    <row r="189" ht="15.75" customHeight="1" spans="1:23">
      <c r="A189" s="88"/>
      <c r="B189" s="88"/>
      <c r="C189" s="88"/>
      <c r="D189" s="88"/>
      <c r="E189" s="88"/>
      <c r="F189" s="88"/>
      <c r="G189" s="88"/>
      <c r="H189" s="88"/>
      <c r="I189" s="88"/>
      <c r="J189" s="88"/>
      <c r="K189" s="88"/>
      <c r="L189" s="88"/>
      <c r="M189" s="88"/>
      <c r="N189" s="88"/>
      <c r="O189" s="88"/>
      <c r="P189" s="88"/>
      <c r="Q189" s="88"/>
      <c r="R189" s="88"/>
      <c r="S189" s="88"/>
      <c r="T189" s="88"/>
      <c r="U189" s="88"/>
      <c r="V189" s="88"/>
      <c r="W189" s="88"/>
    </row>
    <row r="190" ht="15.75" customHeight="1" spans="1:23">
      <c r="A190" s="88"/>
      <c r="B190" s="88"/>
      <c r="C190" s="88"/>
      <c r="D190" s="88"/>
      <c r="E190" s="88"/>
      <c r="F190" s="88"/>
      <c r="G190" s="88"/>
      <c r="H190" s="88"/>
      <c r="I190" s="88"/>
      <c r="J190" s="88"/>
      <c r="K190" s="88"/>
      <c r="L190" s="88"/>
      <c r="M190" s="88"/>
      <c r="N190" s="88"/>
      <c r="O190" s="88"/>
      <c r="P190" s="88"/>
      <c r="Q190" s="88"/>
      <c r="R190" s="88"/>
      <c r="S190" s="88"/>
      <c r="T190" s="88"/>
      <c r="U190" s="88"/>
      <c r="V190" s="88"/>
      <c r="W190" s="88"/>
    </row>
    <row r="191" ht="15.75" customHeight="1" spans="1:23">
      <c r="A191" s="88"/>
      <c r="B191" s="88"/>
      <c r="C191" s="88"/>
      <c r="D191" s="88"/>
      <c r="E191" s="88"/>
      <c r="F191" s="88"/>
      <c r="G191" s="88"/>
      <c r="H191" s="88"/>
      <c r="I191" s="88"/>
      <c r="J191" s="88"/>
      <c r="K191" s="88"/>
      <c r="L191" s="88"/>
      <c r="M191" s="88"/>
      <c r="N191" s="88"/>
      <c r="O191" s="88"/>
      <c r="P191" s="88"/>
      <c r="Q191" s="88"/>
      <c r="R191" s="88"/>
      <c r="S191" s="88"/>
      <c r="T191" s="88"/>
      <c r="U191" s="88"/>
      <c r="V191" s="88"/>
      <c r="W191" s="88"/>
    </row>
    <row r="192" ht="15.75" customHeight="1" spans="1:23">
      <c r="A192" s="88"/>
      <c r="B192" s="88"/>
      <c r="C192" s="88"/>
      <c r="D192" s="88"/>
      <c r="E192" s="88"/>
      <c r="F192" s="88"/>
      <c r="G192" s="88"/>
      <c r="H192" s="88"/>
      <c r="I192" s="88"/>
      <c r="J192" s="88"/>
      <c r="K192" s="88"/>
      <c r="L192" s="88"/>
      <c r="M192" s="88"/>
      <c r="N192" s="88"/>
      <c r="O192" s="88"/>
      <c r="P192" s="88"/>
      <c r="Q192" s="88"/>
      <c r="R192" s="88"/>
      <c r="S192" s="88"/>
      <c r="T192" s="88"/>
      <c r="U192" s="88"/>
      <c r="V192" s="88"/>
      <c r="W192" s="88"/>
    </row>
    <row r="193" ht="15.75" customHeight="1" spans="1:23">
      <c r="A193" s="88"/>
      <c r="B193" s="88"/>
      <c r="C193" s="88"/>
      <c r="D193" s="88"/>
      <c r="E193" s="88"/>
      <c r="F193" s="88"/>
      <c r="G193" s="88"/>
      <c r="H193" s="88"/>
      <c r="I193" s="88"/>
      <c r="J193" s="88"/>
      <c r="K193" s="88"/>
      <c r="L193" s="88"/>
      <c r="M193" s="88"/>
      <c r="N193" s="88"/>
      <c r="O193" s="88"/>
      <c r="P193" s="88"/>
      <c r="Q193" s="88"/>
      <c r="R193" s="88"/>
      <c r="S193" s="88"/>
      <c r="T193" s="88"/>
      <c r="U193" s="88"/>
      <c r="V193" s="88"/>
      <c r="W193" s="88"/>
    </row>
    <row r="194" ht="15.75" customHeight="1" spans="1:23">
      <c r="A194" s="88"/>
      <c r="B194" s="88"/>
      <c r="C194" s="88"/>
      <c r="D194" s="88"/>
      <c r="E194" s="88"/>
      <c r="F194" s="88"/>
      <c r="G194" s="88"/>
      <c r="H194" s="88"/>
      <c r="I194" s="88"/>
      <c r="J194" s="88"/>
      <c r="K194" s="88"/>
      <c r="L194" s="88"/>
      <c r="M194" s="88"/>
      <c r="N194" s="88"/>
      <c r="O194" s="88"/>
      <c r="P194" s="88"/>
      <c r="Q194" s="88"/>
      <c r="R194" s="88"/>
      <c r="S194" s="88"/>
      <c r="T194" s="88"/>
      <c r="U194" s="88"/>
      <c r="V194" s="88"/>
      <c r="W194" s="88"/>
    </row>
    <row r="195" ht="15.75" customHeight="1" spans="1:23">
      <c r="A195" s="88"/>
      <c r="B195" s="88"/>
      <c r="C195" s="88"/>
      <c r="D195" s="88"/>
      <c r="E195" s="88"/>
      <c r="F195" s="88"/>
      <c r="G195" s="88"/>
      <c r="H195" s="88"/>
      <c r="I195" s="88"/>
      <c r="J195" s="88"/>
      <c r="K195" s="88"/>
      <c r="L195" s="88"/>
      <c r="M195" s="88"/>
      <c r="N195" s="88"/>
      <c r="O195" s="88"/>
      <c r="P195" s="88"/>
      <c r="Q195" s="88"/>
      <c r="R195" s="88"/>
      <c r="S195" s="88"/>
      <c r="T195" s="88"/>
      <c r="U195" s="88"/>
      <c r="V195" s="88"/>
      <c r="W195" s="88"/>
    </row>
    <row r="196" ht="15.75" customHeight="1" spans="1:23">
      <c r="A196" s="88"/>
      <c r="B196" s="88"/>
      <c r="C196" s="88"/>
      <c r="D196" s="88"/>
      <c r="E196" s="88"/>
      <c r="F196" s="88"/>
      <c r="G196" s="88"/>
      <c r="H196" s="88"/>
      <c r="I196" s="88"/>
      <c r="J196" s="88"/>
      <c r="K196" s="88"/>
      <c r="L196" s="88"/>
      <c r="M196" s="88"/>
      <c r="N196" s="88"/>
      <c r="O196" s="88"/>
      <c r="P196" s="88"/>
      <c r="Q196" s="88"/>
      <c r="R196" s="88"/>
      <c r="S196" s="88"/>
      <c r="T196" s="88"/>
      <c r="U196" s="88"/>
      <c r="V196" s="88"/>
      <c r="W196" s="88"/>
    </row>
    <row r="197" ht="15.75" customHeight="1" spans="1:23">
      <c r="A197" s="88"/>
      <c r="B197" s="88"/>
      <c r="C197" s="88"/>
      <c r="D197" s="88"/>
      <c r="E197" s="88"/>
      <c r="F197" s="88"/>
      <c r="G197" s="88"/>
      <c r="H197" s="88"/>
      <c r="I197" s="88"/>
      <c r="J197" s="88"/>
      <c r="K197" s="88"/>
      <c r="L197" s="88"/>
      <c r="M197" s="88"/>
      <c r="N197" s="88"/>
      <c r="O197" s="88"/>
      <c r="P197" s="88"/>
      <c r="Q197" s="88"/>
      <c r="R197" s="88"/>
      <c r="S197" s="88"/>
      <c r="T197" s="88"/>
      <c r="U197" s="88"/>
      <c r="V197" s="88"/>
      <c r="W197" s="88"/>
    </row>
    <row r="198" ht="15.75" customHeight="1" spans="1:23">
      <c r="A198" s="88"/>
      <c r="B198" s="88"/>
      <c r="C198" s="88"/>
      <c r="D198" s="88"/>
      <c r="E198" s="88"/>
      <c r="F198" s="88"/>
      <c r="G198" s="88"/>
      <c r="H198" s="88"/>
      <c r="I198" s="88"/>
      <c r="J198" s="88"/>
      <c r="K198" s="88"/>
      <c r="L198" s="88"/>
      <c r="M198" s="88"/>
      <c r="N198" s="88"/>
      <c r="O198" s="88"/>
      <c r="P198" s="88"/>
      <c r="Q198" s="88"/>
      <c r="R198" s="88"/>
      <c r="S198" s="88"/>
      <c r="T198" s="88"/>
      <c r="U198" s="88"/>
      <c r="V198" s="88"/>
      <c r="W198" s="88"/>
    </row>
    <row r="199" ht="15.75" customHeight="1" spans="1:23">
      <c r="A199" s="88"/>
      <c r="B199" s="88"/>
      <c r="C199" s="88"/>
      <c r="D199" s="88"/>
      <c r="E199" s="88"/>
      <c r="F199" s="88"/>
      <c r="G199" s="88"/>
      <c r="H199" s="88"/>
      <c r="I199" s="88"/>
      <c r="J199" s="88"/>
      <c r="K199" s="88"/>
      <c r="L199" s="88"/>
      <c r="M199" s="88"/>
      <c r="N199" s="88"/>
      <c r="O199" s="88"/>
      <c r="P199" s="88"/>
      <c r="Q199" s="88"/>
      <c r="R199" s="88"/>
      <c r="S199" s="88"/>
      <c r="T199" s="88"/>
      <c r="U199" s="88"/>
      <c r="V199" s="88"/>
      <c r="W199" s="88"/>
    </row>
    <row r="200" ht="15.75" customHeight="1" spans="1:23">
      <c r="A200" s="88"/>
      <c r="B200" s="88"/>
      <c r="C200" s="88"/>
      <c r="D200" s="88"/>
      <c r="E200" s="88"/>
      <c r="F200" s="88"/>
      <c r="G200" s="88"/>
      <c r="H200" s="88"/>
      <c r="I200" s="88"/>
      <c r="J200" s="88"/>
      <c r="K200" s="88"/>
      <c r="L200" s="88"/>
      <c r="M200" s="88"/>
      <c r="N200" s="88"/>
      <c r="O200" s="88"/>
      <c r="P200" s="88"/>
      <c r="Q200" s="88"/>
      <c r="R200" s="88"/>
      <c r="S200" s="88"/>
      <c r="T200" s="88"/>
      <c r="U200" s="88"/>
      <c r="V200" s="88"/>
      <c r="W200" s="88"/>
    </row>
    <row r="201" ht="15.75" customHeight="1" spans="1:23">
      <c r="A201" s="88"/>
      <c r="B201" s="88"/>
      <c r="C201" s="88"/>
      <c r="D201" s="88"/>
      <c r="E201" s="88"/>
      <c r="F201" s="88"/>
      <c r="G201" s="88"/>
      <c r="H201" s="88"/>
      <c r="I201" s="88"/>
      <c r="J201" s="88"/>
      <c r="K201" s="88"/>
      <c r="L201" s="88"/>
      <c r="M201" s="88"/>
      <c r="N201" s="88"/>
      <c r="O201" s="88"/>
      <c r="P201" s="88"/>
      <c r="Q201" s="88"/>
      <c r="R201" s="88"/>
      <c r="S201" s="88"/>
      <c r="T201" s="88"/>
      <c r="U201" s="88"/>
      <c r="V201" s="88"/>
      <c r="W201" s="88"/>
    </row>
    <row r="202" ht="15.75" customHeight="1" spans="1:23">
      <c r="A202" s="88"/>
      <c r="B202" s="88"/>
      <c r="C202" s="88"/>
      <c r="D202" s="88"/>
      <c r="E202" s="88"/>
      <c r="F202" s="88"/>
      <c r="G202" s="88"/>
      <c r="H202" s="88"/>
      <c r="I202" s="88"/>
      <c r="J202" s="88"/>
      <c r="K202" s="88"/>
      <c r="L202" s="88"/>
      <c r="M202" s="88"/>
      <c r="N202" s="88"/>
      <c r="O202" s="88"/>
      <c r="P202" s="88"/>
      <c r="Q202" s="88"/>
      <c r="R202" s="88"/>
      <c r="S202" s="88"/>
      <c r="T202" s="88"/>
      <c r="U202" s="88"/>
      <c r="V202" s="88"/>
      <c r="W202" s="88"/>
    </row>
    <row r="203" ht="15.75" customHeight="1" spans="1:23">
      <c r="A203" s="88"/>
      <c r="B203" s="88"/>
      <c r="C203" s="88"/>
      <c r="D203" s="88"/>
      <c r="E203" s="88"/>
      <c r="F203" s="88"/>
      <c r="G203" s="88"/>
      <c r="H203" s="88"/>
      <c r="I203" s="88"/>
      <c r="J203" s="88"/>
      <c r="K203" s="88"/>
      <c r="L203" s="88"/>
      <c r="M203" s="88"/>
      <c r="N203" s="88"/>
      <c r="O203" s="88"/>
      <c r="P203" s="88"/>
      <c r="Q203" s="88"/>
      <c r="R203" s="88"/>
      <c r="S203" s="88"/>
      <c r="T203" s="88"/>
      <c r="U203" s="88"/>
      <c r="V203" s="88"/>
      <c r="W203" s="88"/>
    </row>
    <row r="204" ht="15.75" customHeight="1" spans="1:23">
      <c r="A204" s="88"/>
      <c r="B204" s="88"/>
      <c r="C204" s="88"/>
      <c r="D204" s="88"/>
      <c r="E204" s="88"/>
      <c r="F204" s="88"/>
      <c r="G204" s="88"/>
      <c r="H204" s="88"/>
      <c r="I204" s="88"/>
      <c r="J204" s="88"/>
      <c r="K204" s="88"/>
      <c r="L204" s="88"/>
      <c r="M204" s="88"/>
      <c r="N204" s="88"/>
      <c r="O204" s="88"/>
      <c r="P204" s="88"/>
      <c r="Q204" s="88"/>
      <c r="R204" s="88"/>
      <c r="S204" s="88"/>
      <c r="T204" s="88"/>
      <c r="U204" s="88"/>
      <c r="V204" s="88"/>
      <c r="W204" s="88"/>
    </row>
    <row r="205" ht="15.75" customHeight="1" spans="1:23">
      <c r="A205" s="88"/>
      <c r="B205" s="88"/>
      <c r="C205" s="88"/>
      <c r="D205" s="88"/>
      <c r="E205" s="88"/>
      <c r="F205" s="88"/>
      <c r="G205" s="88"/>
      <c r="H205" s="88"/>
      <c r="I205" s="88"/>
      <c r="J205" s="88"/>
      <c r="K205" s="88"/>
      <c r="L205" s="88"/>
      <c r="M205" s="88"/>
      <c r="N205" s="88"/>
      <c r="O205" s="88"/>
      <c r="P205" s="88"/>
      <c r="Q205" s="88"/>
      <c r="R205" s="88"/>
      <c r="S205" s="88"/>
      <c r="T205" s="88"/>
      <c r="U205" s="88"/>
      <c r="V205" s="88"/>
      <c r="W205" s="88"/>
    </row>
    <row r="206" ht="15.75" customHeight="1" spans="1:23">
      <c r="A206" s="88"/>
      <c r="B206" s="88"/>
      <c r="C206" s="88"/>
      <c r="D206" s="88"/>
      <c r="E206" s="88"/>
      <c r="F206" s="88"/>
      <c r="G206" s="88"/>
      <c r="H206" s="88"/>
      <c r="I206" s="88"/>
      <c r="J206" s="88"/>
      <c r="K206" s="88"/>
      <c r="L206" s="88"/>
      <c r="M206" s="88"/>
      <c r="N206" s="88"/>
      <c r="O206" s="88"/>
      <c r="P206" s="88"/>
      <c r="Q206" s="88"/>
      <c r="R206" s="88"/>
      <c r="S206" s="88"/>
      <c r="T206" s="88"/>
      <c r="U206" s="88"/>
      <c r="V206" s="88"/>
      <c r="W206" s="88"/>
    </row>
    <row r="207" ht="15.75" customHeight="1" spans="1:23">
      <c r="A207" s="88"/>
      <c r="B207" s="88"/>
      <c r="C207" s="88"/>
      <c r="D207" s="88"/>
      <c r="E207" s="88"/>
      <c r="F207" s="88"/>
      <c r="G207" s="88"/>
      <c r="H207" s="88"/>
      <c r="I207" s="88"/>
      <c r="J207" s="88"/>
      <c r="K207" s="88"/>
      <c r="L207" s="88"/>
      <c r="M207" s="88"/>
      <c r="N207" s="88"/>
      <c r="O207" s="88"/>
      <c r="P207" s="88"/>
      <c r="Q207" s="88"/>
      <c r="R207" s="88"/>
      <c r="S207" s="88"/>
      <c r="T207" s="88"/>
      <c r="U207" s="88"/>
      <c r="V207" s="88"/>
      <c r="W207" s="88"/>
    </row>
    <row r="208" ht="15.75" customHeight="1" spans="1:23">
      <c r="A208" s="88"/>
      <c r="B208" s="88"/>
      <c r="C208" s="88"/>
      <c r="D208" s="88"/>
      <c r="E208" s="88"/>
      <c r="F208" s="88"/>
      <c r="G208" s="88"/>
      <c r="H208" s="88"/>
      <c r="I208" s="88"/>
      <c r="J208" s="88"/>
      <c r="K208" s="88"/>
      <c r="L208" s="88"/>
      <c r="M208" s="88"/>
      <c r="N208" s="88"/>
      <c r="O208" s="88"/>
      <c r="P208" s="88"/>
      <c r="Q208" s="88"/>
      <c r="R208" s="88"/>
      <c r="S208" s="88"/>
      <c r="T208" s="88"/>
      <c r="U208" s="88"/>
      <c r="V208" s="88"/>
      <c r="W208" s="88"/>
    </row>
    <row r="209" ht="15.75" customHeight="1" spans="1:23">
      <c r="A209" s="88"/>
      <c r="B209" s="88"/>
      <c r="C209" s="88"/>
      <c r="D209" s="88"/>
      <c r="E209" s="88"/>
      <c r="F209" s="88"/>
      <c r="G209" s="88"/>
      <c r="H209" s="88"/>
      <c r="I209" s="88"/>
      <c r="J209" s="88"/>
      <c r="K209" s="88"/>
      <c r="L209" s="88"/>
      <c r="M209" s="88"/>
      <c r="N209" s="88"/>
      <c r="O209" s="88"/>
      <c r="P209" s="88"/>
      <c r="Q209" s="88"/>
      <c r="R209" s="88"/>
      <c r="S209" s="88"/>
      <c r="T209" s="88"/>
      <c r="U209" s="88"/>
      <c r="V209" s="88"/>
      <c r="W209" s="88"/>
    </row>
    <row r="210" ht="15.75" customHeight="1" spans="1:23">
      <c r="A210" s="88"/>
      <c r="B210" s="88"/>
      <c r="C210" s="88"/>
      <c r="D210" s="88"/>
      <c r="E210" s="88"/>
      <c r="F210" s="88"/>
      <c r="G210" s="88"/>
      <c r="H210" s="88"/>
      <c r="I210" s="88"/>
      <c r="J210" s="88"/>
      <c r="K210" s="88"/>
      <c r="L210" s="88"/>
      <c r="M210" s="88"/>
      <c r="N210" s="88"/>
      <c r="O210" s="88"/>
      <c r="P210" s="88"/>
      <c r="Q210" s="88"/>
      <c r="R210" s="88"/>
      <c r="S210" s="88"/>
      <c r="T210" s="88"/>
      <c r="U210" s="88"/>
      <c r="V210" s="88"/>
      <c r="W210" s="88"/>
    </row>
    <row r="211" ht="15.75" customHeight="1" spans="1:23">
      <c r="A211" s="88"/>
      <c r="B211" s="88"/>
      <c r="C211" s="88"/>
      <c r="D211" s="88"/>
      <c r="E211" s="88"/>
      <c r="F211" s="88"/>
      <c r="G211" s="88"/>
      <c r="H211" s="88"/>
      <c r="I211" s="88"/>
      <c r="J211" s="88"/>
      <c r="K211" s="88"/>
      <c r="L211" s="88"/>
      <c r="M211" s="88"/>
      <c r="N211" s="88"/>
      <c r="O211" s="88"/>
      <c r="P211" s="88"/>
      <c r="Q211" s="88"/>
      <c r="R211" s="88"/>
      <c r="S211" s="88"/>
      <c r="T211" s="88"/>
      <c r="U211" s="88"/>
      <c r="V211" s="88"/>
      <c r="W211" s="88"/>
    </row>
    <row r="212" ht="15.75" customHeight="1" spans="1:23">
      <c r="A212" s="88"/>
      <c r="B212" s="88"/>
      <c r="C212" s="88"/>
      <c r="D212" s="88"/>
      <c r="E212" s="88"/>
      <c r="F212" s="88"/>
      <c r="G212" s="88"/>
      <c r="H212" s="88"/>
      <c r="I212" s="88"/>
      <c r="J212" s="88"/>
      <c r="K212" s="88"/>
      <c r="L212" s="88"/>
      <c r="M212" s="88"/>
      <c r="N212" s="88"/>
      <c r="O212" s="88"/>
      <c r="P212" s="88"/>
      <c r="Q212" s="88"/>
      <c r="R212" s="88"/>
      <c r="S212" s="88"/>
      <c r="T212" s="88"/>
      <c r="U212" s="88"/>
      <c r="V212" s="88"/>
      <c r="W212" s="88"/>
    </row>
    <row r="213" ht="15.75" customHeight="1" spans="1:23">
      <c r="A213" s="88"/>
      <c r="B213" s="88"/>
      <c r="C213" s="88"/>
      <c r="D213" s="88"/>
      <c r="E213" s="88"/>
      <c r="F213" s="88"/>
      <c r="G213" s="88"/>
      <c r="H213" s="88"/>
      <c r="I213" s="88"/>
      <c r="J213" s="88"/>
      <c r="K213" s="88"/>
      <c r="L213" s="88"/>
      <c r="M213" s="88"/>
      <c r="N213" s="88"/>
      <c r="O213" s="88"/>
      <c r="P213" s="88"/>
      <c r="Q213" s="88"/>
      <c r="R213" s="88"/>
      <c r="S213" s="88"/>
      <c r="T213" s="88"/>
      <c r="U213" s="88"/>
      <c r="V213" s="88"/>
      <c r="W213" s="88"/>
    </row>
    <row r="214" ht="15.75" customHeight="1" spans="1:23">
      <c r="A214" s="88"/>
      <c r="B214" s="88"/>
      <c r="C214" s="88"/>
      <c r="D214" s="88"/>
      <c r="E214" s="88"/>
      <c r="F214" s="88"/>
      <c r="G214" s="88"/>
      <c r="H214" s="88"/>
      <c r="I214" s="88"/>
      <c r="J214" s="88"/>
      <c r="K214" s="88"/>
      <c r="L214" s="88"/>
      <c r="M214" s="88"/>
      <c r="N214" s="88"/>
      <c r="O214" s="88"/>
      <c r="P214" s="88"/>
      <c r="Q214" s="88"/>
      <c r="R214" s="88"/>
      <c r="S214" s="88"/>
      <c r="T214" s="88"/>
      <c r="U214" s="88"/>
      <c r="V214" s="88"/>
      <c r="W214" s="88"/>
    </row>
    <row r="215" ht="15.75" customHeight="1" spans="1:23">
      <c r="A215" s="88"/>
      <c r="B215" s="88"/>
      <c r="C215" s="88"/>
      <c r="D215" s="88"/>
      <c r="E215" s="88"/>
      <c r="F215" s="88"/>
      <c r="G215" s="88"/>
      <c r="H215" s="88"/>
      <c r="I215" s="88"/>
      <c r="J215" s="88"/>
      <c r="K215" s="88"/>
      <c r="L215" s="88"/>
      <c r="M215" s="88"/>
      <c r="N215" s="88"/>
      <c r="O215" s="88"/>
      <c r="P215" s="88"/>
      <c r="Q215" s="88"/>
      <c r="R215" s="88"/>
      <c r="S215" s="88"/>
      <c r="T215" s="88"/>
      <c r="U215" s="88"/>
      <c r="V215" s="88"/>
      <c r="W215" s="88"/>
    </row>
    <row r="216" ht="15.75" customHeight="1" spans="1:23">
      <c r="A216" s="88"/>
      <c r="B216" s="88"/>
      <c r="C216" s="88"/>
      <c r="D216" s="88"/>
      <c r="E216" s="88"/>
      <c r="F216" s="88"/>
      <c r="G216" s="88"/>
      <c r="H216" s="88"/>
      <c r="I216" s="88"/>
      <c r="J216" s="88"/>
      <c r="K216" s="88"/>
      <c r="L216" s="88"/>
      <c r="M216" s="88"/>
      <c r="N216" s="88"/>
      <c r="O216" s="88"/>
      <c r="P216" s="88"/>
      <c r="Q216" s="88"/>
      <c r="R216" s="88"/>
      <c r="S216" s="88"/>
      <c r="T216" s="88"/>
      <c r="U216" s="88"/>
      <c r="V216" s="88"/>
      <c r="W216" s="88"/>
    </row>
    <row r="217" ht="15.75" customHeight="1" spans="1:23">
      <c r="A217" s="88"/>
      <c r="B217" s="88"/>
      <c r="C217" s="88"/>
      <c r="D217" s="88"/>
      <c r="E217" s="88"/>
      <c r="F217" s="88"/>
      <c r="G217" s="88"/>
      <c r="H217" s="88"/>
      <c r="I217" s="88"/>
      <c r="J217" s="88"/>
      <c r="K217" s="88"/>
      <c r="L217" s="88"/>
      <c r="M217" s="88"/>
      <c r="N217" s="88"/>
      <c r="O217" s="88"/>
      <c r="P217" s="88"/>
      <c r="Q217" s="88"/>
      <c r="R217" s="88"/>
      <c r="S217" s="88"/>
      <c r="T217" s="88"/>
      <c r="U217" s="88"/>
      <c r="V217" s="88"/>
      <c r="W217" s="88"/>
    </row>
    <row r="218" ht="15.75" customHeight="1" spans="1:23">
      <c r="A218" s="88"/>
      <c r="B218" s="88"/>
      <c r="C218" s="88"/>
      <c r="D218" s="88"/>
      <c r="E218" s="88"/>
      <c r="F218" s="88"/>
      <c r="G218" s="88"/>
      <c r="H218" s="88"/>
      <c r="I218" s="88"/>
      <c r="J218" s="88"/>
      <c r="K218" s="88"/>
      <c r="L218" s="88"/>
      <c r="M218" s="88"/>
      <c r="N218" s="88"/>
      <c r="O218" s="88"/>
      <c r="P218" s="88"/>
      <c r="Q218" s="88"/>
      <c r="R218" s="88"/>
      <c r="S218" s="88"/>
      <c r="T218" s="88"/>
      <c r="U218" s="88"/>
      <c r="V218" s="88"/>
      <c r="W218" s="88"/>
    </row>
    <row r="219" ht="15.75" customHeight="1" spans="1:23">
      <c r="A219" s="88"/>
      <c r="B219" s="88"/>
      <c r="C219" s="88"/>
      <c r="D219" s="88"/>
      <c r="E219" s="88"/>
      <c r="F219" s="88"/>
      <c r="G219" s="88"/>
      <c r="H219" s="88"/>
      <c r="I219" s="88"/>
      <c r="J219" s="88"/>
      <c r="K219" s="88"/>
      <c r="L219" s="88"/>
      <c r="M219" s="88"/>
      <c r="N219" s="88"/>
      <c r="O219" s="88"/>
      <c r="P219" s="88"/>
      <c r="Q219" s="88"/>
      <c r="R219" s="88"/>
      <c r="S219" s="88"/>
      <c r="T219" s="88"/>
      <c r="U219" s="88"/>
      <c r="V219" s="88"/>
      <c r="W219" s="88"/>
    </row>
    <row r="220" ht="15.75" customHeight="1" spans="1:23">
      <c r="A220" s="88"/>
      <c r="B220" s="88"/>
      <c r="C220" s="88"/>
      <c r="D220" s="88"/>
      <c r="E220" s="88"/>
      <c r="F220" s="88"/>
      <c r="G220" s="88"/>
      <c r="H220" s="88"/>
      <c r="I220" s="88"/>
      <c r="J220" s="88"/>
      <c r="K220" s="88"/>
      <c r="L220" s="88"/>
      <c r="M220" s="88"/>
      <c r="N220" s="88"/>
      <c r="O220" s="88"/>
      <c r="P220" s="88"/>
      <c r="Q220" s="88"/>
      <c r="R220" s="88"/>
      <c r="S220" s="88"/>
      <c r="T220" s="88"/>
      <c r="U220" s="88"/>
      <c r="V220" s="88"/>
      <c r="W220" s="88"/>
    </row>
    <row r="221" ht="15.75" customHeight="1" spans="1:23">
      <c r="A221" s="88"/>
      <c r="B221" s="88"/>
      <c r="C221" s="88"/>
      <c r="D221" s="88"/>
      <c r="E221" s="88"/>
      <c r="F221" s="88"/>
      <c r="G221" s="88"/>
      <c r="H221" s="88"/>
      <c r="I221" s="88"/>
      <c r="J221" s="88"/>
      <c r="K221" s="88"/>
      <c r="L221" s="88"/>
      <c r="M221" s="88"/>
      <c r="N221" s="88"/>
      <c r="O221" s="88"/>
      <c r="P221" s="88"/>
      <c r="Q221" s="88"/>
      <c r="R221" s="88"/>
      <c r="S221" s="88"/>
      <c r="T221" s="88"/>
      <c r="U221" s="88"/>
      <c r="V221" s="88"/>
      <c r="W221" s="88"/>
    </row>
    <row r="222" ht="15.75" customHeight="1" spans="1:23">
      <c r="A222" s="88"/>
      <c r="B222" s="88"/>
      <c r="C222" s="88"/>
      <c r="D222" s="88"/>
      <c r="E222" s="88"/>
      <c r="F222" s="88"/>
      <c r="G222" s="88"/>
      <c r="H222" s="88"/>
      <c r="I222" s="88"/>
      <c r="J222" s="88"/>
      <c r="K222" s="88"/>
      <c r="L222" s="88"/>
      <c r="M222" s="88"/>
      <c r="N222" s="88"/>
      <c r="O222" s="88"/>
      <c r="P222" s="88"/>
      <c r="Q222" s="88"/>
      <c r="R222" s="88"/>
      <c r="S222" s="88"/>
      <c r="T222" s="88"/>
      <c r="U222" s="88"/>
      <c r="V222" s="88"/>
      <c r="W222" s="88"/>
    </row>
    <row r="223" ht="15.75" customHeight="1" spans="1:23">
      <c r="A223" s="88"/>
      <c r="B223" s="88"/>
      <c r="C223" s="88"/>
      <c r="D223" s="88"/>
      <c r="E223" s="88"/>
      <c r="F223" s="88"/>
      <c r="G223" s="88"/>
      <c r="H223" s="88"/>
      <c r="I223" s="88"/>
      <c r="J223" s="88"/>
      <c r="K223" s="88"/>
      <c r="L223" s="88"/>
      <c r="M223" s="88"/>
      <c r="N223" s="88"/>
      <c r="O223" s="88"/>
      <c r="P223" s="88"/>
      <c r="Q223" s="88"/>
      <c r="R223" s="88"/>
      <c r="S223" s="88"/>
      <c r="T223" s="88"/>
      <c r="U223" s="88"/>
      <c r="V223" s="88"/>
      <c r="W223" s="88"/>
    </row>
    <row r="224" ht="15.75" customHeight="1" spans="1:23">
      <c r="A224" s="88"/>
      <c r="B224" s="88"/>
      <c r="C224" s="88"/>
      <c r="D224" s="88"/>
      <c r="E224" s="88"/>
      <c r="F224" s="88"/>
      <c r="G224" s="88"/>
      <c r="H224" s="88"/>
      <c r="I224" s="88"/>
      <c r="J224" s="88"/>
      <c r="K224" s="88"/>
      <c r="L224" s="88"/>
      <c r="M224" s="88"/>
      <c r="N224" s="88"/>
      <c r="O224" s="88"/>
      <c r="P224" s="88"/>
      <c r="Q224" s="88"/>
      <c r="R224" s="88"/>
      <c r="S224" s="88"/>
      <c r="T224" s="88"/>
      <c r="U224" s="88"/>
      <c r="V224" s="88"/>
      <c r="W224" s="88"/>
    </row>
    <row r="225" ht="15.75" customHeight="1" spans="1:23">
      <c r="A225" s="88"/>
      <c r="B225" s="88"/>
      <c r="C225" s="88"/>
      <c r="D225" s="88"/>
      <c r="E225" s="88"/>
      <c r="F225" s="88"/>
      <c r="G225" s="88"/>
      <c r="H225" s="88"/>
      <c r="I225" s="88"/>
      <c r="J225" s="88"/>
      <c r="K225" s="88"/>
      <c r="L225" s="88"/>
      <c r="M225" s="88"/>
      <c r="N225" s="88"/>
      <c r="O225" s="88"/>
      <c r="P225" s="88"/>
      <c r="Q225" s="88"/>
      <c r="R225" s="88"/>
      <c r="S225" s="88"/>
      <c r="T225" s="88"/>
      <c r="U225" s="88"/>
      <c r="V225" s="88"/>
      <c r="W225" s="88"/>
    </row>
    <row r="226" ht="15.75" customHeight="1" spans="1:23">
      <c r="A226" s="88"/>
      <c r="B226" s="88"/>
      <c r="C226" s="88"/>
      <c r="D226" s="88"/>
      <c r="E226" s="88"/>
      <c r="F226" s="88"/>
      <c r="G226" s="88"/>
      <c r="H226" s="88"/>
      <c r="I226" s="88"/>
      <c r="J226" s="88"/>
      <c r="K226" s="88"/>
      <c r="L226" s="88"/>
      <c r="M226" s="88"/>
      <c r="N226" s="88"/>
      <c r="O226" s="88"/>
      <c r="P226" s="88"/>
      <c r="Q226" s="88"/>
      <c r="R226" s="88"/>
      <c r="S226" s="88"/>
      <c r="T226" s="88"/>
      <c r="U226" s="88"/>
      <c r="V226" s="88"/>
      <c r="W226" s="88"/>
    </row>
    <row r="227" ht="15.75" customHeight="1" spans="1:23">
      <c r="A227" s="88"/>
      <c r="B227" s="88"/>
      <c r="C227" s="88"/>
      <c r="D227" s="88"/>
      <c r="E227" s="88"/>
      <c r="F227" s="88"/>
      <c r="G227" s="88"/>
      <c r="H227" s="88"/>
      <c r="I227" s="88"/>
      <c r="J227" s="88"/>
      <c r="K227" s="88"/>
      <c r="L227" s="88"/>
      <c r="M227" s="88"/>
      <c r="N227" s="88"/>
      <c r="O227" s="88"/>
      <c r="P227" s="88"/>
      <c r="Q227" s="88"/>
      <c r="R227" s="88"/>
      <c r="S227" s="88"/>
      <c r="T227" s="88"/>
      <c r="U227" s="88"/>
      <c r="V227" s="88"/>
      <c r="W227" s="88"/>
    </row>
    <row r="228" ht="15.75" customHeight="1" spans="1:23">
      <c r="A228" s="88"/>
      <c r="B228" s="88"/>
      <c r="C228" s="88"/>
      <c r="D228" s="88"/>
      <c r="E228" s="88"/>
      <c r="F228" s="88"/>
      <c r="G228" s="88"/>
      <c r="H228" s="88"/>
      <c r="I228" s="88"/>
      <c r="J228" s="88"/>
      <c r="K228" s="88"/>
      <c r="L228" s="88"/>
      <c r="M228" s="88"/>
      <c r="N228" s="88"/>
      <c r="O228" s="88"/>
      <c r="P228" s="88"/>
      <c r="Q228" s="88"/>
      <c r="R228" s="88"/>
      <c r="S228" s="88"/>
      <c r="T228" s="88"/>
      <c r="U228" s="88"/>
      <c r="V228" s="88"/>
      <c r="W228" s="88"/>
    </row>
    <row r="229" ht="15.75" customHeight="1" spans="1:23">
      <c r="A229" s="88"/>
      <c r="B229" s="88"/>
      <c r="C229" s="88"/>
      <c r="D229" s="88"/>
      <c r="E229" s="88"/>
      <c r="F229" s="88"/>
      <c r="G229" s="88"/>
      <c r="H229" s="88"/>
      <c r="I229" s="88"/>
      <c r="J229" s="88"/>
      <c r="K229" s="88"/>
      <c r="L229" s="88"/>
      <c r="M229" s="88"/>
      <c r="N229" s="88"/>
      <c r="O229" s="88"/>
      <c r="P229" s="88"/>
      <c r="Q229" s="88"/>
      <c r="R229" s="88"/>
      <c r="S229" s="88"/>
      <c r="T229" s="88"/>
      <c r="U229" s="88"/>
      <c r="V229" s="88"/>
      <c r="W229" s="88"/>
    </row>
    <row r="230" ht="15.75" customHeight="1" spans="1:23">
      <c r="A230" s="88"/>
      <c r="B230" s="88"/>
      <c r="C230" s="88"/>
      <c r="D230" s="88"/>
      <c r="E230" s="88"/>
      <c r="F230" s="88"/>
      <c r="G230" s="88"/>
      <c r="H230" s="88"/>
      <c r="I230" s="88"/>
      <c r="J230" s="88"/>
      <c r="K230" s="88"/>
      <c r="L230" s="88"/>
      <c r="M230" s="88"/>
      <c r="N230" s="88"/>
      <c r="O230" s="88"/>
      <c r="P230" s="88"/>
      <c r="Q230" s="88"/>
      <c r="R230" s="88"/>
      <c r="S230" s="88"/>
      <c r="T230" s="88"/>
      <c r="U230" s="88"/>
      <c r="V230" s="88"/>
      <c r="W230" s="88"/>
    </row>
    <row r="231" ht="15.75" customHeight="1" spans="1:23">
      <c r="A231" s="88"/>
      <c r="B231" s="88"/>
      <c r="C231" s="88"/>
      <c r="D231" s="88"/>
      <c r="E231" s="88"/>
      <c r="F231" s="88"/>
      <c r="G231" s="88"/>
      <c r="H231" s="88"/>
      <c r="I231" s="88"/>
      <c r="J231" s="88"/>
      <c r="K231" s="88"/>
      <c r="L231" s="88"/>
      <c r="M231" s="88"/>
      <c r="N231" s="88"/>
      <c r="O231" s="88"/>
      <c r="P231" s="88"/>
      <c r="Q231" s="88"/>
      <c r="R231" s="88"/>
      <c r="S231" s="88"/>
      <c r="T231" s="88"/>
      <c r="U231" s="88"/>
      <c r="V231" s="88"/>
      <c r="W231" s="88"/>
    </row>
    <row r="232" ht="15.75" customHeight="1" spans="1:23">
      <c r="A232" s="88"/>
      <c r="B232" s="88"/>
      <c r="C232" s="88"/>
      <c r="D232" s="88"/>
      <c r="E232" s="88"/>
      <c r="F232" s="88"/>
      <c r="G232" s="88"/>
      <c r="H232" s="88"/>
      <c r="I232" s="88"/>
      <c r="J232" s="88"/>
      <c r="K232" s="88"/>
      <c r="L232" s="88"/>
      <c r="M232" s="88"/>
      <c r="N232" s="88"/>
      <c r="O232" s="88"/>
      <c r="P232" s="88"/>
      <c r="Q232" s="88"/>
      <c r="R232" s="88"/>
      <c r="S232" s="88"/>
      <c r="T232" s="88"/>
      <c r="U232" s="88"/>
      <c r="V232" s="88"/>
      <c r="W232" s="88"/>
    </row>
    <row r="233" ht="15.75" customHeight="1" spans="1:23">
      <c r="A233" s="88"/>
      <c r="B233" s="88"/>
      <c r="C233" s="88"/>
      <c r="D233" s="88"/>
      <c r="E233" s="88"/>
      <c r="F233" s="88"/>
      <c r="G233" s="88"/>
      <c r="H233" s="88"/>
      <c r="I233" s="88"/>
      <c r="J233" s="88"/>
      <c r="K233" s="88"/>
      <c r="L233" s="88"/>
      <c r="M233" s="88"/>
      <c r="N233" s="88"/>
      <c r="O233" s="88"/>
      <c r="P233" s="88"/>
      <c r="Q233" s="88"/>
      <c r="R233" s="88"/>
      <c r="S233" s="88"/>
      <c r="T233" s="88"/>
      <c r="U233" s="88"/>
      <c r="V233" s="88"/>
      <c r="W233" s="88"/>
    </row>
    <row r="234" ht="15.75" customHeight="1" spans="1:23">
      <c r="A234" s="88"/>
      <c r="B234" s="88"/>
      <c r="C234" s="88"/>
      <c r="D234" s="88"/>
      <c r="E234" s="88"/>
      <c r="F234" s="88"/>
      <c r="G234" s="88"/>
      <c r="H234" s="88"/>
      <c r="I234" s="88"/>
      <c r="J234" s="88"/>
      <c r="K234" s="88"/>
      <c r="L234" s="88"/>
      <c r="M234" s="88"/>
      <c r="N234" s="88"/>
      <c r="O234" s="88"/>
      <c r="P234" s="88"/>
      <c r="Q234" s="88"/>
      <c r="R234" s="88"/>
      <c r="S234" s="88"/>
      <c r="T234" s="88"/>
      <c r="U234" s="88"/>
      <c r="V234" s="88"/>
      <c r="W234" s="88"/>
    </row>
    <row r="235" ht="15.75" customHeight="1" spans="1:23">
      <c r="A235" s="88"/>
      <c r="B235" s="88"/>
      <c r="C235" s="88"/>
      <c r="D235" s="88"/>
      <c r="E235" s="88"/>
      <c r="F235" s="88"/>
      <c r="G235" s="88"/>
      <c r="H235" s="88"/>
      <c r="I235" s="88"/>
      <c r="J235" s="88"/>
      <c r="K235" s="88"/>
      <c r="L235" s="88"/>
      <c r="M235" s="88"/>
      <c r="N235" s="88"/>
      <c r="O235" s="88"/>
      <c r="P235" s="88"/>
      <c r="Q235" s="88"/>
      <c r="R235" s="88"/>
      <c r="S235" s="88"/>
      <c r="T235" s="88"/>
      <c r="U235" s="88"/>
      <c r="V235" s="88"/>
      <c r="W235" s="88"/>
    </row>
    <row r="236" ht="15.75" customHeight="1" spans="1:23">
      <c r="A236" s="88"/>
      <c r="B236" s="88"/>
      <c r="C236" s="88"/>
      <c r="D236" s="88"/>
      <c r="E236" s="88"/>
      <c r="F236" s="88"/>
      <c r="G236" s="88"/>
      <c r="H236" s="88"/>
      <c r="I236" s="88"/>
      <c r="J236" s="88"/>
      <c r="K236" s="88"/>
      <c r="L236" s="88"/>
      <c r="M236" s="88"/>
      <c r="N236" s="88"/>
      <c r="O236" s="88"/>
      <c r="P236" s="88"/>
      <c r="Q236" s="88"/>
      <c r="R236" s="88"/>
      <c r="S236" s="88"/>
      <c r="T236" s="88"/>
      <c r="U236" s="88"/>
      <c r="V236" s="88"/>
      <c r="W236" s="88"/>
    </row>
    <row r="237" ht="15.75" customHeight="1" spans="1:23">
      <c r="A237" s="88"/>
      <c r="B237" s="88"/>
      <c r="C237" s="88"/>
      <c r="D237" s="88"/>
      <c r="E237" s="88"/>
      <c r="F237" s="88"/>
      <c r="G237" s="88"/>
      <c r="H237" s="88"/>
      <c r="I237" s="88"/>
      <c r="J237" s="88"/>
      <c r="K237" s="88"/>
      <c r="L237" s="88"/>
      <c r="M237" s="88"/>
      <c r="N237" s="88"/>
      <c r="O237" s="88"/>
      <c r="P237" s="88"/>
      <c r="Q237" s="88"/>
      <c r="R237" s="88"/>
      <c r="S237" s="88"/>
      <c r="T237" s="88"/>
      <c r="U237" s="88"/>
      <c r="V237" s="88"/>
      <c r="W237" s="88"/>
    </row>
    <row r="238" ht="15.75" customHeight="1" spans="1:23">
      <c r="A238" s="88"/>
      <c r="B238" s="88"/>
      <c r="C238" s="88"/>
      <c r="D238" s="88"/>
      <c r="E238" s="88"/>
      <c r="F238" s="88"/>
      <c r="G238" s="88"/>
      <c r="H238" s="88"/>
      <c r="I238" s="88"/>
      <c r="J238" s="88"/>
      <c r="K238" s="88"/>
      <c r="L238" s="88"/>
      <c r="M238" s="88"/>
      <c r="N238" s="88"/>
      <c r="O238" s="88"/>
      <c r="P238" s="88"/>
      <c r="Q238" s="88"/>
      <c r="R238" s="88"/>
      <c r="S238" s="88"/>
      <c r="T238" s="88"/>
      <c r="U238" s="88"/>
      <c r="V238" s="88"/>
      <c r="W238" s="88"/>
    </row>
    <row r="239" ht="15.75" customHeight="1" spans="1:23">
      <c r="A239" s="88"/>
      <c r="B239" s="88"/>
      <c r="C239" s="88"/>
      <c r="D239" s="88"/>
      <c r="E239" s="88"/>
      <c r="F239" s="88"/>
      <c r="G239" s="88"/>
      <c r="H239" s="88"/>
      <c r="I239" s="88"/>
      <c r="J239" s="88"/>
      <c r="K239" s="88"/>
      <c r="L239" s="88"/>
      <c r="M239" s="88"/>
      <c r="N239" s="88"/>
      <c r="O239" s="88"/>
      <c r="P239" s="88"/>
      <c r="Q239" s="88"/>
      <c r="R239" s="88"/>
      <c r="S239" s="88"/>
      <c r="T239" s="88"/>
      <c r="U239" s="88"/>
      <c r="V239" s="88"/>
      <c r="W239" s="88"/>
    </row>
    <row r="240" ht="15.75" customHeight="1" spans="1:23">
      <c r="A240" s="88"/>
      <c r="B240" s="88"/>
      <c r="C240" s="88"/>
      <c r="D240" s="88"/>
      <c r="E240" s="88"/>
      <c r="F240" s="88"/>
      <c r="G240" s="88"/>
      <c r="H240" s="88"/>
      <c r="I240" s="88"/>
      <c r="J240" s="88"/>
      <c r="K240" s="88"/>
      <c r="L240" s="88"/>
      <c r="M240" s="88"/>
      <c r="N240" s="88"/>
      <c r="O240" s="88"/>
      <c r="P240" s="88"/>
      <c r="Q240" s="88"/>
      <c r="R240" s="88"/>
      <c r="S240" s="88"/>
      <c r="T240" s="88"/>
      <c r="U240" s="88"/>
      <c r="V240" s="88"/>
      <c r="W240" s="88"/>
    </row>
    <row r="241" ht="15.75" customHeight="1" spans="1:23">
      <c r="A241" s="88"/>
      <c r="B241" s="88"/>
      <c r="C241" s="88"/>
      <c r="D241" s="88"/>
      <c r="E241" s="88"/>
      <c r="F241" s="88"/>
      <c r="G241" s="88"/>
      <c r="H241" s="88"/>
      <c r="I241" s="88"/>
      <c r="J241" s="88"/>
      <c r="K241" s="88"/>
      <c r="L241" s="88"/>
      <c r="M241" s="88"/>
      <c r="N241" s="88"/>
      <c r="O241" s="88"/>
      <c r="P241" s="88"/>
      <c r="Q241" s="88"/>
      <c r="R241" s="88"/>
      <c r="S241" s="88"/>
      <c r="T241" s="88"/>
      <c r="U241" s="88"/>
      <c r="V241" s="88"/>
      <c r="W241" s="88"/>
    </row>
    <row r="242" ht="15.75" customHeight="1" spans="1:23">
      <c r="A242" s="88"/>
      <c r="B242" s="88"/>
      <c r="C242" s="88"/>
      <c r="D242" s="88"/>
      <c r="E242" s="88"/>
      <c r="F242" s="88"/>
      <c r="G242" s="88"/>
      <c r="H242" s="88"/>
      <c r="I242" s="88"/>
      <c r="J242" s="88"/>
      <c r="K242" s="88"/>
      <c r="L242" s="88"/>
      <c r="M242" s="88"/>
      <c r="N242" s="88"/>
      <c r="O242" s="88"/>
      <c r="P242" s="88"/>
      <c r="Q242" s="88"/>
      <c r="R242" s="88"/>
      <c r="S242" s="88"/>
      <c r="T242" s="88"/>
      <c r="U242" s="88"/>
      <c r="V242" s="88"/>
      <c r="W242" s="88"/>
    </row>
    <row r="243" ht="15.75" customHeight="1" spans="1:23">
      <c r="A243" s="88"/>
      <c r="B243" s="88"/>
      <c r="C243" s="88"/>
      <c r="D243" s="88"/>
      <c r="E243" s="88"/>
      <c r="F243" s="88"/>
      <c r="G243" s="88"/>
      <c r="H243" s="88"/>
      <c r="I243" s="88"/>
      <c r="J243" s="88"/>
      <c r="K243" s="88"/>
      <c r="L243" s="88"/>
      <c r="M243" s="88"/>
      <c r="N243" s="88"/>
      <c r="O243" s="88"/>
      <c r="P243" s="88"/>
      <c r="Q243" s="88"/>
      <c r="R243" s="88"/>
      <c r="S243" s="88"/>
      <c r="T243" s="88"/>
      <c r="U243" s="88"/>
      <c r="V243" s="88"/>
      <c r="W243" s="88"/>
    </row>
    <row r="244" ht="15.75" customHeight="1" spans="1:23">
      <c r="A244" s="88"/>
      <c r="B244" s="88"/>
      <c r="C244" s="88"/>
      <c r="D244" s="88"/>
      <c r="E244" s="88"/>
      <c r="F244" s="88"/>
      <c r="G244" s="88"/>
      <c r="H244" s="88"/>
      <c r="I244" s="88"/>
      <c r="J244" s="88"/>
      <c r="K244" s="88"/>
      <c r="L244" s="88"/>
      <c r="M244" s="88"/>
      <c r="N244" s="88"/>
      <c r="O244" s="88"/>
      <c r="P244" s="88"/>
      <c r="Q244" s="88"/>
      <c r="R244" s="88"/>
      <c r="S244" s="88"/>
      <c r="T244" s="88"/>
      <c r="U244" s="88"/>
      <c r="V244" s="88"/>
      <c r="W244" s="88"/>
    </row>
    <row r="245" ht="15.75" customHeight="1" spans="1:23">
      <c r="A245" s="88"/>
      <c r="B245" s="88"/>
      <c r="C245" s="88"/>
      <c r="D245" s="88"/>
      <c r="E245" s="88"/>
      <c r="F245" s="88"/>
      <c r="G245" s="88"/>
      <c r="H245" s="88"/>
      <c r="I245" s="88"/>
      <c r="J245" s="88"/>
      <c r="K245" s="88"/>
      <c r="L245" s="88"/>
      <c r="M245" s="88"/>
      <c r="N245" s="88"/>
      <c r="O245" s="88"/>
      <c r="P245" s="88"/>
      <c r="Q245" s="88"/>
      <c r="R245" s="88"/>
      <c r="S245" s="88"/>
      <c r="T245" s="88"/>
      <c r="U245" s="88"/>
      <c r="V245" s="88"/>
      <c r="W245" s="88"/>
    </row>
    <row r="246" ht="15.75" customHeight="1" spans="1:23">
      <c r="A246" s="88"/>
      <c r="B246" s="88"/>
      <c r="C246" s="88"/>
      <c r="D246" s="88"/>
      <c r="E246" s="88"/>
      <c r="F246" s="88"/>
      <c r="G246" s="88"/>
      <c r="H246" s="88"/>
      <c r="I246" s="88"/>
      <c r="J246" s="88"/>
      <c r="K246" s="88"/>
      <c r="L246" s="88"/>
      <c r="M246" s="88"/>
      <c r="N246" s="88"/>
      <c r="O246" s="88"/>
      <c r="P246" s="88"/>
      <c r="Q246" s="88"/>
      <c r="R246" s="88"/>
      <c r="S246" s="88"/>
      <c r="T246" s="88"/>
      <c r="U246" s="88"/>
      <c r="V246" s="88"/>
      <c r="W246" s="88"/>
    </row>
    <row r="247" ht="15.75" customHeight="1" spans="1:23">
      <c r="A247" s="88"/>
      <c r="B247" s="88"/>
      <c r="C247" s="88"/>
      <c r="D247" s="88"/>
      <c r="E247" s="88"/>
      <c r="F247" s="88"/>
      <c r="G247" s="88"/>
      <c r="H247" s="88"/>
      <c r="I247" s="88"/>
      <c r="J247" s="88"/>
      <c r="K247" s="88"/>
      <c r="L247" s="88"/>
      <c r="M247" s="88"/>
      <c r="N247" s="88"/>
      <c r="O247" s="88"/>
      <c r="P247" s="88"/>
      <c r="Q247" s="88"/>
      <c r="R247" s="88"/>
      <c r="S247" s="88"/>
      <c r="T247" s="88"/>
      <c r="U247" s="88"/>
      <c r="V247" s="88"/>
      <c r="W247" s="88"/>
    </row>
    <row r="248" ht="15.75" customHeight="1" spans="1:23">
      <c r="A248" s="88"/>
      <c r="B248" s="88"/>
      <c r="C248" s="88"/>
      <c r="D248" s="88"/>
      <c r="E248" s="88"/>
      <c r="F248" s="88"/>
      <c r="G248" s="88"/>
      <c r="H248" s="88"/>
      <c r="I248" s="88"/>
      <c r="J248" s="88"/>
      <c r="K248" s="88"/>
      <c r="L248" s="88"/>
      <c r="M248" s="88"/>
      <c r="N248" s="88"/>
      <c r="O248" s="88"/>
      <c r="P248" s="88"/>
      <c r="Q248" s="88"/>
      <c r="R248" s="88"/>
      <c r="S248" s="88"/>
      <c r="T248" s="88"/>
      <c r="U248" s="88"/>
      <c r="V248" s="88"/>
      <c r="W248" s="88"/>
    </row>
    <row r="249" ht="15.75" customHeight="1" spans="1:23">
      <c r="A249" s="88"/>
      <c r="B249" s="88"/>
      <c r="C249" s="88"/>
      <c r="D249" s="88"/>
      <c r="E249" s="88"/>
      <c r="F249" s="88"/>
      <c r="G249" s="88"/>
      <c r="H249" s="88"/>
      <c r="I249" s="88"/>
      <c r="J249" s="88"/>
      <c r="K249" s="88"/>
      <c r="L249" s="88"/>
      <c r="M249" s="88"/>
      <c r="N249" s="88"/>
      <c r="O249" s="88"/>
      <c r="P249" s="88"/>
      <c r="Q249" s="88"/>
      <c r="R249" s="88"/>
      <c r="S249" s="88"/>
      <c r="T249" s="88"/>
      <c r="U249" s="88"/>
      <c r="V249" s="88"/>
      <c r="W249" s="88"/>
    </row>
    <row r="250" ht="15.75" customHeight="1" spans="1:23">
      <c r="A250" s="88"/>
      <c r="B250" s="88"/>
      <c r="C250" s="88"/>
      <c r="D250" s="88"/>
      <c r="E250" s="88"/>
      <c r="F250" s="88"/>
      <c r="G250" s="88"/>
      <c r="H250" s="88"/>
      <c r="I250" s="88"/>
      <c r="J250" s="88"/>
      <c r="K250" s="88"/>
      <c r="L250" s="88"/>
      <c r="M250" s="88"/>
      <c r="N250" s="88"/>
      <c r="O250" s="88"/>
      <c r="P250" s="88"/>
      <c r="Q250" s="88"/>
      <c r="R250" s="88"/>
      <c r="S250" s="88"/>
      <c r="T250" s="88"/>
      <c r="U250" s="88"/>
      <c r="V250" s="88"/>
      <c r="W250" s="88"/>
    </row>
    <row r="251" ht="15.75" customHeight="1" spans="1:23">
      <c r="A251" s="88"/>
      <c r="B251" s="88"/>
      <c r="C251" s="88"/>
      <c r="D251" s="88"/>
      <c r="E251" s="88"/>
      <c r="F251" s="88"/>
      <c r="G251" s="88"/>
      <c r="H251" s="88"/>
      <c r="I251" s="88"/>
      <c r="J251" s="88"/>
      <c r="K251" s="88"/>
      <c r="L251" s="88"/>
      <c r="M251" s="88"/>
      <c r="N251" s="88"/>
      <c r="O251" s="88"/>
      <c r="P251" s="88"/>
      <c r="Q251" s="88"/>
      <c r="R251" s="88"/>
      <c r="S251" s="88"/>
      <c r="T251" s="88"/>
      <c r="U251" s="88"/>
      <c r="V251" s="88"/>
      <c r="W251" s="88"/>
    </row>
    <row r="252" ht="15.75" customHeight="1" spans="1:23">
      <c r="A252" s="88"/>
      <c r="B252" s="88"/>
      <c r="C252" s="88"/>
      <c r="D252" s="88"/>
      <c r="E252" s="88"/>
      <c r="F252" s="88"/>
      <c r="G252" s="88"/>
      <c r="H252" s="88"/>
      <c r="I252" s="88"/>
      <c r="J252" s="88"/>
      <c r="K252" s="88"/>
      <c r="L252" s="88"/>
      <c r="M252" s="88"/>
      <c r="N252" s="88"/>
      <c r="O252" s="88"/>
      <c r="P252" s="88"/>
      <c r="Q252" s="88"/>
      <c r="R252" s="88"/>
      <c r="S252" s="88"/>
      <c r="T252" s="88"/>
      <c r="U252" s="88"/>
      <c r="V252" s="88"/>
      <c r="W252" s="88"/>
    </row>
    <row r="253" ht="15.75" customHeight="1" spans="1:23">
      <c r="A253" s="88"/>
      <c r="B253" s="88"/>
      <c r="C253" s="88"/>
      <c r="D253" s="88"/>
      <c r="E253" s="88"/>
      <c r="F253" s="88"/>
      <c r="G253" s="88"/>
      <c r="H253" s="88"/>
      <c r="I253" s="88"/>
      <c r="J253" s="88"/>
      <c r="K253" s="88"/>
      <c r="L253" s="88"/>
      <c r="M253" s="88"/>
      <c r="N253" s="88"/>
      <c r="O253" s="88"/>
      <c r="P253" s="88"/>
      <c r="Q253" s="88"/>
      <c r="R253" s="88"/>
      <c r="S253" s="88"/>
      <c r="T253" s="88"/>
      <c r="U253" s="88"/>
      <c r="V253" s="88"/>
      <c r="W253" s="88"/>
    </row>
    <row r="254" ht="15.75" customHeight="1" spans="1:23">
      <c r="A254" s="88"/>
      <c r="B254" s="88"/>
      <c r="C254" s="88"/>
      <c r="D254" s="88"/>
      <c r="E254" s="88"/>
      <c r="F254" s="88"/>
      <c r="G254" s="88"/>
      <c r="H254" s="88"/>
      <c r="I254" s="88"/>
      <c r="J254" s="88"/>
      <c r="K254" s="88"/>
      <c r="L254" s="88"/>
      <c r="M254" s="88"/>
      <c r="N254" s="88"/>
      <c r="O254" s="88"/>
      <c r="P254" s="88"/>
      <c r="Q254" s="88"/>
      <c r="R254" s="88"/>
      <c r="S254" s="88"/>
      <c r="T254" s="88"/>
      <c r="U254" s="88"/>
      <c r="V254" s="88"/>
      <c r="W254" s="88"/>
    </row>
    <row r="255" ht="15.75" customHeight="1" spans="1:23">
      <c r="A255" s="88"/>
      <c r="B255" s="88"/>
      <c r="C255" s="88"/>
      <c r="D255" s="88"/>
      <c r="E255" s="88"/>
      <c r="F255" s="88"/>
      <c r="G255" s="88"/>
      <c r="H255" s="88"/>
      <c r="I255" s="88"/>
      <c r="J255" s="88"/>
      <c r="K255" s="88"/>
      <c r="L255" s="88"/>
      <c r="M255" s="88"/>
      <c r="N255" s="88"/>
      <c r="O255" s="88"/>
      <c r="P255" s="88"/>
      <c r="Q255" s="88"/>
      <c r="R255" s="88"/>
      <c r="S255" s="88"/>
      <c r="T255" s="88"/>
      <c r="U255" s="88"/>
      <c r="V255" s="88"/>
      <c r="W255" s="88"/>
    </row>
    <row r="256" ht="15.75" customHeight="1" spans="1:23">
      <c r="A256" s="88"/>
      <c r="B256" s="88"/>
      <c r="C256" s="88"/>
      <c r="D256" s="88"/>
      <c r="E256" s="88"/>
      <c r="F256" s="88"/>
      <c r="G256" s="88"/>
      <c r="H256" s="88"/>
      <c r="I256" s="88"/>
      <c r="J256" s="88"/>
      <c r="K256" s="88"/>
      <c r="L256" s="88"/>
      <c r="M256" s="88"/>
      <c r="N256" s="88"/>
      <c r="O256" s="88"/>
      <c r="P256" s="88"/>
      <c r="Q256" s="88"/>
      <c r="R256" s="88"/>
      <c r="S256" s="88"/>
      <c r="T256" s="88"/>
      <c r="U256" s="88"/>
      <c r="V256" s="88"/>
      <c r="W256" s="88"/>
    </row>
    <row r="257" ht="15.75" customHeight="1" spans="1:23">
      <c r="A257" s="88"/>
      <c r="B257" s="88"/>
      <c r="C257" s="88"/>
      <c r="D257" s="88"/>
      <c r="E257" s="88"/>
      <c r="F257" s="88"/>
      <c r="G257" s="88"/>
      <c r="H257" s="88"/>
      <c r="I257" s="88"/>
      <c r="J257" s="88"/>
      <c r="K257" s="88"/>
      <c r="L257" s="88"/>
      <c r="M257" s="88"/>
      <c r="N257" s="88"/>
      <c r="O257" s="88"/>
      <c r="P257" s="88"/>
      <c r="Q257" s="88"/>
      <c r="R257" s="88"/>
      <c r="S257" s="88"/>
      <c r="T257" s="88"/>
      <c r="U257" s="88"/>
      <c r="V257" s="88"/>
      <c r="W257" s="88"/>
    </row>
    <row r="258" ht="15.75" customHeight="1" spans="1:23">
      <c r="A258" s="88"/>
      <c r="B258" s="88"/>
      <c r="C258" s="88"/>
      <c r="D258" s="88"/>
      <c r="E258" s="88"/>
      <c r="F258" s="88"/>
      <c r="G258" s="88"/>
      <c r="H258" s="88"/>
      <c r="I258" s="88"/>
      <c r="J258" s="88"/>
      <c r="K258" s="88"/>
      <c r="L258" s="88"/>
      <c r="M258" s="88"/>
      <c r="N258" s="88"/>
      <c r="O258" s="88"/>
      <c r="P258" s="88"/>
      <c r="Q258" s="88"/>
      <c r="R258" s="88"/>
      <c r="S258" s="88"/>
      <c r="T258" s="88"/>
      <c r="U258" s="88"/>
      <c r="V258" s="88"/>
      <c r="W258" s="88"/>
    </row>
    <row r="259" ht="15.75" customHeight="1" spans="1:23">
      <c r="A259" s="88"/>
      <c r="B259" s="88"/>
      <c r="C259" s="88"/>
      <c r="D259" s="88"/>
      <c r="E259" s="88"/>
      <c r="F259" s="88"/>
      <c r="G259" s="88"/>
      <c r="H259" s="88"/>
      <c r="I259" s="88"/>
      <c r="J259" s="88"/>
      <c r="K259" s="88"/>
      <c r="L259" s="88"/>
      <c r="M259" s="88"/>
      <c r="N259" s="88"/>
      <c r="O259" s="88"/>
      <c r="P259" s="88"/>
      <c r="Q259" s="88"/>
      <c r="R259" s="88"/>
      <c r="S259" s="88"/>
      <c r="T259" s="88"/>
      <c r="U259" s="88"/>
      <c r="V259" s="88"/>
      <c r="W259" s="88"/>
    </row>
    <row r="260" ht="15.75" customHeight="1" spans="1:23">
      <c r="A260" s="88"/>
      <c r="B260" s="88"/>
      <c r="C260" s="88"/>
      <c r="D260" s="88"/>
      <c r="E260" s="88"/>
      <c r="F260" s="88"/>
      <c r="G260" s="88"/>
      <c r="H260" s="88"/>
      <c r="I260" s="88"/>
      <c r="J260" s="88"/>
      <c r="K260" s="88"/>
      <c r="L260" s="88"/>
      <c r="M260" s="88"/>
      <c r="N260" s="88"/>
      <c r="O260" s="88"/>
      <c r="P260" s="88"/>
      <c r="Q260" s="88"/>
      <c r="R260" s="88"/>
      <c r="S260" s="88"/>
      <c r="T260" s="88"/>
      <c r="U260" s="88"/>
      <c r="V260" s="88"/>
      <c r="W260" s="88"/>
    </row>
    <row r="261" ht="15.75" customHeight="1" spans="1:23">
      <c r="A261" s="88"/>
      <c r="B261" s="88"/>
      <c r="C261" s="88"/>
      <c r="D261" s="88"/>
      <c r="E261" s="88"/>
      <c r="F261" s="88"/>
      <c r="G261" s="88"/>
      <c r="H261" s="88"/>
      <c r="I261" s="88"/>
      <c r="J261" s="88"/>
      <c r="K261" s="88"/>
      <c r="L261" s="88"/>
      <c r="M261" s="88"/>
      <c r="N261" s="88"/>
      <c r="O261" s="88"/>
      <c r="P261" s="88"/>
      <c r="Q261" s="88"/>
      <c r="R261" s="88"/>
      <c r="S261" s="88"/>
      <c r="T261" s="88"/>
      <c r="U261" s="88"/>
      <c r="V261" s="88"/>
      <c r="W261" s="88"/>
    </row>
    <row r="262" ht="15.75" customHeight="1" spans="1:23">
      <c r="A262" s="88"/>
      <c r="B262" s="88"/>
      <c r="C262" s="88"/>
      <c r="D262" s="88"/>
      <c r="E262" s="88"/>
      <c r="F262" s="88"/>
      <c r="G262" s="88"/>
      <c r="H262" s="88"/>
      <c r="I262" s="88"/>
      <c r="J262" s="88"/>
      <c r="K262" s="88"/>
      <c r="L262" s="88"/>
      <c r="M262" s="88"/>
      <c r="N262" s="88"/>
      <c r="O262" s="88"/>
      <c r="P262" s="88"/>
      <c r="Q262" s="88"/>
      <c r="R262" s="88"/>
      <c r="S262" s="88"/>
      <c r="T262" s="88"/>
      <c r="U262" s="88"/>
      <c r="V262" s="88"/>
      <c r="W262" s="88"/>
    </row>
    <row r="263" ht="15.75" customHeight="1" spans="1:23">
      <c r="A263" s="88"/>
      <c r="B263" s="88"/>
      <c r="C263" s="88"/>
      <c r="D263" s="88"/>
      <c r="E263" s="88"/>
      <c r="F263" s="88"/>
      <c r="G263" s="88"/>
      <c r="H263" s="88"/>
      <c r="I263" s="88"/>
      <c r="J263" s="88"/>
      <c r="K263" s="88"/>
      <c r="L263" s="88"/>
      <c r="M263" s="88"/>
      <c r="N263" s="88"/>
      <c r="O263" s="88"/>
      <c r="P263" s="88"/>
      <c r="Q263" s="88"/>
      <c r="R263" s="88"/>
      <c r="S263" s="88"/>
      <c r="T263" s="88"/>
      <c r="U263" s="88"/>
      <c r="V263" s="88"/>
      <c r="W263" s="88"/>
    </row>
    <row r="264" ht="15.75" customHeight="1" spans="1:23">
      <c r="A264" s="88"/>
      <c r="B264" s="88"/>
      <c r="C264" s="88"/>
      <c r="D264" s="88"/>
      <c r="E264" s="88"/>
      <c r="F264" s="88"/>
      <c r="G264" s="88"/>
      <c r="H264" s="88"/>
      <c r="I264" s="88"/>
      <c r="J264" s="88"/>
      <c r="K264" s="88"/>
      <c r="L264" s="88"/>
      <c r="M264" s="88"/>
      <c r="N264" s="88"/>
      <c r="O264" s="88"/>
      <c r="P264" s="88"/>
      <c r="Q264" s="88"/>
      <c r="R264" s="88"/>
      <c r="S264" s="88"/>
      <c r="T264" s="88"/>
      <c r="U264" s="88"/>
      <c r="V264" s="88"/>
      <c r="W264" s="88"/>
    </row>
    <row r="265" ht="15.75" customHeight="1" spans="1:23">
      <c r="A265" s="88"/>
      <c r="B265" s="88"/>
      <c r="C265" s="88"/>
      <c r="D265" s="88"/>
      <c r="E265" s="88"/>
      <c r="F265" s="88"/>
      <c r="G265" s="88"/>
      <c r="H265" s="88"/>
      <c r="I265" s="88"/>
      <c r="J265" s="88"/>
      <c r="K265" s="88"/>
      <c r="L265" s="88"/>
      <c r="M265" s="88"/>
      <c r="N265" s="88"/>
      <c r="O265" s="88"/>
      <c r="P265" s="88"/>
      <c r="Q265" s="88"/>
      <c r="R265" s="88"/>
      <c r="S265" s="88"/>
      <c r="T265" s="88"/>
      <c r="U265" s="88"/>
      <c r="V265" s="88"/>
      <c r="W265" s="88"/>
    </row>
    <row r="266" ht="15.75" customHeight="1" spans="1:23">
      <c r="A266" s="88"/>
      <c r="B266" s="88"/>
      <c r="C266" s="88"/>
      <c r="D266" s="88"/>
      <c r="E266" s="88"/>
      <c r="F266" s="88"/>
      <c r="G266" s="88"/>
      <c r="H266" s="88"/>
      <c r="I266" s="88"/>
      <c r="J266" s="88"/>
      <c r="K266" s="88"/>
      <c r="L266" s="88"/>
      <c r="M266" s="88"/>
      <c r="N266" s="88"/>
      <c r="O266" s="88"/>
      <c r="P266" s="88"/>
      <c r="Q266" s="88"/>
      <c r="R266" s="88"/>
      <c r="S266" s="88"/>
      <c r="T266" s="88"/>
      <c r="U266" s="88"/>
      <c r="V266" s="88"/>
      <c r="W266" s="88"/>
    </row>
    <row r="267" ht="15.75" customHeight="1" spans="1:23">
      <c r="A267" s="88"/>
      <c r="B267" s="88"/>
      <c r="C267" s="88"/>
      <c r="D267" s="88"/>
      <c r="E267" s="88"/>
      <c r="F267" s="88"/>
      <c r="G267" s="88"/>
      <c r="H267" s="88"/>
      <c r="I267" s="88"/>
      <c r="J267" s="88"/>
      <c r="K267" s="88"/>
      <c r="L267" s="88"/>
      <c r="M267" s="88"/>
      <c r="N267" s="88"/>
      <c r="O267" s="88"/>
      <c r="P267" s="88"/>
      <c r="Q267" s="88"/>
      <c r="R267" s="88"/>
      <c r="S267" s="88"/>
      <c r="T267" s="88"/>
      <c r="U267" s="88"/>
      <c r="V267" s="88"/>
      <c r="W267" s="88"/>
    </row>
    <row r="268" ht="15.75" customHeight="1" spans="1:23">
      <c r="A268" s="88"/>
      <c r="B268" s="88"/>
      <c r="C268" s="88"/>
      <c r="D268" s="88"/>
      <c r="E268" s="88"/>
      <c r="F268" s="88"/>
      <c r="G268" s="88"/>
      <c r="H268" s="88"/>
      <c r="I268" s="88"/>
      <c r="J268" s="88"/>
      <c r="K268" s="88"/>
      <c r="L268" s="88"/>
      <c r="M268" s="88"/>
      <c r="N268" s="88"/>
      <c r="O268" s="88"/>
      <c r="P268" s="88"/>
      <c r="Q268" s="88"/>
      <c r="R268" s="88"/>
      <c r="S268" s="88"/>
      <c r="T268" s="88"/>
      <c r="U268" s="88"/>
      <c r="V268" s="88"/>
      <c r="W268" s="88"/>
    </row>
    <row r="269" ht="15.75" customHeight="1" spans="1:23">
      <c r="A269" s="88"/>
      <c r="B269" s="88"/>
      <c r="C269" s="88"/>
      <c r="D269" s="88"/>
      <c r="E269" s="88"/>
      <c r="F269" s="88"/>
      <c r="G269" s="88"/>
      <c r="H269" s="88"/>
      <c r="I269" s="88"/>
      <c r="J269" s="88"/>
      <c r="K269" s="88"/>
      <c r="L269" s="88"/>
      <c r="M269" s="88"/>
      <c r="N269" s="88"/>
      <c r="O269" s="88"/>
      <c r="P269" s="88"/>
      <c r="Q269" s="88"/>
      <c r="R269" s="88"/>
      <c r="S269" s="88"/>
      <c r="T269" s="88"/>
      <c r="U269" s="88"/>
      <c r="V269" s="88"/>
      <c r="W269" s="88"/>
    </row>
    <row r="270" ht="15.75" customHeight="1" spans="1:23">
      <c r="A270" s="88"/>
      <c r="B270" s="88"/>
      <c r="C270" s="88"/>
      <c r="D270" s="88"/>
      <c r="E270" s="88"/>
      <c r="F270" s="88"/>
      <c r="G270" s="88"/>
      <c r="H270" s="88"/>
      <c r="I270" s="88"/>
      <c r="J270" s="88"/>
      <c r="K270" s="88"/>
      <c r="L270" s="88"/>
      <c r="M270" s="88"/>
      <c r="N270" s="88"/>
      <c r="O270" s="88"/>
      <c r="P270" s="88"/>
      <c r="Q270" s="88"/>
      <c r="R270" s="88"/>
      <c r="S270" s="88"/>
      <c r="T270" s="88"/>
      <c r="U270" s="88"/>
      <c r="V270" s="88"/>
      <c r="W270" s="88"/>
    </row>
    <row r="271" ht="15.75" customHeight="1" spans="1:23">
      <c r="A271" s="88"/>
      <c r="B271" s="88"/>
      <c r="C271" s="88"/>
      <c r="D271" s="88"/>
      <c r="E271" s="88"/>
      <c r="F271" s="88"/>
      <c r="G271" s="88"/>
      <c r="H271" s="88"/>
      <c r="I271" s="88"/>
      <c r="J271" s="88"/>
      <c r="K271" s="88"/>
      <c r="L271" s="88"/>
      <c r="M271" s="88"/>
      <c r="N271" s="88"/>
      <c r="O271" s="88"/>
      <c r="P271" s="88"/>
      <c r="Q271" s="88"/>
      <c r="R271" s="88"/>
      <c r="S271" s="88"/>
      <c r="T271" s="88"/>
      <c r="U271" s="88"/>
      <c r="V271" s="88"/>
      <c r="W271" s="88"/>
    </row>
    <row r="272" ht="15.75" customHeight="1" spans="1:23">
      <c r="A272" s="88"/>
      <c r="B272" s="88"/>
      <c r="C272" s="88"/>
      <c r="D272" s="88"/>
      <c r="E272" s="88"/>
      <c r="F272" s="88"/>
      <c r="G272" s="88"/>
      <c r="H272" s="88"/>
      <c r="I272" s="88"/>
      <c r="J272" s="88"/>
      <c r="K272" s="88"/>
      <c r="L272" s="88"/>
      <c r="M272" s="88"/>
      <c r="N272" s="88"/>
      <c r="O272" s="88"/>
      <c r="P272" s="88"/>
      <c r="Q272" s="88"/>
      <c r="R272" s="88"/>
      <c r="S272" s="88"/>
      <c r="T272" s="88"/>
      <c r="U272" s="88"/>
      <c r="V272" s="88"/>
      <c r="W272" s="88"/>
    </row>
    <row r="273" ht="15.75" customHeight="1" spans="1:23">
      <c r="A273" s="88"/>
      <c r="B273" s="88"/>
      <c r="C273" s="88"/>
      <c r="D273" s="88"/>
      <c r="E273" s="88"/>
      <c r="F273" s="88"/>
      <c r="G273" s="88"/>
      <c r="H273" s="88"/>
      <c r="I273" s="88"/>
      <c r="J273" s="88"/>
      <c r="K273" s="88"/>
      <c r="L273" s="88"/>
      <c r="M273" s="88"/>
      <c r="N273" s="88"/>
      <c r="O273" s="88"/>
      <c r="P273" s="88"/>
      <c r="Q273" s="88"/>
      <c r="R273" s="88"/>
      <c r="S273" s="88"/>
      <c r="T273" s="88"/>
      <c r="U273" s="88"/>
      <c r="V273" s="88"/>
      <c r="W273" s="88"/>
    </row>
    <row r="274" ht="15.75" customHeight="1" spans="1:23">
      <c r="A274" s="88"/>
      <c r="B274" s="88"/>
      <c r="C274" s="88"/>
      <c r="D274" s="88"/>
      <c r="E274" s="88"/>
      <c r="F274" s="88"/>
      <c r="G274" s="88"/>
      <c r="H274" s="88"/>
      <c r="I274" s="88"/>
      <c r="J274" s="88"/>
      <c r="K274" s="88"/>
      <c r="L274" s="88"/>
      <c r="M274" s="88"/>
      <c r="N274" s="88"/>
      <c r="O274" s="88"/>
      <c r="P274" s="88"/>
      <c r="Q274" s="88"/>
      <c r="R274" s="88"/>
      <c r="S274" s="88"/>
      <c r="T274" s="88"/>
      <c r="U274" s="88"/>
      <c r="V274" s="88"/>
      <c r="W274" s="88"/>
    </row>
    <row r="275" ht="15.75" customHeight="1" spans="1:23">
      <c r="A275" s="88"/>
      <c r="B275" s="88"/>
      <c r="C275" s="88"/>
      <c r="D275" s="88"/>
      <c r="E275" s="88"/>
      <c r="F275" s="88"/>
      <c r="G275" s="88"/>
      <c r="H275" s="88"/>
      <c r="I275" s="88"/>
      <c r="J275" s="88"/>
      <c r="K275" s="88"/>
      <c r="L275" s="88"/>
      <c r="M275" s="88"/>
      <c r="N275" s="88"/>
      <c r="O275" s="88"/>
      <c r="P275" s="88"/>
      <c r="Q275" s="88"/>
      <c r="R275" s="88"/>
      <c r="S275" s="88"/>
      <c r="T275" s="88"/>
      <c r="U275" s="88"/>
      <c r="V275" s="88"/>
      <c r="W275" s="88"/>
    </row>
    <row r="276" ht="15.75" customHeight="1" spans="1:23">
      <c r="A276" s="88"/>
      <c r="B276" s="88"/>
      <c r="C276" s="88"/>
      <c r="D276" s="88"/>
      <c r="E276" s="88"/>
      <c r="F276" s="88"/>
      <c r="G276" s="88"/>
      <c r="H276" s="88"/>
      <c r="I276" s="88"/>
      <c r="J276" s="88"/>
      <c r="K276" s="88"/>
      <c r="L276" s="88"/>
      <c r="M276" s="88"/>
      <c r="N276" s="88"/>
      <c r="O276" s="88"/>
      <c r="P276" s="88"/>
      <c r="Q276" s="88"/>
      <c r="R276" s="88"/>
      <c r="S276" s="88"/>
      <c r="T276" s="88"/>
      <c r="U276" s="88"/>
      <c r="V276" s="88"/>
      <c r="W276" s="88"/>
    </row>
    <row r="277" ht="15.75" customHeight="1" spans="1:23">
      <c r="A277" s="88"/>
      <c r="B277" s="88"/>
      <c r="C277" s="88"/>
      <c r="D277" s="88"/>
      <c r="E277" s="88"/>
      <c r="F277" s="88"/>
      <c r="G277" s="88"/>
      <c r="H277" s="88"/>
      <c r="I277" s="88"/>
      <c r="J277" s="88"/>
      <c r="K277" s="88"/>
      <c r="L277" s="88"/>
      <c r="M277" s="88"/>
      <c r="N277" s="88"/>
      <c r="O277" s="88"/>
      <c r="P277" s="88"/>
      <c r="Q277" s="88"/>
      <c r="R277" s="88"/>
      <c r="S277" s="88"/>
      <c r="T277" s="88"/>
      <c r="U277" s="88"/>
      <c r="V277" s="88"/>
      <c r="W277" s="88"/>
    </row>
    <row r="278" ht="15.75" customHeight="1" spans="1:23">
      <c r="A278" s="88"/>
      <c r="B278" s="88"/>
      <c r="C278" s="88"/>
      <c r="D278" s="88"/>
      <c r="E278" s="88"/>
      <c r="F278" s="88"/>
      <c r="G278" s="88"/>
      <c r="H278" s="88"/>
      <c r="I278" s="88"/>
      <c r="J278" s="88"/>
      <c r="K278" s="88"/>
      <c r="L278" s="88"/>
      <c r="M278" s="88"/>
      <c r="N278" s="88"/>
      <c r="O278" s="88"/>
      <c r="P278" s="88"/>
      <c r="Q278" s="88"/>
      <c r="R278" s="88"/>
      <c r="S278" s="88"/>
      <c r="T278" s="88"/>
      <c r="U278" s="88"/>
      <c r="V278" s="88"/>
      <c r="W278" s="88"/>
    </row>
    <row r="279" ht="15.75" customHeight="1" spans="1:23">
      <c r="A279" s="88"/>
      <c r="B279" s="88"/>
      <c r="C279" s="88"/>
      <c r="D279" s="88"/>
      <c r="E279" s="88"/>
      <c r="F279" s="88"/>
      <c r="G279" s="88"/>
      <c r="H279" s="88"/>
      <c r="I279" s="88"/>
      <c r="J279" s="88"/>
      <c r="K279" s="88"/>
      <c r="L279" s="88"/>
      <c r="M279" s="88"/>
      <c r="N279" s="88"/>
      <c r="O279" s="88"/>
      <c r="P279" s="88"/>
      <c r="Q279" s="88"/>
      <c r="R279" s="88"/>
      <c r="S279" s="88"/>
      <c r="T279" s="88"/>
      <c r="U279" s="88"/>
      <c r="V279" s="88"/>
      <c r="W279" s="88"/>
    </row>
    <row r="280" ht="15.75" customHeight="1" spans="1:23">
      <c r="A280" s="88"/>
      <c r="B280" s="88"/>
      <c r="C280" s="88"/>
      <c r="D280" s="88"/>
      <c r="E280" s="88"/>
      <c r="F280" s="88"/>
      <c r="G280" s="88"/>
      <c r="H280" s="88"/>
      <c r="I280" s="88"/>
      <c r="J280" s="88"/>
      <c r="K280" s="88"/>
      <c r="L280" s="88"/>
      <c r="M280" s="88"/>
      <c r="N280" s="88"/>
      <c r="O280" s="88"/>
      <c r="P280" s="88"/>
      <c r="Q280" s="88"/>
      <c r="R280" s="88"/>
      <c r="S280" s="88"/>
      <c r="T280" s="88"/>
      <c r="U280" s="88"/>
      <c r="V280" s="88"/>
      <c r="W280" s="88"/>
    </row>
    <row r="281" ht="15.75" customHeight="1" spans="1:23">
      <c r="A281" s="88"/>
      <c r="B281" s="88"/>
      <c r="C281" s="88"/>
      <c r="D281" s="88"/>
      <c r="E281" s="88"/>
      <c r="F281" s="88"/>
      <c r="G281" s="88"/>
      <c r="H281" s="88"/>
      <c r="I281" s="88"/>
      <c r="J281" s="88"/>
      <c r="K281" s="88"/>
      <c r="L281" s="88"/>
      <c r="M281" s="88"/>
      <c r="N281" s="88"/>
      <c r="O281" s="88"/>
      <c r="P281" s="88"/>
      <c r="Q281" s="88"/>
      <c r="R281" s="88"/>
      <c r="S281" s="88"/>
      <c r="T281" s="88"/>
      <c r="U281" s="88"/>
      <c r="V281" s="88"/>
      <c r="W281" s="88"/>
    </row>
    <row r="282" ht="15.75" customHeight="1" spans="1:23">
      <c r="A282" s="88"/>
      <c r="B282" s="88"/>
      <c r="C282" s="88"/>
      <c r="D282" s="88"/>
      <c r="E282" s="88"/>
      <c r="F282" s="88"/>
      <c r="G282" s="88"/>
      <c r="H282" s="88"/>
      <c r="I282" s="88"/>
      <c r="J282" s="88"/>
      <c r="K282" s="88"/>
      <c r="L282" s="88"/>
      <c r="M282" s="88"/>
      <c r="N282" s="88"/>
      <c r="O282" s="88"/>
      <c r="P282" s="88"/>
      <c r="Q282" s="88"/>
      <c r="R282" s="88"/>
      <c r="S282" s="88"/>
      <c r="T282" s="88"/>
      <c r="U282" s="88"/>
      <c r="V282" s="88"/>
      <c r="W282" s="88"/>
    </row>
    <row r="283" ht="15.75" customHeight="1" spans="1:23">
      <c r="A283" s="88"/>
      <c r="B283" s="88"/>
      <c r="C283" s="88"/>
      <c r="D283" s="88"/>
      <c r="E283" s="88"/>
      <c r="F283" s="88"/>
      <c r="G283" s="88"/>
      <c r="H283" s="88"/>
      <c r="I283" s="88"/>
      <c r="J283" s="88"/>
      <c r="K283" s="88"/>
      <c r="L283" s="88"/>
      <c r="M283" s="88"/>
      <c r="N283" s="88"/>
      <c r="O283" s="88"/>
      <c r="P283" s="88"/>
      <c r="Q283" s="88"/>
      <c r="R283" s="88"/>
      <c r="S283" s="88"/>
      <c r="T283" s="88"/>
      <c r="U283" s="88"/>
      <c r="V283" s="88"/>
      <c r="W283" s="88"/>
    </row>
    <row r="284" ht="15.75" customHeight="1" spans="1:23">
      <c r="A284" s="88"/>
      <c r="B284" s="88"/>
      <c r="C284" s="88"/>
      <c r="D284" s="88"/>
      <c r="E284" s="88"/>
      <c r="F284" s="88"/>
      <c r="G284" s="88"/>
      <c r="H284" s="88"/>
      <c r="I284" s="88"/>
      <c r="J284" s="88"/>
      <c r="K284" s="88"/>
      <c r="L284" s="88"/>
      <c r="M284" s="88"/>
      <c r="N284" s="88"/>
      <c r="O284" s="88"/>
      <c r="P284" s="88"/>
      <c r="Q284" s="88"/>
      <c r="R284" s="88"/>
      <c r="S284" s="88"/>
      <c r="T284" s="88"/>
      <c r="U284" s="88"/>
      <c r="V284" s="88"/>
      <c r="W284" s="88"/>
    </row>
    <row r="285" ht="15.75" customHeight="1" spans="1:23">
      <c r="A285" s="88"/>
      <c r="B285" s="88"/>
      <c r="C285" s="88"/>
      <c r="D285" s="88"/>
      <c r="E285" s="88"/>
      <c r="F285" s="88"/>
      <c r="G285" s="88"/>
      <c r="H285" s="88"/>
      <c r="I285" s="88"/>
      <c r="J285" s="88"/>
      <c r="K285" s="88"/>
      <c r="L285" s="88"/>
      <c r="M285" s="88"/>
      <c r="N285" s="88"/>
      <c r="O285" s="88"/>
      <c r="P285" s="88"/>
      <c r="Q285" s="88"/>
      <c r="R285" s="88"/>
      <c r="S285" s="88"/>
      <c r="T285" s="88"/>
      <c r="U285" s="88"/>
      <c r="V285" s="88"/>
      <c r="W285" s="88"/>
    </row>
    <row r="286" ht="15.75" customHeight="1" spans="1:23">
      <c r="A286" s="88"/>
      <c r="B286" s="88"/>
      <c r="C286" s="88"/>
      <c r="D286" s="88"/>
      <c r="E286" s="88"/>
      <c r="F286" s="88"/>
      <c r="G286" s="88"/>
      <c r="H286" s="88"/>
      <c r="I286" s="88"/>
      <c r="J286" s="88"/>
      <c r="K286" s="88"/>
      <c r="L286" s="88"/>
      <c r="M286" s="88"/>
      <c r="N286" s="88"/>
      <c r="O286" s="88"/>
      <c r="P286" s="88"/>
      <c r="Q286" s="88"/>
      <c r="R286" s="88"/>
      <c r="S286" s="88"/>
      <c r="T286" s="88"/>
      <c r="U286" s="88"/>
      <c r="V286" s="88"/>
      <c r="W286" s="88"/>
    </row>
    <row r="287" ht="15.75" customHeight="1" spans="1:23">
      <c r="A287" s="88"/>
      <c r="B287" s="88"/>
      <c r="C287" s="88"/>
      <c r="D287" s="88"/>
      <c r="E287" s="88"/>
      <c r="F287" s="88"/>
      <c r="G287" s="88"/>
      <c r="H287" s="88"/>
      <c r="I287" s="88"/>
      <c r="J287" s="88"/>
      <c r="K287" s="88"/>
      <c r="L287" s="88"/>
      <c r="M287" s="88"/>
      <c r="N287" s="88"/>
      <c r="O287" s="88"/>
      <c r="P287" s="88"/>
      <c r="Q287" s="88"/>
      <c r="R287" s="88"/>
      <c r="S287" s="88"/>
      <c r="T287" s="88"/>
      <c r="U287" s="88"/>
      <c r="V287" s="88"/>
      <c r="W287" s="88"/>
    </row>
    <row r="288" ht="15.75" customHeight="1" spans="1:23">
      <c r="A288" s="88"/>
      <c r="B288" s="88"/>
      <c r="C288" s="88"/>
      <c r="D288" s="88"/>
      <c r="E288" s="88"/>
      <c r="F288" s="88"/>
      <c r="G288" s="88"/>
      <c r="H288" s="88"/>
      <c r="I288" s="88"/>
      <c r="J288" s="88"/>
      <c r="K288" s="88"/>
      <c r="L288" s="88"/>
      <c r="M288" s="88"/>
      <c r="N288" s="88"/>
      <c r="O288" s="88"/>
      <c r="P288" s="88"/>
      <c r="Q288" s="88"/>
      <c r="R288" s="88"/>
      <c r="S288" s="88"/>
      <c r="T288" s="88"/>
      <c r="U288" s="88"/>
      <c r="V288" s="88"/>
      <c r="W288" s="88"/>
    </row>
    <row r="289" ht="15.75" customHeight="1" spans="1:23">
      <c r="A289" s="88"/>
      <c r="B289" s="88"/>
      <c r="C289" s="88"/>
      <c r="D289" s="88"/>
      <c r="E289" s="88"/>
      <c r="F289" s="88"/>
      <c r="G289" s="88"/>
      <c r="H289" s="88"/>
      <c r="I289" s="88"/>
      <c r="J289" s="88"/>
      <c r="K289" s="88"/>
      <c r="L289" s="88"/>
      <c r="M289" s="88"/>
      <c r="N289" s="88"/>
      <c r="O289" s="88"/>
      <c r="P289" s="88"/>
      <c r="Q289" s="88"/>
      <c r="R289" s="88"/>
      <c r="S289" s="88"/>
      <c r="T289" s="88"/>
      <c r="U289" s="88"/>
      <c r="V289" s="88"/>
      <c r="W289" s="88"/>
    </row>
    <row r="290" ht="15.75" customHeight="1" spans="1:23">
      <c r="A290" s="88"/>
      <c r="B290" s="88"/>
      <c r="C290" s="88"/>
      <c r="D290" s="88"/>
      <c r="E290" s="88"/>
      <c r="F290" s="88"/>
      <c r="G290" s="88"/>
      <c r="H290" s="88"/>
      <c r="I290" s="88"/>
      <c r="J290" s="88"/>
      <c r="K290" s="88"/>
      <c r="L290" s="88"/>
      <c r="M290" s="88"/>
      <c r="N290" s="88"/>
      <c r="O290" s="88"/>
      <c r="P290" s="88"/>
      <c r="Q290" s="88"/>
      <c r="R290" s="88"/>
      <c r="S290" s="88"/>
      <c r="T290" s="88"/>
      <c r="U290" s="88"/>
      <c r="V290" s="88"/>
      <c r="W290" s="88"/>
    </row>
    <row r="291" ht="15.75" customHeight="1" spans="1:23">
      <c r="A291" s="88"/>
      <c r="B291" s="88"/>
      <c r="C291" s="88"/>
      <c r="D291" s="88"/>
      <c r="E291" s="88"/>
      <c r="F291" s="88"/>
      <c r="G291" s="88"/>
      <c r="H291" s="88"/>
      <c r="I291" s="88"/>
      <c r="J291" s="88"/>
      <c r="K291" s="88"/>
      <c r="L291" s="88"/>
      <c r="M291" s="88"/>
      <c r="N291" s="88"/>
      <c r="O291" s="88"/>
      <c r="P291" s="88"/>
      <c r="Q291" s="88"/>
      <c r="R291" s="88"/>
      <c r="S291" s="88"/>
      <c r="T291" s="88"/>
      <c r="U291" s="88"/>
      <c r="V291" s="88"/>
      <c r="W291" s="88"/>
    </row>
    <row r="292" ht="15.75" customHeight="1" spans="1:23">
      <c r="A292" s="88"/>
      <c r="B292" s="88"/>
      <c r="C292" s="88"/>
      <c r="D292" s="88"/>
      <c r="E292" s="88"/>
      <c r="F292" s="88"/>
      <c r="G292" s="88"/>
      <c r="H292" s="88"/>
      <c r="I292" s="88"/>
      <c r="J292" s="88"/>
      <c r="K292" s="88"/>
      <c r="L292" s="88"/>
      <c r="M292" s="88"/>
      <c r="N292" s="88"/>
      <c r="O292" s="88"/>
      <c r="P292" s="88"/>
      <c r="Q292" s="88"/>
      <c r="R292" s="88"/>
      <c r="S292" s="88"/>
      <c r="T292" s="88"/>
      <c r="U292" s="88"/>
      <c r="V292" s="88"/>
      <c r="W292" s="88"/>
    </row>
    <row r="293" ht="15.75" customHeight="1" spans="1:23">
      <c r="A293" s="88"/>
      <c r="B293" s="88"/>
      <c r="C293" s="88"/>
      <c r="D293" s="88"/>
      <c r="E293" s="88"/>
      <c r="F293" s="88"/>
      <c r="G293" s="88"/>
      <c r="H293" s="88"/>
      <c r="I293" s="88"/>
      <c r="J293" s="88"/>
      <c r="K293" s="88"/>
      <c r="L293" s="88"/>
      <c r="M293" s="88"/>
      <c r="N293" s="88"/>
      <c r="O293" s="88"/>
      <c r="P293" s="88"/>
      <c r="Q293" s="88"/>
      <c r="R293" s="88"/>
      <c r="S293" s="88"/>
      <c r="T293" s="88"/>
      <c r="U293" s="88"/>
      <c r="V293" s="88"/>
      <c r="W293" s="88"/>
    </row>
    <row r="294" ht="15.75" customHeight="1" spans="1:23">
      <c r="A294" s="88"/>
      <c r="B294" s="88"/>
      <c r="C294" s="88"/>
      <c r="D294" s="88"/>
      <c r="E294" s="88"/>
      <c r="F294" s="88"/>
      <c r="G294" s="88"/>
      <c r="H294" s="88"/>
      <c r="I294" s="88"/>
      <c r="J294" s="88"/>
      <c r="K294" s="88"/>
      <c r="L294" s="88"/>
      <c r="M294" s="88"/>
      <c r="N294" s="88"/>
      <c r="O294" s="88"/>
      <c r="P294" s="88"/>
      <c r="Q294" s="88"/>
      <c r="R294" s="88"/>
      <c r="S294" s="88"/>
      <c r="T294" s="88"/>
      <c r="U294" s="88"/>
      <c r="V294" s="88"/>
      <c r="W294" s="88"/>
    </row>
    <row r="295" ht="15.75" customHeight="1" spans="1:23">
      <c r="A295" s="88"/>
      <c r="B295" s="88"/>
      <c r="C295" s="88"/>
      <c r="D295" s="88"/>
      <c r="E295" s="88"/>
      <c r="F295" s="88"/>
      <c r="G295" s="88"/>
      <c r="H295" s="88"/>
      <c r="I295" s="88"/>
      <c r="J295" s="88"/>
      <c r="K295" s="88"/>
      <c r="L295" s="88"/>
      <c r="M295" s="88"/>
      <c r="N295" s="88"/>
      <c r="O295" s="88"/>
      <c r="P295" s="88"/>
      <c r="Q295" s="88"/>
      <c r="R295" s="88"/>
      <c r="S295" s="88"/>
      <c r="T295" s="88"/>
      <c r="U295" s="88"/>
      <c r="V295" s="88"/>
      <c r="W295" s="88"/>
    </row>
    <row r="296" ht="15.75" customHeight="1" spans="1:23">
      <c r="A296" s="88"/>
      <c r="B296" s="88"/>
      <c r="C296" s="88"/>
      <c r="D296" s="88"/>
      <c r="E296" s="88"/>
      <c r="F296" s="88"/>
      <c r="G296" s="88"/>
      <c r="H296" s="88"/>
      <c r="I296" s="88"/>
      <c r="J296" s="88"/>
      <c r="K296" s="88"/>
      <c r="L296" s="88"/>
      <c r="M296" s="88"/>
      <c r="N296" s="88"/>
      <c r="O296" s="88"/>
      <c r="P296" s="88"/>
      <c r="Q296" s="88"/>
      <c r="R296" s="88"/>
      <c r="S296" s="88"/>
      <c r="T296" s="88"/>
      <c r="U296" s="88"/>
      <c r="V296" s="88"/>
      <c r="W296" s="88"/>
    </row>
    <row r="297" ht="15.75" customHeight="1" spans="1:23">
      <c r="A297" s="88"/>
      <c r="B297" s="88"/>
      <c r="C297" s="88"/>
      <c r="D297" s="88"/>
      <c r="E297" s="88"/>
      <c r="F297" s="88"/>
      <c r="G297" s="88"/>
      <c r="H297" s="88"/>
      <c r="I297" s="88"/>
      <c r="J297" s="88"/>
      <c r="K297" s="88"/>
      <c r="L297" s="88"/>
      <c r="M297" s="88"/>
      <c r="N297" s="88"/>
      <c r="O297" s="88"/>
      <c r="P297" s="88"/>
      <c r="Q297" s="88"/>
      <c r="R297" s="88"/>
      <c r="S297" s="88"/>
      <c r="T297" s="88"/>
      <c r="U297" s="88"/>
      <c r="V297" s="88"/>
      <c r="W297" s="88"/>
    </row>
    <row r="298" ht="15.75" customHeight="1" spans="1:23">
      <c r="A298" s="88"/>
      <c r="B298" s="88"/>
      <c r="C298" s="88"/>
      <c r="D298" s="88"/>
      <c r="E298" s="88"/>
      <c r="F298" s="88"/>
      <c r="G298" s="88"/>
      <c r="H298" s="88"/>
      <c r="I298" s="88"/>
      <c r="J298" s="88"/>
      <c r="K298" s="88"/>
      <c r="L298" s="88"/>
      <c r="M298" s="88"/>
      <c r="N298" s="88"/>
      <c r="O298" s="88"/>
      <c r="P298" s="88"/>
      <c r="Q298" s="88"/>
      <c r="R298" s="88"/>
      <c r="S298" s="88"/>
      <c r="T298" s="88"/>
      <c r="U298" s="88"/>
      <c r="V298" s="88"/>
      <c r="W298" s="88"/>
    </row>
    <row r="299" ht="15.75" customHeight="1" spans="1:23">
      <c r="A299" s="88"/>
      <c r="B299" s="88"/>
      <c r="C299" s="88"/>
      <c r="D299" s="88"/>
      <c r="E299" s="88"/>
      <c r="F299" s="88"/>
      <c r="G299" s="88"/>
      <c r="H299" s="88"/>
      <c r="I299" s="88"/>
      <c r="J299" s="88"/>
      <c r="K299" s="88"/>
      <c r="L299" s="88"/>
      <c r="M299" s="88"/>
      <c r="N299" s="88"/>
      <c r="O299" s="88"/>
      <c r="P299" s="88"/>
      <c r="Q299" s="88"/>
      <c r="R299" s="88"/>
      <c r="S299" s="88"/>
      <c r="T299" s="88"/>
      <c r="U299" s="88"/>
      <c r="V299" s="88"/>
      <c r="W299" s="88"/>
    </row>
    <row r="300" ht="15.75" customHeight="1" spans="1:23">
      <c r="A300" s="88"/>
      <c r="B300" s="88"/>
      <c r="C300" s="88"/>
      <c r="D300" s="88"/>
      <c r="E300" s="88"/>
      <c r="F300" s="88"/>
      <c r="G300" s="88"/>
      <c r="H300" s="88"/>
      <c r="I300" s="88"/>
      <c r="J300" s="88"/>
      <c r="K300" s="88"/>
      <c r="L300" s="88"/>
      <c r="M300" s="88"/>
      <c r="N300" s="88"/>
      <c r="O300" s="88"/>
      <c r="P300" s="88"/>
      <c r="Q300" s="88"/>
      <c r="R300" s="88"/>
      <c r="S300" s="88"/>
      <c r="T300" s="88"/>
      <c r="U300" s="88"/>
      <c r="V300" s="88"/>
      <c r="W300" s="88"/>
    </row>
    <row r="301" ht="15.75" customHeight="1" spans="1:23">
      <c r="A301" s="88"/>
      <c r="B301" s="88"/>
      <c r="C301" s="88"/>
      <c r="D301" s="88"/>
      <c r="E301" s="88"/>
      <c r="F301" s="88"/>
      <c r="G301" s="88"/>
      <c r="H301" s="88"/>
      <c r="I301" s="88"/>
      <c r="J301" s="88"/>
      <c r="K301" s="88"/>
      <c r="L301" s="88"/>
      <c r="M301" s="88"/>
      <c r="N301" s="88"/>
      <c r="O301" s="88"/>
      <c r="P301" s="88"/>
      <c r="Q301" s="88"/>
      <c r="R301" s="88"/>
      <c r="S301" s="88"/>
      <c r="T301" s="88"/>
      <c r="U301" s="88"/>
      <c r="V301" s="88"/>
      <c r="W301" s="88"/>
    </row>
    <row r="302" ht="15.75" customHeight="1" spans="1:23">
      <c r="A302" s="88"/>
      <c r="B302" s="88"/>
      <c r="C302" s="88"/>
      <c r="D302" s="88"/>
      <c r="E302" s="88"/>
      <c r="F302" s="88"/>
      <c r="G302" s="88"/>
      <c r="H302" s="88"/>
      <c r="I302" s="88"/>
      <c r="J302" s="88"/>
      <c r="K302" s="88"/>
      <c r="L302" s="88"/>
      <c r="M302" s="88"/>
      <c r="N302" s="88"/>
      <c r="O302" s="88"/>
      <c r="P302" s="88"/>
      <c r="Q302" s="88"/>
      <c r="R302" s="88"/>
      <c r="S302" s="88"/>
      <c r="T302" s="88"/>
      <c r="U302" s="88"/>
      <c r="V302" s="88"/>
      <c r="W302" s="88"/>
    </row>
    <row r="303" ht="15.75" customHeight="1" spans="1:23">
      <c r="A303" s="88"/>
      <c r="B303" s="88"/>
      <c r="C303" s="88"/>
      <c r="D303" s="88"/>
      <c r="E303" s="88"/>
      <c r="F303" s="88"/>
      <c r="G303" s="88"/>
      <c r="H303" s="88"/>
      <c r="I303" s="88"/>
      <c r="J303" s="88"/>
      <c r="K303" s="88"/>
      <c r="L303" s="88"/>
      <c r="M303" s="88"/>
      <c r="N303" s="88"/>
      <c r="O303" s="88"/>
      <c r="P303" s="88"/>
      <c r="Q303" s="88"/>
      <c r="R303" s="88"/>
      <c r="S303" s="88"/>
      <c r="T303" s="88"/>
      <c r="U303" s="88"/>
      <c r="V303" s="88"/>
      <c r="W303" s="88"/>
    </row>
    <row r="304" ht="15.75" customHeight="1" spans="1:23">
      <c r="A304" s="88"/>
      <c r="B304" s="88"/>
      <c r="C304" s="88"/>
      <c r="D304" s="88"/>
      <c r="E304" s="88"/>
      <c r="F304" s="88"/>
      <c r="G304" s="88"/>
      <c r="H304" s="88"/>
      <c r="I304" s="88"/>
      <c r="J304" s="88"/>
      <c r="K304" s="88"/>
      <c r="L304" s="88"/>
      <c r="M304" s="88"/>
      <c r="N304" s="88"/>
      <c r="O304" s="88"/>
      <c r="P304" s="88"/>
      <c r="Q304" s="88"/>
      <c r="R304" s="88"/>
      <c r="S304" s="88"/>
      <c r="T304" s="88"/>
      <c r="U304" s="88"/>
      <c r="V304" s="88"/>
      <c r="W304" s="88"/>
    </row>
    <row r="305" ht="15.75" customHeight="1" spans="1:23">
      <c r="A305" s="88"/>
      <c r="B305" s="88"/>
      <c r="C305" s="88"/>
      <c r="D305" s="88"/>
      <c r="E305" s="88"/>
      <c r="F305" s="88"/>
      <c r="G305" s="88"/>
      <c r="H305" s="88"/>
      <c r="I305" s="88"/>
      <c r="J305" s="88"/>
      <c r="K305" s="88"/>
      <c r="L305" s="88"/>
      <c r="M305" s="88"/>
      <c r="N305" s="88"/>
      <c r="O305" s="88"/>
      <c r="P305" s="88"/>
      <c r="Q305" s="88"/>
      <c r="R305" s="88"/>
      <c r="S305" s="88"/>
      <c r="T305" s="88"/>
      <c r="U305" s="88"/>
      <c r="V305" s="88"/>
      <c r="W305" s="88"/>
    </row>
    <row r="306" ht="15.75" customHeight="1" spans="1:23">
      <c r="A306" s="88"/>
      <c r="B306" s="88"/>
      <c r="C306" s="88"/>
      <c r="D306" s="88"/>
      <c r="E306" s="88"/>
      <c r="F306" s="88"/>
      <c r="G306" s="88"/>
      <c r="H306" s="88"/>
      <c r="I306" s="88"/>
      <c r="J306" s="88"/>
      <c r="K306" s="88"/>
      <c r="L306" s="88"/>
      <c r="M306" s="88"/>
      <c r="N306" s="88"/>
      <c r="O306" s="88"/>
      <c r="P306" s="88"/>
      <c r="Q306" s="88"/>
      <c r="R306" s="88"/>
      <c r="S306" s="88"/>
      <c r="T306" s="88"/>
      <c r="U306" s="88"/>
      <c r="V306" s="88"/>
      <c r="W306" s="88"/>
    </row>
    <row r="307" ht="15.75" customHeight="1" spans="1:23">
      <c r="A307" s="88"/>
      <c r="B307" s="88"/>
      <c r="C307" s="88"/>
      <c r="D307" s="88"/>
      <c r="E307" s="88"/>
      <c r="F307" s="88"/>
      <c r="G307" s="88"/>
      <c r="H307" s="88"/>
      <c r="I307" s="88"/>
      <c r="J307" s="88"/>
      <c r="K307" s="88"/>
      <c r="L307" s="88"/>
      <c r="M307" s="88"/>
      <c r="N307" s="88"/>
      <c r="O307" s="88"/>
      <c r="P307" s="88"/>
      <c r="Q307" s="88"/>
      <c r="R307" s="88"/>
      <c r="S307" s="88"/>
      <c r="T307" s="88"/>
      <c r="U307" s="88"/>
      <c r="V307" s="88"/>
      <c r="W307" s="88"/>
    </row>
    <row r="308" ht="15.75" customHeight="1" spans="1:23">
      <c r="A308" s="88"/>
      <c r="B308" s="88"/>
      <c r="C308" s="88"/>
      <c r="D308" s="88"/>
      <c r="E308" s="88"/>
      <c r="F308" s="88"/>
      <c r="G308" s="88"/>
      <c r="H308" s="88"/>
      <c r="I308" s="88"/>
      <c r="J308" s="88"/>
      <c r="K308" s="88"/>
      <c r="L308" s="88"/>
      <c r="M308" s="88"/>
      <c r="N308" s="88"/>
      <c r="O308" s="88"/>
      <c r="P308" s="88"/>
      <c r="Q308" s="88"/>
      <c r="R308" s="88"/>
      <c r="S308" s="88"/>
      <c r="T308" s="88"/>
      <c r="U308" s="88"/>
      <c r="V308" s="88"/>
      <c r="W308" s="88"/>
    </row>
    <row r="309" ht="15.75" customHeight="1" spans="1:23">
      <c r="A309" s="88"/>
      <c r="B309" s="88"/>
      <c r="C309" s="88"/>
      <c r="D309" s="88"/>
      <c r="E309" s="88"/>
      <c r="F309" s="88"/>
      <c r="G309" s="88"/>
      <c r="H309" s="88"/>
      <c r="I309" s="88"/>
      <c r="J309" s="88"/>
      <c r="K309" s="88"/>
      <c r="L309" s="88"/>
      <c r="M309" s="88"/>
      <c r="N309" s="88"/>
      <c r="O309" s="88"/>
      <c r="P309" s="88"/>
      <c r="Q309" s="88"/>
      <c r="R309" s="88"/>
      <c r="S309" s="88"/>
      <c r="T309" s="88"/>
      <c r="U309" s="88"/>
      <c r="V309" s="88"/>
      <c r="W309" s="88"/>
    </row>
    <row r="310" ht="15.75" customHeight="1" spans="1:23">
      <c r="A310" s="88"/>
      <c r="B310" s="88"/>
      <c r="C310" s="88"/>
      <c r="D310" s="88"/>
      <c r="E310" s="88"/>
      <c r="F310" s="88"/>
      <c r="G310" s="88"/>
      <c r="H310" s="88"/>
      <c r="I310" s="88"/>
      <c r="J310" s="88"/>
      <c r="K310" s="88"/>
      <c r="L310" s="88"/>
      <c r="M310" s="88"/>
      <c r="N310" s="88"/>
      <c r="O310" s="88"/>
      <c r="P310" s="88"/>
      <c r="Q310" s="88"/>
      <c r="R310" s="88"/>
      <c r="S310" s="88"/>
      <c r="T310" s="88"/>
      <c r="U310" s="88"/>
      <c r="V310" s="88"/>
      <c r="W310" s="88"/>
    </row>
    <row r="311" ht="15.75" customHeight="1" spans="1:23">
      <c r="A311" s="88"/>
      <c r="B311" s="88"/>
      <c r="C311" s="88"/>
      <c r="D311" s="88"/>
      <c r="E311" s="88"/>
      <c r="F311" s="88"/>
      <c r="G311" s="88"/>
      <c r="H311" s="88"/>
      <c r="I311" s="88"/>
      <c r="J311" s="88"/>
      <c r="K311" s="88"/>
      <c r="L311" s="88"/>
      <c r="M311" s="88"/>
      <c r="N311" s="88"/>
      <c r="O311" s="88"/>
      <c r="P311" s="88"/>
      <c r="Q311" s="88"/>
      <c r="R311" s="88"/>
      <c r="S311" s="88"/>
      <c r="T311" s="88"/>
      <c r="U311" s="88"/>
      <c r="V311" s="88"/>
      <c r="W311" s="88"/>
    </row>
    <row r="312" ht="15.75" customHeight="1" spans="1:23">
      <c r="A312" s="88"/>
      <c r="B312" s="88"/>
      <c r="C312" s="88"/>
      <c r="D312" s="88"/>
      <c r="E312" s="88"/>
      <c r="F312" s="88"/>
      <c r="G312" s="88"/>
      <c r="H312" s="88"/>
      <c r="I312" s="88"/>
      <c r="J312" s="88"/>
      <c r="K312" s="88"/>
      <c r="L312" s="88"/>
      <c r="M312" s="88"/>
      <c r="N312" s="88"/>
      <c r="O312" s="88"/>
      <c r="P312" s="88"/>
      <c r="Q312" s="88"/>
      <c r="R312" s="88"/>
      <c r="S312" s="88"/>
      <c r="T312" s="88"/>
      <c r="U312" s="88"/>
      <c r="V312" s="88"/>
      <c r="W312" s="88"/>
    </row>
    <row r="313" ht="15.75" customHeight="1" spans="1:23">
      <c r="A313" s="88"/>
      <c r="B313" s="88"/>
      <c r="C313" s="88"/>
      <c r="D313" s="88"/>
      <c r="E313" s="88"/>
      <c r="F313" s="88"/>
      <c r="G313" s="88"/>
      <c r="H313" s="88"/>
      <c r="I313" s="88"/>
      <c r="J313" s="88"/>
      <c r="K313" s="88"/>
      <c r="L313" s="88"/>
      <c r="M313" s="88"/>
      <c r="N313" s="88"/>
      <c r="O313" s="88"/>
      <c r="P313" s="88"/>
      <c r="Q313" s="88"/>
      <c r="R313" s="88"/>
      <c r="S313" s="88"/>
      <c r="T313" s="88"/>
      <c r="U313" s="88"/>
      <c r="V313" s="88"/>
      <c r="W313" s="88"/>
    </row>
    <row r="314" ht="15.75" customHeight="1" spans="1:23">
      <c r="A314" s="88"/>
      <c r="B314" s="88"/>
      <c r="C314" s="88"/>
      <c r="D314" s="88"/>
      <c r="E314" s="88"/>
      <c r="F314" s="88"/>
      <c r="G314" s="88"/>
      <c r="H314" s="88"/>
      <c r="I314" s="88"/>
      <c r="J314" s="88"/>
      <c r="K314" s="88"/>
      <c r="L314" s="88"/>
      <c r="M314" s="88"/>
      <c r="N314" s="88"/>
      <c r="O314" s="88"/>
      <c r="P314" s="88"/>
      <c r="Q314" s="88"/>
      <c r="R314" s="88"/>
      <c r="S314" s="88"/>
      <c r="T314" s="88"/>
      <c r="U314" s="88"/>
      <c r="V314" s="88"/>
      <c r="W314" s="88"/>
    </row>
    <row r="315" ht="15.75" customHeight="1" spans="1:23">
      <c r="A315" s="88"/>
      <c r="B315" s="88"/>
      <c r="C315" s="88"/>
      <c r="D315" s="88"/>
      <c r="E315" s="88"/>
      <c r="F315" s="88"/>
      <c r="G315" s="88"/>
      <c r="H315" s="88"/>
      <c r="I315" s="88"/>
      <c r="J315" s="88"/>
      <c r="K315" s="88"/>
      <c r="L315" s="88"/>
      <c r="M315" s="88"/>
      <c r="N315" s="88"/>
      <c r="O315" s="88"/>
      <c r="P315" s="88"/>
      <c r="Q315" s="88"/>
      <c r="R315" s="88"/>
      <c r="S315" s="88"/>
      <c r="T315" s="88"/>
      <c r="U315" s="88"/>
      <c r="V315" s="88"/>
      <c r="W315" s="88"/>
    </row>
    <row r="316" ht="15.75" customHeight="1" spans="1:23">
      <c r="A316" s="88"/>
      <c r="B316" s="88"/>
      <c r="C316" s="88"/>
      <c r="D316" s="88"/>
      <c r="E316" s="88"/>
      <c r="F316" s="88"/>
      <c r="G316" s="88"/>
      <c r="H316" s="88"/>
      <c r="I316" s="88"/>
      <c r="J316" s="88"/>
      <c r="K316" s="88"/>
      <c r="L316" s="88"/>
      <c r="M316" s="88"/>
      <c r="N316" s="88"/>
      <c r="O316" s="88"/>
      <c r="P316" s="88"/>
      <c r="Q316" s="88"/>
      <c r="R316" s="88"/>
      <c r="S316" s="88"/>
      <c r="T316" s="88"/>
      <c r="U316" s="88"/>
      <c r="V316" s="88"/>
      <c r="W316" s="88"/>
    </row>
    <row r="317" ht="15.75" customHeight="1" spans="1:23">
      <c r="A317" s="88"/>
      <c r="B317" s="88"/>
      <c r="C317" s="88"/>
      <c r="D317" s="88"/>
      <c r="E317" s="88"/>
      <c r="F317" s="88"/>
      <c r="G317" s="88"/>
      <c r="H317" s="88"/>
      <c r="I317" s="88"/>
      <c r="J317" s="88"/>
      <c r="K317" s="88"/>
      <c r="L317" s="88"/>
      <c r="M317" s="88"/>
      <c r="N317" s="88"/>
      <c r="O317" s="88"/>
      <c r="P317" s="88"/>
      <c r="Q317" s="88"/>
      <c r="R317" s="88"/>
      <c r="S317" s="88"/>
      <c r="T317" s="88"/>
      <c r="U317" s="88"/>
      <c r="V317" s="88"/>
      <c r="W317" s="88"/>
    </row>
    <row r="318" ht="15.75" customHeight="1" spans="1:23">
      <c r="A318" s="88"/>
      <c r="B318" s="88"/>
      <c r="C318" s="88"/>
      <c r="D318" s="88"/>
      <c r="E318" s="88"/>
      <c r="F318" s="88"/>
      <c r="G318" s="88"/>
      <c r="H318" s="88"/>
      <c r="I318" s="88"/>
      <c r="J318" s="88"/>
      <c r="K318" s="88"/>
      <c r="L318" s="88"/>
      <c r="M318" s="88"/>
      <c r="N318" s="88"/>
      <c r="O318" s="88"/>
      <c r="P318" s="88"/>
      <c r="Q318" s="88"/>
      <c r="R318" s="88"/>
      <c r="S318" s="88"/>
      <c r="T318" s="88"/>
      <c r="U318" s="88"/>
      <c r="V318" s="88"/>
      <c r="W318" s="88"/>
    </row>
    <row r="319" ht="15.75" customHeight="1" spans="1:23">
      <c r="A319" s="88"/>
      <c r="B319" s="88"/>
      <c r="C319" s="88"/>
      <c r="D319" s="88"/>
      <c r="E319" s="88"/>
      <c r="F319" s="88"/>
      <c r="G319" s="88"/>
      <c r="H319" s="88"/>
      <c r="I319" s="88"/>
      <c r="J319" s="88"/>
      <c r="K319" s="88"/>
      <c r="L319" s="88"/>
      <c r="M319" s="88"/>
      <c r="N319" s="88"/>
      <c r="O319" s="88"/>
      <c r="P319" s="88"/>
      <c r="Q319" s="88"/>
      <c r="R319" s="88"/>
      <c r="S319" s="88"/>
      <c r="T319" s="88"/>
      <c r="U319" s="88"/>
      <c r="V319" s="88"/>
      <c r="W319" s="88"/>
    </row>
    <row r="320" ht="15.75" customHeight="1" spans="1:23">
      <c r="A320" s="88"/>
      <c r="B320" s="88"/>
      <c r="C320" s="88"/>
      <c r="D320" s="88"/>
      <c r="E320" s="88"/>
      <c r="F320" s="88"/>
      <c r="G320" s="88"/>
      <c r="H320" s="88"/>
      <c r="I320" s="88"/>
      <c r="J320" s="88"/>
      <c r="K320" s="88"/>
      <c r="L320" s="88"/>
      <c r="M320" s="88"/>
      <c r="N320" s="88"/>
      <c r="O320" s="88"/>
      <c r="P320" s="88"/>
      <c r="Q320" s="88"/>
      <c r="R320" s="88"/>
      <c r="S320" s="88"/>
      <c r="T320" s="88"/>
      <c r="U320" s="88"/>
      <c r="V320" s="88"/>
      <c r="W320" s="88"/>
    </row>
    <row r="321" ht="15.75" customHeight="1" spans="1:23">
      <c r="A321" s="88"/>
      <c r="B321" s="88"/>
      <c r="C321" s="88"/>
      <c r="D321" s="88"/>
      <c r="E321" s="88"/>
      <c r="F321" s="88"/>
      <c r="G321" s="88"/>
      <c r="H321" s="88"/>
      <c r="I321" s="88"/>
      <c r="J321" s="88"/>
      <c r="K321" s="88"/>
      <c r="L321" s="88"/>
      <c r="M321" s="88"/>
      <c r="N321" s="88"/>
      <c r="O321" s="88"/>
      <c r="P321" s="88"/>
      <c r="Q321" s="88"/>
      <c r="R321" s="88"/>
      <c r="S321" s="88"/>
      <c r="T321" s="88"/>
      <c r="U321" s="88"/>
      <c r="V321" s="88"/>
      <c r="W321" s="88"/>
    </row>
    <row r="322" ht="15.75" customHeight="1" spans="1:23">
      <c r="A322" s="88"/>
      <c r="B322" s="88"/>
      <c r="C322" s="88"/>
      <c r="D322" s="88"/>
      <c r="E322" s="88"/>
      <c r="F322" s="88"/>
      <c r="G322" s="88"/>
      <c r="H322" s="88"/>
      <c r="I322" s="88"/>
      <c r="J322" s="88"/>
      <c r="K322" s="88"/>
      <c r="L322" s="88"/>
      <c r="M322" s="88"/>
      <c r="N322" s="88"/>
      <c r="O322" s="88"/>
      <c r="P322" s="88"/>
      <c r="Q322" s="88"/>
      <c r="R322" s="88"/>
      <c r="S322" s="88"/>
      <c r="T322" s="88"/>
      <c r="U322" s="88"/>
      <c r="V322" s="88"/>
      <c r="W322" s="88"/>
    </row>
    <row r="323" ht="15.75" customHeight="1" spans="1:23">
      <c r="A323" s="88"/>
      <c r="B323" s="88"/>
      <c r="C323" s="88"/>
      <c r="D323" s="88"/>
      <c r="E323" s="88"/>
      <c r="F323" s="88"/>
      <c r="G323" s="88"/>
      <c r="H323" s="88"/>
      <c r="I323" s="88"/>
      <c r="J323" s="88"/>
      <c r="K323" s="88"/>
      <c r="L323" s="88"/>
      <c r="M323" s="88"/>
      <c r="N323" s="88"/>
      <c r="O323" s="88"/>
      <c r="P323" s="88"/>
      <c r="Q323" s="88"/>
      <c r="R323" s="88"/>
      <c r="S323" s="88"/>
      <c r="T323" s="88"/>
      <c r="U323" s="88"/>
      <c r="V323" s="88"/>
      <c r="W323" s="88"/>
    </row>
    <row r="324" ht="15.75" customHeight="1" spans="1:23">
      <c r="A324" s="88"/>
      <c r="B324" s="88"/>
      <c r="C324" s="88"/>
      <c r="D324" s="88"/>
      <c r="E324" s="88"/>
      <c r="F324" s="88"/>
      <c r="G324" s="88"/>
      <c r="H324" s="88"/>
      <c r="I324" s="88"/>
      <c r="J324" s="88"/>
      <c r="K324" s="88"/>
      <c r="L324" s="88"/>
      <c r="M324" s="88"/>
      <c r="N324" s="88"/>
      <c r="O324" s="88"/>
      <c r="P324" s="88"/>
      <c r="Q324" s="88"/>
      <c r="R324" s="88"/>
      <c r="S324" s="88"/>
      <c r="T324" s="88"/>
      <c r="U324" s="88"/>
      <c r="V324" s="88"/>
      <c r="W324" s="88"/>
    </row>
    <row r="325" ht="15.75" customHeight="1" spans="1:23">
      <c r="A325" s="88"/>
      <c r="B325" s="88"/>
      <c r="C325" s="88"/>
      <c r="D325" s="88"/>
      <c r="E325" s="88"/>
      <c r="F325" s="88"/>
      <c r="G325" s="88"/>
      <c r="H325" s="88"/>
      <c r="I325" s="88"/>
      <c r="J325" s="88"/>
      <c r="K325" s="88"/>
      <c r="L325" s="88"/>
      <c r="M325" s="88"/>
      <c r="N325" s="88"/>
      <c r="O325" s="88"/>
      <c r="P325" s="88"/>
      <c r="Q325" s="88"/>
      <c r="R325" s="88"/>
      <c r="S325" s="88"/>
      <c r="T325" s="88"/>
      <c r="U325" s="88"/>
      <c r="V325" s="88"/>
      <c r="W325" s="88"/>
    </row>
    <row r="326" ht="15.75" customHeight="1" spans="1:23">
      <c r="A326" s="88"/>
      <c r="B326" s="88"/>
      <c r="C326" s="88"/>
      <c r="D326" s="88"/>
      <c r="E326" s="88"/>
      <c r="F326" s="88"/>
      <c r="G326" s="88"/>
      <c r="H326" s="88"/>
      <c r="I326" s="88"/>
      <c r="J326" s="88"/>
      <c r="K326" s="88"/>
      <c r="L326" s="88"/>
      <c r="M326" s="88"/>
      <c r="N326" s="88"/>
      <c r="O326" s="88"/>
      <c r="P326" s="88"/>
      <c r="Q326" s="88"/>
      <c r="R326" s="88"/>
      <c r="S326" s="88"/>
      <c r="T326" s="88"/>
      <c r="U326" s="88"/>
      <c r="V326" s="88"/>
      <c r="W326" s="88"/>
    </row>
    <row r="327" ht="15.75" customHeight="1" spans="1:23">
      <c r="A327" s="88"/>
      <c r="B327" s="88"/>
      <c r="C327" s="88"/>
      <c r="D327" s="88"/>
      <c r="E327" s="88"/>
      <c r="F327" s="88"/>
      <c r="G327" s="88"/>
      <c r="H327" s="88"/>
      <c r="I327" s="88"/>
      <c r="J327" s="88"/>
      <c r="K327" s="88"/>
      <c r="L327" s="88"/>
      <c r="M327" s="88"/>
      <c r="N327" s="88"/>
      <c r="O327" s="88"/>
      <c r="P327" s="88"/>
      <c r="Q327" s="88"/>
      <c r="R327" s="88"/>
      <c r="S327" s="88"/>
      <c r="T327" s="88"/>
      <c r="U327" s="88"/>
      <c r="V327" s="88"/>
      <c r="W327" s="88"/>
    </row>
    <row r="328" ht="15.75" customHeight="1" spans="1:23">
      <c r="A328" s="88"/>
      <c r="B328" s="88"/>
      <c r="C328" s="88"/>
      <c r="D328" s="88"/>
      <c r="E328" s="88"/>
      <c r="F328" s="88"/>
      <c r="G328" s="88"/>
      <c r="H328" s="88"/>
      <c r="I328" s="88"/>
      <c r="J328" s="88"/>
      <c r="K328" s="88"/>
      <c r="L328" s="88"/>
      <c r="M328" s="88"/>
      <c r="N328" s="88"/>
      <c r="O328" s="88"/>
      <c r="P328" s="88"/>
      <c r="Q328" s="88"/>
      <c r="R328" s="88"/>
      <c r="S328" s="88"/>
      <c r="T328" s="88"/>
      <c r="U328" s="88"/>
      <c r="V328" s="88"/>
      <c r="W328" s="88"/>
    </row>
    <row r="329" ht="15.75" customHeight="1" spans="1:23">
      <c r="A329" s="88"/>
      <c r="B329" s="88"/>
      <c r="C329" s="88"/>
      <c r="D329" s="88"/>
      <c r="E329" s="88"/>
      <c r="F329" s="88"/>
      <c r="G329" s="88"/>
      <c r="H329" s="88"/>
      <c r="I329" s="88"/>
      <c r="J329" s="88"/>
      <c r="K329" s="88"/>
      <c r="L329" s="88"/>
      <c r="M329" s="88"/>
      <c r="N329" s="88"/>
      <c r="O329" s="88"/>
      <c r="P329" s="88"/>
      <c r="Q329" s="88"/>
      <c r="R329" s="88"/>
      <c r="S329" s="88"/>
      <c r="T329" s="88"/>
      <c r="U329" s="88"/>
      <c r="V329" s="88"/>
      <c r="W329" s="88"/>
    </row>
    <row r="330" ht="15.75" customHeight="1" spans="1:23">
      <c r="A330" s="88"/>
      <c r="B330" s="88"/>
      <c r="C330" s="88"/>
      <c r="D330" s="88"/>
      <c r="E330" s="88"/>
      <c r="F330" s="88"/>
      <c r="G330" s="88"/>
      <c r="H330" s="88"/>
      <c r="I330" s="88"/>
      <c r="J330" s="88"/>
      <c r="K330" s="88"/>
      <c r="L330" s="88"/>
      <c r="M330" s="88"/>
      <c r="N330" s="88"/>
      <c r="O330" s="88"/>
      <c r="P330" s="88"/>
      <c r="Q330" s="88"/>
      <c r="R330" s="88"/>
      <c r="S330" s="88"/>
      <c r="T330" s="88"/>
      <c r="U330" s="88"/>
      <c r="V330" s="88"/>
      <c r="W330" s="88"/>
    </row>
    <row r="331" ht="15.75" customHeight="1" spans="1:23">
      <c r="A331" s="88"/>
      <c r="B331" s="88"/>
      <c r="C331" s="88"/>
      <c r="D331" s="88"/>
      <c r="E331" s="88"/>
      <c r="F331" s="88"/>
      <c r="G331" s="88"/>
      <c r="H331" s="88"/>
      <c r="I331" s="88"/>
      <c r="J331" s="88"/>
      <c r="K331" s="88"/>
      <c r="L331" s="88"/>
      <c r="M331" s="88"/>
      <c r="N331" s="88"/>
      <c r="O331" s="88"/>
      <c r="P331" s="88"/>
      <c r="Q331" s="88"/>
      <c r="R331" s="88"/>
      <c r="S331" s="88"/>
      <c r="T331" s="88"/>
      <c r="U331" s="88"/>
      <c r="V331" s="88"/>
      <c r="W331" s="88"/>
    </row>
    <row r="332" ht="15.75" customHeight="1" spans="1:23">
      <c r="A332" s="88"/>
      <c r="B332" s="88"/>
      <c r="C332" s="88"/>
      <c r="D332" s="88"/>
      <c r="E332" s="88"/>
      <c r="F332" s="88"/>
      <c r="G332" s="88"/>
      <c r="H332" s="88"/>
      <c r="I332" s="88"/>
      <c r="J332" s="88"/>
      <c r="K332" s="88"/>
      <c r="L332" s="88"/>
      <c r="M332" s="88"/>
      <c r="N332" s="88"/>
      <c r="O332" s="88"/>
      <c r="P332" s="88"/>
      <c r="Q332" s="88"/>
      <c r="R332" s="88"/>
      <c r="S332" s="88"/>
      <c r="T332" s="88"/>
      <c r="U332" s="88"/>
      <c r="V332" s="88"/>
      <c r="W332" s="88"/>
    </row>
    <row r="333" ht="15.75" customHeight="1" spans="1:23">
      <c r="A333" s="88"/>
      <c r="B333" s="88"/>
      <c r="C333" s="88"/>
      <c r="D333" s="88"/>
      <c r="E333" s="88"/>
      <c r="F333" s="88"/>
      <c r="G333" s="88"/>
      <c r="H333" s="88"/>
      <c r="I333" s="88"/>
      <c r="J333" s="88"/>
      <c r="K333" s="88"/>
      <c r="L333" s="88"/>
      <c r="M333" s="88"/>
      <c r="N333" s="88"/>
      <c r="O333" s="88"/>
      <c r="P333" s="88"/>
      <c r="Q333" s="88"/>
      <c r="R333" s="88"/>
      <c r="S333" s="88"/>
      <c r="T333" s="88"/>
      <c r="U333" s="88"/>
      <c r="V333" s="88"/>
      <c r="W333" s="88"/>
    </row>
    <row r="334" ht="15.75" customHeight="1" spans="1:23">
      <c r="A334" s="88"/>
      <c r="B334" s="88"/>
      <c r="C334" s="88"/>
      <c r="D334" s="88"/>
      <c r="E334" s="88"/>
      <c r="F334" s="88"/>
      <c r="G334" s="88"/>
      <c r="H334" s="88"/>
      <c r="I334" s="88"/>
      <c r="J334" s="88"/>
      <c r="K334" s="88"/>
      <c r="L334" s="88"/>
      <c r="M334" s="88"/>
      <c r="N334" s="88"/>
      <c r="O334" s="88"/>
      <c r="P334" s="88"/>
      <c r="Q334" s="88"/>
      <c r="R334" s="88"/>
      <c r="S334" s="88"/>
      <c r="T334" s="88"/>
      <c r="U334" s="88"/>
      <c r="V334" s="88"/>
      <c r="W334" s="88"/>
    </row>
    <row r="335" ht="15.75" customHeight="1" spans="1:23">
      <c r="A335" s="88"/>
      <c r="B335" s="88"/>
      <c r="C335" s="88"/>
      <c r="D335" s="88"/>
      <c r="E335" s="88"/>
      <c r="F335" s="88"/>
      <c r="G335" s="88"/>
      <c r="H335" s="88"/>
      <c r="I335" s="88"/>
      <c r="J335" s="88"/>
      <c r="K335" s="88"/>
      <c r="L335" s="88"/>
      <c r="M335" s="88"/>
      <c r="N335" s="88"/>
      <c r="O335" s="88"/>
      <c r="P335" s="88"/>
      <c r="Q335" s="88"/>
      <c r="R335" s="88"/>
      <c r="S335" s="88"/>
      <c r="T335" s="88"/>
      <c r="U335" s="88"/>
      <c r="V335" s="88"/>
      <c r="W335" s="88"/>
    </row>
    <row r="336" ht="15.75" customHeight="1" spans="1:23">
      <c r="A336" s="88"/>
      <c r="B336" s="88"/>
      <c r="C336" s="88"/>
      <c r="D336" s="88"/>
      <c r="E336" s="88"/>
      <c r="F336" s="88"/>
      <c r="G336" s="88"/>
      <c r="H336" s="88"/>
      <c r="I336" s="88"/>
      <c r="J336" s="88"/>
      <c r="K336" s="88"/>
      <c r="L336" s="88"/>
      <c r="M336" s="88"/>
      <c r="N336" s="88"/>
      <c r="O336" s="88"/>
      <c r="P336" s="88"/>
      <c r="Q336" s="88"/>
      <c r="R336" s="88"/>
      <c r="S336" s="88"/>
      <c r="T336" s="88"/>
      <c r="U336" s="88"/>
      <c r="V336" s="88"/>
      <c r="W336" s="88"/>
    </row>
    <row r="337" ht="15.75" customHeight="1" spans="1:23">
      <c r="A337" s="88"/>
      <c r="B337" s="88"/>
      <c r="C337" s="88"/>
      <c r="D337" s="88"/>
      <c r="E337" s="88"/>
      <c r="F337" s="88"/>
      <c r="G337" s="88"/>
      <c r="H337" s="88"/>
      <c r="I337" s="88"/>
      <c r="J337" s="88"/>
      <c r="K337" s="88"/>
      <c r="L337" s="88"/>
      <c r="M337" s="88"/>
      <c r="N337" s="88"/>
      <c r="O337" s="88"/>
      <c r="P337" s="88"/>
      <c r="Q337" s="88"/>
      <c r="R337" s="88"/>
      <c r="S337" s="88"/>
      <c r="T337" s="88"/>
      <c r="U337" s="88"/>
      <c r="V337" s="88"/>
      <c r="W337" s="88"/>
    </row>
    <row r="338" ht="15.75" customHeight="1" spans="1:23">
      <c r="A338" s="88"/>
      <c r="B338" s="88"/>
      <c r="C338" s="88"/>
      <c r="D338" s="88"/>
      <c r="E338" s="88"/>
      <c r="F338" s="88"/>
      <c r="G338" s="88"/>
      <c r="H338" s="88"/>
      <c r="I338" s="88"/>
      <c r="J338" s="88"/>
      <c r="K338" s="88"/>
      <c r="L338" s="88"/>
      <c r="M338" s="88"/>
      <c r="N338" s="88"/>
      <c r="O338" s="88"/>
      <c r="P338" s="88"/>
      <c r="Q338" s="88"/>
      <c r="R338" s="88"/>
      <c r="S338" s="88"/>
      <c r="T338" s="88"/>
      <c r="U338" s="88"/>
      <c r="V338" s="88"/>
      <c r="W338" s="88"/>
    </row>
    <row r="339" ht="15.75" customHeight="1" spans="1:23">
      <c r="A339" s="88"/>
      <c r="B339" s="88"/>
      <c r="C339" s="88"/>
      <c r="D339" s="88"/>
      <c r="E339" s="88"/>
      <c r="F339" s="88"/>
      <c r="G339" s="88"/>
      <c r="H339" s="88"/>
      <c r="I339" s="88"/>
      <c r="J339" s="88"/>
      <c r="K339" s="88"/>
      <c r="L339" s="88"/>
      <c r="M339" s="88"/>
      <c r="N339" s="88"/>
      <c r="O339" s="88"/>
      <c r="P339" s="88"/>
      <c r="Q339" s="88"/>
      <c r="R339" s="88"/>
      <c r="S339" s="88"/>
      <c r="T339" s="88"/>
      <c r="U339" s="88"/>
      <c r="V339" s="88"/>
      <c r="W339" s="88"/>
    </row>
    <row r="340" ht="15.75" customHeight="1" spans="1:23">
      <c r="A340" s="88"/>
      <c r="B340" s="88"/>
      <c r="C340" s="88"/>
      <c r="D340" s="88"/>
      <c r="E340" s="88"/>
      <c r="F340" s="88"/>
      <c r="G340" s="88"/>
      <c r="H340" s="88"/>
      <c r="I340" s="88"/>
      <c r="J340" s="88"/>
      <c r="K340" s="88"/>
      <c r="L340" s="88"/>
      <c r="M340" s="88"/>
      <c r="N340" s="88"/>
      <c r="O340" s="88"/>
      <c r="P340" s="88"/>
      <c r="Q340" s="88"/>
      <c r="R340" s="88"/>
      <c r="S340" s="88"/>
      <c r="T340" s="88"/>
      <c r="U340" s="88"/>
      <c r="V340" s="88"/>
      <c r="W340" s="88"/>
    </row>
    <row r="341" ht="15.75" customHeight="1" spans="1:23">
      <c r="A341" s="88"/>
      <c r="B341" s="88"/>
      <c r="C341" s="88"/>
      <c r="D341" s="88"/>
      <c r="E341" s="88"/>
      <c r="F341" s="88"/>
      <c r="G341" s="88"/>
      <c r="H341" s="88"/>
      <c r="I341" s="88"/>
      <c r="J341" s="88"/>
      <c r="K341" s="88"/>
      <c r="L341" s="88"/>
      <c r="M341" s="88"/>
      <c r="N341" s="88"/>
      <c r="O341" s="88"/>
      <c r="P341" s="88"/>
      <c r="Q341" s="88"/>
      <c r="R341" s="88"/>
      <c r="S341" s="88"/>
      <c r="T341" s="88"/>
      <c r="U341" s="88"/>
      <c r="V341" s="88"/>
      <c r="W341" s="88"/>
    </row>
    <row r="342" ht="15.75" customHeight="1" spans="1:23">
      <c r="A342" s="88"/>
      <c r="B342" s="88"/>
      <c r="C342" s="88"/>
      <c r="D342" s="88"/>
      <c r="E342" s="88"/>
      <c r="F342" s="88"/>
      <c r="G342" s="88"/>
      <c r="H342" s="88"/>
      <c r="I342" s="88"/>
      <c r="J342" s="88"/>
      <c r="K342" s="88"/>
      <c r="L342" s="88"/>
      <c r="M342" s="88"/>
      <c r="N342" s="88"/>
      <c r="O342" s="88"/>
      <c r="P342" s="88"/>
      <c r="Q342" s="88"/>
      <c r="R342" s="88"/>
      <c r="S342" s="88"/>
      <c r="T342" s="88"/>
      <c r="U342" s="88"/>
      <c r="V342" s="88"/>
      <c r="W342" s="88"/>
    </row>
    <row r="343" ht="15.75" customHeight="1" spans="1:23">
      <c r="A343" s="88"/>
      <c r="B343" s="88"/>
      <c r="C343" s="88"/>
      <c r="D343" s="88"/>
      <c r="E343" s="88"/>
      <c r="F343" s="88"/>
      <c r="G343" s="88"/>
      <c r="H343" s="88"/>
      <c r="I343" s="88"/>
      <c r="J343" s="88"/>
      <c r="K343" s="88"/>
      <c r="L343" s="88"/>
      <c r="M343" s="88"/>
      <c r="N343" s="88"/>
      <c r="O343" s="88"/>
      <c r="P343" s="88"/>
      <c r="Q343" s="88"/>
      <c r="R343" s="88"/>
      <c r="S343" s="88"/>
      <c r="T343" s="88"/>
      <c r="U343" s="88"/>
      <c r="V343" s="88"/>
      <c r="W343" s="88"/>
    </row>
    <row r="344" ht="15.75" customHeight="1" spans="1:23">
      <c r="A344" s="88"/>
      <c r="B344" s="88"/>
      <c r="C344" s="88"/>
      <c r="D344" s="88"/>
      <c r="E344" s="88"/>
      <c r="F344" s="88"/>
      <c r="G344" s="88"/>
      <c r="H344" s="88"/>
      <c r="I344" s="88"/>
      <c r="J344" s="88"/>
      <c r="K344" s="88"/>
      <c r="L344" s="88"/>
      <c r="M344" s="88"/>
      <c r="N344" s="88"/>
      <c r="O344" s="88"/>
      <c r="P344" s="88"/>
      <c r="Q344" s="88"/>
      <c r="R344" s="88"/>
      <c r="S344" s="88"/>
      <c r="T344" s="88"/>
      <c r="U344" s="88"/>
      <c r="V344" s="88"/>
      <c r="W344" s="88"/>
    </row>
    <row r="345" ht="15.75" customHeight="1" spans="1:23">
      <c r="A345" s="88"/>
      <c r="B345" s="88"/>
      <c r="C345" s="88"/>
      <c r="D345" s="88"/>
      <c r="E345" s="88"/>
      <c r="F345" s="88"/>
      <c r="G345" s="88"/>
      <c r="H345" s="88"/>
      <c r="I345" s="88"/>
      <c r="J345" s="88"/>
      <c r="K345" s="88"/>
      <c r="L345" s="88"/>
      <c r="M345" s="88"/>
      <c r="N345" s="88"/>
      <c r="O345" s="88"/>
      <c r="P345" s="88"/>
      <c r="Q345" s="88"/>
      <c r="R345" s="88"/>
      <c r="S345" s="88"/>
      <c r="T345" s="88"/>
      <c r="U345" s="88"/>
      <c r="V345" s="88"/>
      <c r="W345" s="88"/>
    </row>
    <row r="346" ht="15.75" customHeight="1" spans="1:23">
      <c r="A346" s="88"/>
      <c r="B346" s="88"/>
      <c r="C346" s="88"/>
      <c r="D346" s="88"/>
      <c r="E346" s="88"/>
      <c r="F346" s="88"/>
      <c r="G346" s="88"/>
      <c r="H346" s="88"/>
      <c r="I346" s="88"/>
      <c r="J346" s="88"/>
      <c r="K346" s="88"/>
      <c r="L346" s="88"/>
      <c r="M346" s="88"/>
      <c r="N346" s="88"/>
      <c r="O346" s="88"/>
      <c r="P346" s="88"/>
      <c r="Q346" s="88"/>
      <c r="R346" s="88"/>
      <c r="S346" s="88"/>
      <c r="T346" s="88"/>
      <c r="U346" s="88"/>
      <c r="V346" s="88"/>
      <c r="W346" s="88"/>
    </row>
    <row r="347" ht="15.75" customHeight="1" spans="1:23">
      <c r="A347" s="88"/>
      <c r="B347" s="88"/>
      <c r="C347" s="88"/>
      <c r="D347" s="88"/>
      <c r="E347" s="88"/>
      <c r="F347" s="88"/>
      <c r="G347" s="88"/>
      <c r="H347" s="88"/>
      <c r="I347" s="88"/>
      <c r="J347" s="88"/>
      <c r="K347" s="88"/>
      <c r="L347" s="88"/>
      <c r="M347" s="88"/>
      <c r="N347" s="88"/>
      <c r="O347" s="88"/>
      <c r="P347" s="88"/>
      <c r="Q347" s="88"/>
      <c r="R347" s="88"/>
      <c r="S347" s="88"/>
      <c r="T347" s="88"/>
      <c r="U347" s="88"/>
      <c r="V347" s="88"/>
      <c r="W347" s="88"/>
    </row>
    <row r="348" ht="15.75" customHeight="1" spans="1:23">
      <c r="A348" s="88"/>
      <c r="B348" s="88"/>
      <c r="C348" s="88"/>
      <c r="D348" s="88"/>
      <c r="E348" s="88"/>
      <c r="F348" s="88"/>
      <c r="G348" s="88"/>
      <c r="H348" s="88"/>
      <c r="I348" s="88"/>
      <c r="J348" s="88"/>
      <c r="K348" s="88"/>
      <c r="L348" s="88"/>
      <c r="M348" s="88"/>
      <c r="N348" s="88"/>
      <c r="O348" s="88"/>
      <c r="P348" s="88"/>
      <c r="Q348" s="88"/>
      <c r="R348" s="88"/>
      <c r="S348" s="88"/>
      <c r="T348" s="88"/>
      <c r="U348" s="88"/>
      <c r="V348" s="88"/>
      <c r="W348" s="88"/>
    </row>
    <row r="349" ht="15.75" customHeight="1" spans="1:23">
      <c r="A349" s="88"/>
      <c r="B349" s="88"/>
      <c r="C349" s="88"/>
      <c r="D349" s="88"/>
      <c r="E349" s="88"/>
      <c r="F349" s="88"/>
      <c r="G349" s="88"/>
      <c r="H349" s="88"/>
      <c r="I349" s="88"/>
      <c r="J349" s="88"/>
      <c r="K349" s="88"/>
      <c r="L349" s="88"/>
      <c r="M349" s="88"/>
      <c r="N349" s="88"/>
      <c r="O349" s="88"/>
      <c r="P349" s="88"/>
      <c r="Q349" s="88"/>
      <c r="R349" s="88"/>
      <c r="S349" s="88"/>
      <c r="T349" s="88"/>
      <c r="U349" s="88"/>
      <c r="V349" s="88"/>
      <c r="W349" s="88"/>
    </row>
    <row r="350" ht="15.75" customHeight="1" spans="1:23">
      <c r="A350" s="88"/>
      <c r="B350" s="88"/>
      <c r="C350" s="88"/>
      <c r="D350" s="88"/>
      <c r="E350" s="88"/>
      <c r="F350" s="88"/>
      <c r="G350" s="88"/>
      <c r="H350" s="88"/>
      <c r="I350" s="88"/>
      <c r="J350" s="88"/>
      <c r="K350" s="88"/>
      <c r="L350" s="88"/>
      <c r="M350" s="88"/>
      <c r="N350" s="88"/>
      <c r="O350" s="88"/>
      <c r="P350" s="88"/>
      <c r="Q350" s="88"/>
      <c r="R350" s="88"/>
      <c r="S350" s="88"/>
      <c r="T350" s="88"/>
      <c r="U350" s="88"/>
      <c r="V350" s="88"/>
      <c r="W350" s="88"/>
    </row>
    <row r="351" ht="15.75" customHeight="1" spans="1:23">
      <c r="A351" s="88"/>
      <c r="B351" s="88"/>
      <c r="C351" s="88"/>
      <c r="D351" s="88"/>
      <c r="E351" s="88"/>
      <c r="F351" s="88"/>
      <c r="G351" s="88"/>
      <c r="H351" s="88"/>
      <c r="I351" s="88"/>
      <c r="J351" s="88"/>
      <c r="K351" s="88"/>
      <c r="L351" s="88"/>
      <c r="M351" s="88"/>
      <c r="N351" s="88"/>
      <c r="O351" s="88"/>
      <c r="P351" s="88"/>
      <c r="Q351" s="88"/>
      <c r="R351" s="88"/>
      <c r="S351" s="88"/>
      <c r="T351" s="88"/>
      <c r="U351" s="88"/>
      <c r="V351" s="88"/>
      <c r="W351" s="88"/>
    </row>
    <row r="352" ht="15.75" customHeight="1" spans="1:23">
      <c r="A352" s="88"/>
      <c r="B352" s="88"/>
      <c r="C352" s="88"/>
      <c r="D352" s="88"/>
      <c r="E352" s="88"/>
      <c r="F352" s="88"/>
      <c r="G352" s="88"/>
      <c r="H352" s="88"/>
      <c r="I352" s="88"/>
      <c r="J352" s="88"/>
      <c r="K352" s="88"/>
      <c r="L352" s="88"/>
      <c r="M352" s="88"/>
      <c r="N352" s="88"/>
      <c r="O352" s="88"/>
      <c r="P352" s="88"/>
      <c r="Q352" s="88"/>
      <c r="R352" s="88"/>
      <c r="S352" s="88"/>
      <c r="T352" s="88"/>
      <c r="U352" s="88"/>
      <c r="V352" s="88"/>
      <c r="W352" s="88"/>
    </row>
    <row r="353" ht="15.75" customHeight="1" spans="1:23">
      <c r="A353" s="88"/>
      <c r="B353" s="88"/>
      <c r="C353" s="88"/>
      <c r="D353" s="88"/>
      <c r="E353" s="88"/>
      <c r="F353" s="88"/>
      <c r="G353" s="88"/>
      <c r="H353" s="88"/>
      <c r="I353" s="88"/>
      <c r="J353" s="88"/>
      <c r="K353" s="88"/>
      <c r="L353" s="88"/>
      <c r="M353" s="88"/>
      <c r="N353" s="88"/>
      <c r="O353" s="88"/>
      <c r="P353" s="88"/>
      <c r="Q353" s="88"/>
      <c r="R353" s="88"/>
      <c r="S353" s="88"/>
      <c r="T353" s="88"/>
      <c r="U353" s="88"/>
      <c r="V353" s="88"/>
      <c r="W353" s="88"/>
    </row>
    <row r="354" ht="15.75" customHeight="1" spans="1:23">
      <c r="A354" s="88"/>
      <c r="B354" s="88"/>
      <c r="C354" s="88"/>
      <c r="D354" s="88"/>
      <c r="E354" s="88"/>
      <c r="F354" s="88"/>
      <c r="G354" s="88"/>
      <c r="H354" s="88"/>
      <c r="I354" s="88"/>
      <c r="J354" s="88"/>
      <c r="K354" s="88"/>
      <c r="L354" s="88"/>
      <c r="M354" s="88"/>
      <c r="N354" s="88"/>
      <c r="O354" s="88"/>
      <c r="P354" s="88"/>
      <c r="Q354" s="88"/>
      <c r="R354" s="88"/>
      <c r="S354" s="88"/>
      <c r="T354" s="88"/>
      <c r="U354" s="88"/>
      <c r="V354" s="88"/>
      <c r="W354" s="88"/>
    </row>
    <row r="355" ht="15.75" customHeight="1" spans="1:23">
      <c r="A355" s="88"/>
      <c r="B355" s="88"/>
      <c r="C355" s="88"/>
      <c r="D355" s="88"/>
      <c r="E355" s="88"/>
      <c r="F355" s="88"/>
      <c r="G355" s="88"/>
      <c r="H355" s="88"/>
      <c r="I355" s="88"/>
      <c r="J355" s="88"/>
      <c r="K355" s="88"/>
      <c r="L355" s="88"/>
      <c r="M355" s="88"/>
      <c r="N355" s="88"/>
      <c r="O355" s="88"/>
      <c r="P355" s="88"/>
      <c r="Q355" s="88"/>
      <c r="R355" s="88"/>
      <c r="S355" s="88"/>
      <c r="T355" s="88"/>
      <c r="U355" s="88"/>
      <c r="V355" s="88"/>
      <c r="W355" s="88"/>
    </row>
    <row r="356" ht="15.75" customHeight="1" spans="1:23">
      <c r="A356" s="88"/>
      <c r="B356" s="88"/>
      <c r="C356" s="88"/>
      <c r="D356" s="88"/>
      <c r="E356" s="88"/>
      <c r="F356" s="88"/>
      <c r="G356" s="88"/>
      <c r="H356" s="88"/>
      <c r="I356" s="88"/>
      <c r="J356" s="88"/>
      <c r="K356" s="88"/>
      <c r="L356" s="88"/>
      <c r="M356" s="88"/>
      <c r="N356" s="88"/>
      <c r="O356" s="88"/>
      <c r="P356" s="88"/>
      <c r="Q356" s="88"/>
      <c r="R356" s="88"/>
      <c r="S356" s="88"/>
      <c r="T356" s="88"/>
      <c r="U356" s="88"/>
      <c r="V356" s="88"/>
      <c r="W356" s="88"/>
    </row>
    <row r="357" ht="15.75" customHeight="1" spans="1:23">
      <c r="A357" s="88"/>
      <c r="B357" s="88"/>
      <c r="C357" s="88"/>
      <c r="D357" s="88"/>
      <c r="E357" s="88"/>
      <c r="F357" s="88"/>
      <c r="G357" s="88"/>
      <c r="H357" s="88"/>
      <c r="I357" s="88"/>
      <c r="J357" s="88"/>
      <c r="K357" s="88"/>
      <c r="L357" s="88"/>
      <c r="M357" s="88"/>
      <c r="N357" s="88"/>
      <c r="O357" s="88"/>
      <c r="P357" s="88"/>
      <c r="Q357" s="88"/>
      <c r="R357" s="88"/>
      <c r="S357" s="88"/>
      <c r="T357" s="88"/>
      <c r="U357" s="88"/>
      <c r="V357" s="88"/>
      <c r="W357" s="88"/>
    </row>
    <row r="358" ht="15.75" customHeight="1" spans="1:23">
      <c r="A358" s="88"/>
      <c r="B358" s="88"/>
      <c r="C358" s="88"/>
      <c r="D358" s="88"/>
      <c r="E358" s="88"/>
      <c r="F358" s="88"/>
      <c r="G358" s="88"/>
      <c r="H358" s="88"/>
      <c r="I358" s="88"/>
      <c r="J358" s="88"/>
      <c r="K358" s="88"/>
      <c r="L358" s="88"/>
      <c r="M358" s="88"/>
      <c r="N358" s="88"/>
      <c r="O358" s="88"/>
      <c r="P358" s="88"/>
      <c r="Q358" s="88"/>
      <c r="R358" s="88"/>
      <c r="S358" s="88"/>
      <c r="T358" s="88"/>
      <c r="U358" s="88"/>
      <c r="V358" s="88"/>
      <c r="W358" s="88"/>
    </row>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108">
    <mergeCell ref="A1:G1"/>
    <mergeCell ref="A2:G2"/>
    <mergeCell ref="A4:G4"/>
    <mergeCell ref="A5:G5"/>
    <mergeCell ref="A6:G6"/>
    <mergeCell ref="A7:G7"/>
    <mergeCell ref="A8:B8"/>
    <mergeCell ref="C8:F8"/>
    <mergeCell ref="A9:B9"/>
    <mergeCell ref="C9:F9"/>
    <mergeCell ref="A11:F11"/>
    <mergeCell ref="A12:B12"/>
    <mergeCell ref="C12:F12"/>
    <mergeCell ref="A13:B13"/>
    <mergeCell ref="C13:F13"/>
    <mergeCell ref="A14:B14"/>
    <mergeCell ref="C14:F14"/>
    <mergeCell ref="A15:B15"/>
    <mergeCell ref="C15:F15"/>
    <mergeCell ref="A16:B16"/>
    <mergeCell ref="C16:F16"/>
    <mergeCell ref="A18:D18"/>
    <mergeCell ref="A27:C27"/>
    <mergeCell ref="B28:C28"/>
    <mergeCell ref="B29:C29"/>
    <mergeCell ref="B30:C30"/>
    <mergeCell ref="B31:C31"/>
    <mergeCell ref="B32:C32"/>
    <mergeCell ref="B33:C33"/>
    <mergeCell ref="B34:C34"/>
    <mergeCell ref="B35:C35"/>
    <mergeCell ref="B36:D36"/>
    <mergeCell ref="A37:C37"/>
    <mergeCell ref="A38:B38"/>
    <mergeCell ref="A44:C44"/>
    <mergeCell ref="A57:C57"/>
    <mergeCell ref="B58:C58"/>
    <mergeCell ref="B59:C59"/>
    <mergeCell ref="B60:C60"/>
    <mergeCell ref="B61:C61"/>
    <mergeCell ref="B62:C62"/>
    <mergeCell ref="B63:C63"/>
    <mergeCell ref="A65:C65"/>
    <mergeCell ref="B66:C66"/>
    <mergeCell ref="B67:C67"/>
    <mergeCell ref="B68:C68"/>
    <mergeCell ref="B69:C69"/>
    <mergeCell ref="B70:C70"/>
    <mergeCell ref="A72:C72"/>
    <mergeCell ref="B73:C73"/>
    <mergeCell ref="B74:C74"/>
    <mergeCell ref="B75:C75"/>
    <mergeCell ref="B76:C76"/>
    <mergeCell ref="B77:C77"/>
    <mergeCell ref="B78:C78"/>
    <mergeCell ref="B79:C79"/>
    <mergeCell ref="B80:C80"/>
    <mergeCell ref="A82:C82"/>
    <mergeCell ref="B83:C83"/>
    <mergeCell ref="B84:C84"/>
    <mergeCell ref="B85:C85"/>
    <mergeCell ref="B86:C86"/>
    <mergeCell ref="B87:C87"/>
    <mergeCell ref="B88:C88"/>
    <mergeCell ref="B89:C89"/>
    <mergeCell ref="B90:C90"/>
    <mergeCell ref="A92:C92"/>
    <mergeCell ref="B93:C93"/>
    <mergeCell ref="B94:C94"/>
    <mergeCell ref="B95:C95"/>
    <mergeCell ref="A97:C97"/>
    <mergeCell ref="B98:C98"/>
    <mergeCell ref="B99:C99"/>
    <mergeCell ref="B100:C100"/>
    <mergeCell ref="B101:C101"/>
    <mergeCell ref="A103:C103"/>
    <mergeCell ref="B104:C104"/>
    <mergeCell ref="B105:C105"/>
    <mergeCell ref="B106:C106"/>
    <mergeCell ref="B107:C107"/>
    <mergeCell ref="B108:C108"/>
    <mergeCell ref="B109:C109"/>
    <mergeCell ref="A111:B111"/>
    <mergeCell ref="A122:G122"/>
    <mergeCell ref="A123:C123"/>
    <mergeCell ref="B124:C124"/>
    <mergeCell ref="B125:C125"/>
    <mergeCell ref="B126:C126"/>
    <mergeCell ref="B127:C127"/>
    <mergeCell ref="B128:C128"/>
    <mergeCell ref="B129:C129"/>
    <mergeCell ref="B130:C130"/>
    <mergeCell ref="B131:C131"/>
    <mergeCell ref="B132:C132"/>
    <mergeCell ref="B133:C133"/>
    <mergeCell ref="A136:B136"/>
    <mergeCell ref="A147:G147"/>
    <mergeCell ref="A148:C148"/>
    <mergeCell ref="B149:C149"/>
    <mergeCell ref="B150:C150"/>
    <mergeCell ref="B151:C151"/>
    <mergeCell ref="B152:C152"/>
    <mergeCell ref="B153:C153"/>
    <mergeCell ref="B154:C154"/>
    <mergeCell ref="B155:C155"/>
    <mergeCell ref="B156:C156"/>
    <mergeCell ref="B157:C157"/>
    <mergeCell ref="B158:C158"/>
  </mergeCells>
  <pageMargins left="0.511805555555556" right="0.511805555555556" top="0.869444444444444" bottom="0.786805555555556" header="0" footer="0"/>
  <pageSetup paperSize="9" scale="82" fitToHeight="0" orientation="landscape" horizontalDpi="600"/>
  <headerFooter>
    <oddHeader>&amp;CNegrito itálico"Processo 23069.153532/2025-16
PE 90.023/2025
</oddHeader>
    <oddFooter>&amp;L&amp;A</oddFooter>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83"/>
  <sheetViews>
    <sheetView tabSelected="1" topLeftCell="A10" workbookViewId="0">
      <selection activeCell="H22" sqref="H22"/>
    </sheetView>
  </sheetViews>
  <sheetFormatPr defaultColWidth="14.4285714285714" defaultRowHeight="15" customHeight="1"/>
  <cols>
    <col min="1" max="1" width="5.14285714285714" customWidth="1"/>
    <col min="2" max="2" width="41.2857142857143" customWidth="1"/>
    <col min="3" max="3" width="17.7142857142857" customWidth="1"/>
    <col min="4" max="4" width="14.5714285714286" customWidth="1"/>
    <col min="5" max="5" width="14.4285714285714" customWidth="1"/>
    <col min="6" max="6" width="15.4285714285714" customWidth="1"/>
    <col min="7" max="8" width="14.4285714285714" customWidth="1"/>
    <col min="9" max="24" width="11.4285714285714" customWidth="1"/>
  </cols>
  <sheetData>
    <row r="1" spans="1:24">
      <c r="A1" s="1" t="s">
        <v>389</v>
      </c>
      <c r="B1" s="1"/>
      <c r="C1" s="1"/>
      <c r="D1" s="1"/>
      <c r="E1" s="1"/>
      <c r="F1" s="1"/>
      <c r="G1" s="1"/>
      <c r="H1" s="1"/>
      <c r="I1" s="2"/>
      <c r="J1" s="2"/>
      <c r="K1" s="2"/>
      <c r="L1" s="2"/>
      <c r="M1" s="2"/>
      <c r="N1" s="2"/>
      <c r="O1" s="2"/>
      <c r="P1" s="2"/>
      <c r="Q1" s="2"/>
      <c r="R1" s="2"/>
      <c r="S1" s="2"/>
      <c r="T1" s="2"/>
      <c r="U1" s="2"/>
      <c r="V1" s="2"/>
      <c r="W1" s="2"/>
      <c r="X1" s="2"/>
    </row>
    <row r="2" spans="1:24">
      <c r="A2" s="3" t="s">
        <v>390</v>
      </c>
      <c r="B2" s="3"/>
      <c r="C2" s="3"/>
      <c r="D2" s="3"/>
      <c r="E2" s="3"/>
      <c r="F2" s="3"/>
      <c r="G2" s="3"/>
      <c r="H2" s="3"/>
      <c r="I2" s="2"/>
      <c r="J2" s="2"/>
      <c r="K2" s="2"/>
      <c r="L2" s="2"/>
      <c r="M2" s="2"/>
      <c r="N2" s="2"/>
      <c r="O2" s="2"/>
      <c r="P2" s="2"/>
      <c r="Q2" s="2"/>
      <c r="R2" s="2"/>
      <c r="S2" s="2"/>
      <c r="T2" s="2"/>
      <c r="U2" s="2"/>
      <c r="V2" s="2"/>
      <c r="W2" s="2"/>
      <c r="X2" s="2"/>
    </row>
    <row r="3" spans="1:24">
      <c r="A3" s="3" t="s">
        <v>391</v>
      </c>
      <c r="B3" s="3"/>
      <c r="C3" s="3"/>
      <c r="D3" s="3"/>
      <c r="E3" s="3"/>
      <c r="F3" s="3"/>
      <c r="G3" s="3"/>
      <c r="H3" s="3"/>
      <c r="I3" s="2"/>
      <c r="J3" s="2"/>
      <c r="K3" s="2"/>
      <c r="L3" s="2"/>
      <c r="M3" s="2"/>
      <c r="N3" s="2"/>
      <c r="O3" s="2"/>
      <c r="P3" s="2"/>
      <c r="Q3" s="2"/>
      <c r="R3" s="2"/>
      <c r="S3" s="2"/>
      <c r="T3" s="2"/>
      <c r="U3" s="2"/>
      <c r="V3" s="2"/>
      <c r="W3" s="2"/>
      <c r="X3" s="2"/>
    </row>
    <row r="4" spans="1:24">
      <c r="A4" s="4" t="s">
        <v>392</v>
      </c>
      <c r="B4" s="4"/>
      <c r="C4" s="4"/>
      <c r="D4" s="4"/>
      <c r="E4" s="4"/>
      <c r="F4" s="4"/>
      <c r="G4" s="4"/>
      <c r="H4" s="4"/>
      <c r="I4" s="2"/>
      <c r="J4" s="2"/>
      <c r="K4" s="2"/>
      <c r="L4" s="2"/>
      <c r="M4" s="2"/>
      <c r="N4" s="2"/>
      <c r="O4" s="2"/>
      <c r="P4" s="2"/>
      <c r="Q4" s="2"/>
      <c r="R4" s="2"/>
      <c r="S4" s="2"/>
      <c r="T4" s="2"/>
      <c r="U4" s="2"/>
      <c r="V4" s="2"/>
      <c r="W4" s="2"/>
      <c r="X4" s="2"/>
    </row>
    <row r="5" ht="24" customHeight="1" spans="1:24">
      <c r="A5" s="5" t="s">
        <v>393</v>
      </c>
      <c r="B5" s="5"/>
      <c r="C5" s="5"/>
      <c r="D5" s="5"/>
      <c r="E5" s="5"/>
      <c r="F5" s="5"/>
      <c r="G5" s="5"/>
      <c r="H5" s="5"/>
      <c r="I5" s="2"/>
      <c r="J5" s="2"/>
      <c r="K5" s="2"/>
      <c r="L5" s="2"/>
      <c r="M5" s="2"/>
      <c r="N5" s="2"/>
      <c r="O5" s="2"/>
      <c r="P5" s="2"/>
      <c r="Q5" s="2"/>
      <c r="R5" s="2"/>
      <c r="S5" s="2"/>
      <c r="T5" s="2"/>
      <c r="U5" s="2"/>
      <c r="V5" s="2"/>
      <c r="W5" s="2"/>
      <c r="X5" s="2"/>
    </row>
    <row r="6" ht="38.25" customHeight="1" spans="1:24">
      <c r="A6" s="6" t="s">
        <v>246</v>
      </c>
      <c r="B6" s="6"/>
      <c r="C6" s="6"/>
      <c r="D6" s="6"/>
      <c r="E6" s="6"/>
      <c r="F6" s="6"/>
      <c r="G6" s="6"/>
      <c r="H6" s="6"/>
      <c r="I6" s="2"/>
      <c r="J6" s="2"/>
      <c r="K6" s="2"/>
      <c r="L6" s="2"/>
      <c r="M6" s="2"/>
      <c r="N6" s="2"/>
      <c r="O6" s="2"/>
      <c r="P6" s="2"/>
      <c r="Q6" s="2"/>
      <c r="R6" s="2"/>
      <c r="S6" s="2"/>
      <c r="T6" s="2"/>
      <c r="U6" s="2"/>
      <c r="V6" s="2"/>
      <c r="W6" s="2"/>
      <c r="X6" s="2"/>
    </row>
    <row r="7" spans="1:24">
      <c r="A7" s="7" t="s">
        <v>394</v>
      </c>
      <c r="B7" s="7"/>
      <c r="C7" s="7"/>
      <c r="D7" s="7"/>
      <c r="E7" s="7"/>
      <c r="F7" s="7"/>
      <c r="G7" s="7"/>
      <c r="H7" s="7"/>
      <c r="I7" s="2"/>
      <c r="J7" s="2"/>
      <c r="K7" s="2"/>
      <c r="L7" s="2"/>
      <c r="M7" s="2"/>
      <c r="N7" s="2"/>
      <c r="O7" s="2"/>
      <c r="P7" s="2"/>
      <c r="Q7" s="2"/>
      <c r="R7" s="2"/>
      <c r="S7" s="2"/>
      <c r="T7" s="2"/>
      <c r="U7" s="2"/>
      <c r="V7" s="2"/>
      <c r="W7" s="2"/>
      <c r="X7" s="2"/>
    </row>
    <row r="8" spans="1:24">
      <c r="A8" s="2"/>
      <c r="B8" s="9"/>
      <c r="C8" s="2"/>
      <c r="D8" s="2"/>
      <c r="E8" s="9"/>
      <c r="F8" s="2"/>
      <c r="G8" s="2"/>
      <c r="H8" s="2"/>
      <c r="I8" s="2"/>
      <c r="J8" s="2"/>
      <c r="K8" s="2"/>
      <c r="L8" s="2"/>
      <c r="M8" s="2"/>
      <c r="N8" s="2"/>
      <c r="O8" s="2"/>
      <c r="P8" s="2"/>
      <c r="Q8" s="2"/>
      <c r="R8" s="2"/>
      <c r="S8" s="2"/>
      <c r="T8" s="2"/>
      <c r="U8" s="2"/>
      <c r="V8" s="2"/>
      <c r="W8" s="2"/>
      <c r="X8" s="2"/>
    </row>
    <row r="9" ht="15.75" customHeight="1" spans="1:24">
      <c r="A9" s="10" t="s">
        <v>395</v>
      </c>
      <c r="B9" s="11"/>
      <c r="C9" s="11"/>
      <c r="D9" s="11"/>
      <c r="E9" s="11"/>
      <c r="F9" s="11"/>
      <c r="G9" s="11"/>
      <c r="H9" s="11"/>
      <c r="I9" s="2"/>
      <c r="J9" s="2"/>
      <c r="K9" s="2"/>
      <c r="L9" s="2"/>
      <c r="M9" s="2"/>
      <c r="N9" s="2"/>
      <c r="O9" s="2"/>
      <c r="P9" s="2"/>
      <c r="Q9" s="2"/>
      <c r="R9" s="2"/>
      <c r="S9" s="2"/>
      <c r="T9" s="2"/>
      <c r="U9" s="2"/>
      <c r="V9" s="2"/>
      <c r="W9" s="2"/>
      <c r="X9" s="2"/>
    </row>
    <row r="10" ht="45" spans="1:24">
      <c r="A10" s="12" t="s">
        <v>76</v>
      </c>
      <c r="B10" s="13" t="s">
        <v>7</v>
      </c>
      <c r="C10" s="13" t="s">
        <v>396</v>
      </c>
      <c r="D10" s="13" t="s">
        <v>10</v>
      </c>
      <c r="E10" s="13" t="s">
        <v>397</v>
      </c>
      <c r="F10" s="13" t="s">
        <v>398</v>
      </c>
      <c r="G10" s="13" t="s">
        <v>399</v>
      </c>
      <c r="H10" s="14" t="s">
        <v>400</v>
      </c>
      <c r="I10" s="2"/>
      <c r="J10" s="2"/>
      <c r="K10" s="2"/>
      <c r="L10" s="2"/>
      <c r="M10" s="2"/>
      <c r="N10" s="2"/>
      <c r="O10" s="2"/>
      <c r="P10" s="2"/>
      <c r="Q10" s="2"/>
      <c r="R10" s="2"/>
      <c r="S10" s="2"/>
      <c r="T10" s="2"/>
      <c r="U10" s="2"/>
      <c r="V10" s="2"/>
      <c r="W10" s="2"/>
      <c r="X10" s="2"/>
    </row>
    <row r="11" ht="30" spans="1:24">
      <c r="A11" s="15">
        <v>1</v>
      </c>
      <c r="B11" s="16" t="s">
        <v>13</v>
      </c>
      <c r="C11" s="81">
        <f>'Anexo II-A Dist. Postos'!D9</f>
        <v>8</v>
      </c>
      <c r="D11" s="81">
        <f>2*C11</f>
        <v>16</v>
      </c>
      <c r="E11" s="17">
        <f>'An IV A Custo G1'!D158</f>
        <v>11200.0902781579</v>
      </c>
      <c r="F11" s="17">
        <f>E11*C11</f>
        <v>89600.7222252631</v>
      </c>
      <c r="G11" s="17">
        <f>12*F11</f>
        <v>1075208.66670316</v>
      </c>
      <c r="H11" s="18">
        <f>24*F11</f>
        <v>2150417.33340632</v>
      </c>
      <c r="I11" s="2"/>
      <c r="J11" s="2"/>
      <c r="K11" s="2"/>
      <c r="L11" s="2"/>
      <c r="M11" s="2"/>
      <c r="N11" s="2"/>
      <c r="O11" s="2"/>
      <c r="P11" s="2"/>
      <c r="Q11" s="2"/>
      <c r="R11" s="2"/>
      <c r="S11" s="2"/>
      <c r="T11" s="2"/>
      <c r="U11" s="2"/>
      <c r="V11" s="2"/>
      <c r="W11" s="2"/>
      <c r="X11" s="2"/>
    </row>
    <row r="12" ht="15.75" customHeight="1" spans="1:24">
      <c r="A12" s="15">
        <v>2</v>
      </c>
      <c r="B12" s="16" t="s">
        <v>17</v>
      </c>
      <c r="C12" s="81">
        <f>'Anexo II-A Dist. Postos'!D10</f>
        <v>8</v>
      </c>
      <c r="D12" s="81">
        <f>1*C12</f>
        <v>8</v>
      </c>
      <c r="E12" s="17">
        <f>'An IV A Custo G1'!E157</f>
        <v>6047.01516705147</v>
      </c>
      <c r="F12" s="17">
        <f t="shared" ref="F12:F21" si="0">E12*C12</f>
        <v>48376.1213364117</v>
      </c>
      <c r="G12" s="17">
        <f t="shared" ref="G12:G22" si="1">12*F12</f>
        <v>580513.456036941</v>
      </c>
      <c r="H12" s="18">
        <f t="shared" ref="H12:H21" si="2">24*F12</f>
        <v>1161026.91207388</v>
      </c>
      <c r="I12" s="2"/>
      <c r="J12" s="2"/>
      <c r="K12" s="2"/>
      <c r="L12" s="2"/>
      <c r="M12" s="2"/>
      <c r="N12" s="2"/>
      <c r="O12" s="2"/>
      <c r="P12" s="2"/>
      <c r="Q12" s="2"/>
      <c r="R12" s="2"/>
      <c r="S12" s="2"/>
      <c r="T12" s="2"/>
      <c r="U12" s="2"/>
      <c r="V12" s="2"/>
      <c r="W12" s="2"/>
      <c r="X12" s="2"/>
    </row>
    <row r="13" ht="15.75" customHeight="1" spans="1:24">
      <c r="A13" s="15">
        <v>3</v>
      </c>
      <c r="B13" s="16" t="s">
        <v>20</v>
      </c>
      <c r="C13" s="81">
        <f>'Anexo II-A Dist. Postos'!D12</f>
        <v>3</v>
      </c>
      <c r="D13" s="81">
        <f t="shared" ref="D13:D20" si="3">1*C13</f>
        <v>3</v>
      </c>
      <c r="E13" s="17">
        <f>'An IV A Custo G1'!F157</f>
        <v>5842.81630967257</v>
      </c>
      <c r="F13" s="17">
        <f t="shared" si="0"/>
        <v>17528.4489290177</v>
      </c>
      <c r="G13" s="17">
        <f t="shared" si="1"/>
        <v>210341.387148213</v>
      </c>
      <c r="H13" s="18">
        <f t="shared" si="2"/>
        <v>420682.774296425</v>
      </c>
      <c r="I13" s="2"/>
      <c r="J13" s="2"/>
      <c r="K13" s="2"/>
      <c r="L13" s="2"/>
      <c r="M13" s="2"/>
      <c r="N13" s="2"/>
      <c r="O13" s="2"/>
      <c r="P13" s="2"/>
      <c r="Q13" s="2"/>
      <c r="R13" s="2"/>
      <c r="S13" s="2"/>
      <c r="T13" s="2"/>
      <c r="U13" s="2"/>
      <c r="V13" s="2"/>
      <c r="W13" s="2"/>
      <c r="X13" s="2"/>
    </row>
    <row r="14" ht="15.75" customHeight="1" spans="1:24">
      <c r="A14" s="15">
        <v>4</v>
      </c>
      <c r="B14" s="16" t="s">
        <v>22</v>
      </c>
      <c r="C14" s="81">
        <f>'Anexo II-A Dist. Postos'!D13</f>
        <v>1</v>
      </c>
      <c r="D14" s="81">
        <f>2*C14</f>
        <v>2</v>
      </c>
      <c r="E14" s="17">
        <f>'An IV A Custo G1'!G158</f>
        <v>13550.2534700725</v>
      </c>
      <c r="F14" s="17">
        <f t="shared" si="0"/>
        <v>13550.2534700725</v>
      </c>
      <c r="G14" s="17">
        <f t="shared" si="1"/>
        <v>162603.04164087</v>
      </c>
      <c r="H14" s="18">
        <f t="shared" si="2"/>
        <v>325206.083281739</v>
      </c>
      <c r="I14" s="2"/>
      <c r="J14" s="2"/>
      <c r="K14" s="2"/>
      <c r="L14" s="2"/>
      <c r="M14" s="2"/>
      <c r="N14" s="2"/>
      <c r="O14" s="2"/>
      <c r="P14" s="2"/>
      <c r="Q14" s="2"/>
      <c r="R14" s="2"/>
      <c r="S14" s="2"/>
      <c r="T14" s="2"/>
      <c r="U14" s="2"/>
      <c r="V14" s="2"/>
      <c r="W14" s="2"/>
      <c r="X14" s="2"/>
    </row>
    <row r="15" ht="15.75" customHeight="1" spans="1:24">
      <c r="A15" s="15">
        <v>5</v>
      </c>
      <c r="B15" s="16" t="s">
        <v>401</v>
      </c>
      <c r="C15" s="81">
        <f>'Anexo II-A Dist. Postos'!D11</f>
        <v>3</v>
      </c>
      <c r="D15" s="81">
        <f t="shared" si="3"/>
        <v>3</v>
      </c>
      <c r="E15" s="17">
        <v>5711.05</v>
      </c>
      <c r="F15" s="17">
        <f t="shared" si="0"/>
        <v>17133.15</v>
      </c>
      <c r="G15" s="17">
        <f t="shared" si="1"/>
        <v>205597.8</v>
      </c>
      <c r="H15" s="18">
        <f t="shared" si="2"/>
        <v>411195.6</v>
      </c>
      <c r="I15" s="2"/>
      <c r="J15" s="2"/>
      <c r="K15" s="2"/>
      <c r="L15" s="2"/>
      <c r="M15" s="2"/>
      <c r="N15" s="2"/>
      <c r="O15" s="2"/>
      <c r="P15" s="2"/>
      <c r="Q15" s="2"/>
      <c r="R15" s="2"/>
      <c r="S15" s="2"/>
      <c r="T15" s="2"/>
      <c r="U15" s="2"/>
      <c r="V15" s="2"/>
      <c r="W15" s="2"/>
      <c r="X15" s="2"/>
    </row>
    <row r="16" ht="15.75" customHeight="1" spans="1:24">
      <c r="A16" s="15">
        <v>6</v>
      </c>
      <c r="B16" s="16" t="s">
        <v>24</v>
      </c>
      <c r="C16" s="81">
        <f>'Anexo II-A Dist. Postos'!D14</f>
        <v>2</v>
      </c>
      <c r="D16" s="81">
        <f t="shared" si="3"/>
        <v>2</v>
      </c>
      <c r="E16" s="17">
        <f>'An IV B Custo G2'!D157</f>
        <v>5810.48841013217</v>
      </c>
      <c r="F16" s="17">
        <f t="shared" si="0"/>
        <v>11620.9768202643</v>
      </c>
      <c r="G16" s="17">
        <f t="shared" si="1"/>
        <v>139451.721843172</v>
      </c>
      <c r="H16" s="18">
        <f t="shared" si="2"/>
        <v>278903.443686344</v>
      </c>
      <c r="I16" s="2"/>
      <c r="J16" s="2"/>
      <c r="K16" s="2"/>
      <c r="L16" s="2"/>
      <c r="M16" s="2"/>
      <c r="N16" s="2"/>
      <c r="O16" s="2"/>
      <c r="P16" s="2"/>
      <c r="Q16" s="2"/>
      <c r="R16" s="2"/>
      <c r="S16" s="2"/>
      <c r="T16" s="2"/>
      <c r="U16" s="2"/>
      <c r="V16" s="2"/>
      <c r="W16" s="2"/>
      <c r="X16" s="2"/>
    </row>
    <row r="17" ht="15.75" customHeight="1" spans="1:24">
      <c r="A17" s="15">
        <v>7</v>
      </c>
      <c r="B17" s="16" t="s">
        <v>26</v>
      </c>
      <c r="C17" s="81">
        <f>'Anexo II-A Dist. Postos'!D15</f>
        <v>2</v>
      </c>
      <c r="D17" s="81">
        <f t="shared" si="3"/>
        <v>2</v>
      </c>
      <c r="E17" s="17">
        <f>'An IV B Custo G2'!E157</f>
        <v>8007.74415004873</v>
      </c>
      <c r="F17" s="17">
        <f t="shared" si="0"/>
        <v>16015.4883000975</v>
      </c>
      <c r="G17" s="17">
        <f t="shared" si="1"/>
        <v>192185.859601169</v>
      </c>
      <c r="H17" s="18">
        <f t="shared" si="2"/>
        <v>384371.719202339</v>
      </c>
      <c r="I17" s="2"/>
      <c r="J17" s="2"/>
      <c r="K17" s="2"/>
      <c r="L17" s="2"/>
      <c r="M17" s="2"/>
      <c r="N17" s="2"/>
      <c r="O17" s="2"/>
      <c r="P17" s="2"/>
      <c r="Q17" s="2"/>
      <c r="R17" s="2"/>
      <c r="S17" s="2"/>
      <c r="T17" s="2"/>
      <c r="U17" s="2"/>
      <c r="V17" s="2"/>
      <c r="W17" s="2"/>
      <c r="X17" s="2"/>
    </row>
    <row r="18" ht="15.75" customHeight="1" spans="1:24">
      <c r="A18" s="15">
        <v>8</v>
      </c>
      <c r="B18" s="16" t="s">
        <v>28</v>
      </c>
      <c r="C18" s="81">
        <f>'Anexo II-A Dist. Postos'!D16</f>
        <v>1</v>
      </c>
      <c r="D18" s="81">
        <f t="shared" si="3"/>
        <v>1</v>
      </c>
      <c r="E18" s="17">
        <f>'An IV B Custo G2'!F157</f>
        <v>5466.41157934381</v>
      </c>
      <c r="F18" s="17">
        <f t="shared" si="0"/>
        <v>5466.41157934381</v>
      </c>
      <c r="G18" s="17">
        <f t="shared" si="1"/>
        <v>65596.9389521257</v>
      </c>
      <c r="H18" s="18">
        <f t="shared" si="2"/>
        <v>131193.877904251</v>
      </c>
      <c r="I18" s="2"/>
      <c r="J18" s="2"/>
      <c r="K18" s="2"/>
      <c r="L18" s="2"/>
      <c r="M18" s="2"/>
      <c r="N18" s="2"/>
      <c r="O18" s="2"/>
      <c r="P18" s="2"/>
      <c r="Q18" s="2"/>
      <c r="R18" s="2"/>
      <c r="S18" s="2"/>
      <c r="T18" s="2"/>
      <c r="U18" s="2"/>
      <c r="V18" s="2"/>
      <c r="W18" s="2"/>
      <c r="X18" s="2"/>
    </row>
    <row r="19" ht="15.75" customHeight="1" spans="1:24">
      <c r="A19" s="15">
        <v>9</v>
      </c>
      <c r="B19" s="16" t="s">
        <v>30</v>
      </c>
      <c r="C19" s="81">
        <f>'Anexo II-A Dist. Postos'!D17</f>
        <v>1</v>
      </c>
      <c r="D19" s="81">
        <f t="shared" si="3"/>
        <v>1</v>
      </c>
      <c r="E19" s="17">
        <f>'An IV B Custo G2'!G157</f>
        <v>4493.48441504948</v>
      </c>
      <c r="F19" s="17">
        <f t="shared" si="0"/>
        <v>4493.48441504948</v>
      </c>
      <c r="G19" s="17">
        <f t="shared" si="1"/>
        <v>53921.8129805938</v>
      </c>
      <c r="H19" s="18">
        <f t="shared" si="2"/>
        <v>107843.625961188</v>
      </c>
      <c r="I19" s="2"/>
      <c r="J19" s="2"/>
      <c r="K19" s="2"/>
      <c r="L19" s="2"/>
      <c r="M19" s="2"/>
      <c r="N19" s="2"/>
      <c r="O19" s="2"/>
      <c r="P19" s="2"/>
      <c r="Q19" s="2"/>
      <c r="R19" s="2"/>
      <c r="S19" s="2"/>
      <c r="T19" s="2"/>
      <c r="U19" s="2"/>
      <c r="V19" s="2"/>
      <c r="W19" s="2"/>
      <c r="X19" s="2"/>
    </row>
    <row r="20" ht="15.75" customHeight="1" spans="1:24">
      <c r="A20" s="82">
        <v>10</v>
      </c>
      <c r="B20" s="83" t="s">
        <v>402</v>
      </c>
      <c r="C20" s="84">
        <v>1</v>
      </c>
      <c r="D20" s="81">
        <f t="shared" si="3"/>
        <v>1</v>
      </c>
      <c r="E20" s="85">
        <f>'An IV B Custo G2'!H157</f>
        <v>6839.21807588848</v>
      </c>
      <c r="F20" s="17">
        <f t="shared" si="0"/>
        <v>6839.21807588848</v>
      </c>
      <c r="G20" s="17">
        <f t="shared" si="1"/>
        <v>82070.6169106617</v>
      </c>
      <c r="H20" s="18">
        <f t="shared" si="2"/>
        <v>164141.233821323</v>
      </c>
      <c r="I20" s="2"/>
      <c r="J20" s="2"/>
      <c r="K20" s="2"/>
      <c r="L20" s="2"/>
      <c r="M20" s="2"/>
      <c r="N20" s="2"/>
      <c r="O20" s="2"/>
      <c r="P20" s="2"/>
      <c r="Q20" s="2"/>
      <c r="R20" s="2"/>
      <c r="S20" s="2"/>
      <c r="T20" s="2"/>
      <c r="U20" s="2"/>
      <c r="V20" s="2"/>
      <c r="W20" s="2"/>
      <c r="X20" s="2"/>
    </row>
    <row r="21" ht="15.75" customHeight="1" spans="1:24">
      <c r="A21" s="82">
        <v>11</v>
      </c>
      <c r="B21" s="83" t="s">
        <v>403</v>
      </c>
      <c r="C21" s="84">
        <v>1</v>
      </c>
      <c r="D21" s="84">
        <v>1</v>
      </c>
      <c r="E21" s="85">
        <f>'An IV B Custo G2'!I157</f>
        <v>5274.06960723654</v>
      </c>
      <c r="F21" s="17">
        <f t="shared" si="0"/>
        <v>5274.06960723654</v>
      </c>
      <c r="G21" s="17">
        <f t="shared" si="1"/>
        <v>63288.8352868385</v>
      </c>
      <c r="H21" s="18">
        <f t="shared" si="2"/>
        <v>126577.670573677</v>
      </c>
      <c r="I21" s="2"/>
      <c r="J21" s="2"/>
      <c r="K21" s="2"/>
      <c r="L21" s="2"/>
      <c r="M21" s="2"/>
      <c r="N21" s="2"/>
      <c r="O21" s="2"/>
      <c r="P21" s="2"/>
      <c r="Q21" s="2"/>
      <c r="R21" s="2"/>
      <c r="S21" s="2"/>
      <c r="T21" s="2"/>
      <c r="U21" s="2"/>
      <c r="V21" s="2"/>
      <c r="W21" s="2"/>
      <c r="X21" s="2"/>
    </row>
    <row r="22" ht="15.75" customHeight="1" spans="1:24">
      <c r="A22" s="19" t="s">
        <v>35</v>
      </c>
      <c r="B22" s="20"/>
      <c r="C22" s="86">
        <f>SUM(C11:C21)</f>
        <v>31</v>
      </c>
      <c r="D22" s="86">
        <f>SUM(D11:D21)</f>
        <v>40</v>
      </c>
      <c r="E22" s="21"/>
      <c r="F22" s="21">
        <f>SUM(F11:F21)</f>
        <v>235898.344758645</v>
      </c>
      <c r="G22" s="21">
        <f t="shared" si="1"/>
        <v>2830780.13710374</v>
      </c>
      <c r="H22" s="22">
        <f>SUM(H11:H21)</f>
        <v>5661560.27420748</v>
      </c>
      <c r="I22" s="2"/>
      <c r="J22" s="2"/>
      <c r="K22" s="2"/>
      <c r="L22" s="2"/>
      <c r="M22" s="2"/>
      <c r="N22" s="2"/>
      <c r="O22" s="2"/>
      <c r="P22" s="2"/>
      <c r="Q22" s="2"/>
      <c r="R22" s="2"/>
      <c r="S22" s="2"/>
      <c r="T22" s="2"/>
      <c r="U22" s="2"/>
      <c r="V22" s="2"/>
      <c r="W22" s="2"/>
      <c r="X22" s="2"/>
    </row>
    <row r="23" ht="15.75" customHeight="1" spans="1:24">
      <c r="A23" s="2"/>
      <c r="B23" s="9"/>
      <c r="C23" s="2"/>
      <c r="D23" s="2"/>
      <c r="E23" s="9"/>
      <c r="F23" s="2"/>
      <c r="G23" s="2"/>
      <c r="H23" s="2"/>
      <c r="I23" s="2"/>
      <c r="J23" s="2"/>
      <c r="K23" s="2"/>
      <c r="L23" s="2"/>
      <c r="M23" s="2"/>
      <c r="N23" s="2"/>
      <c r="O23" s="2"/>
      <c r="P23" s="2"/>
      <c r="Q23" s="2"/>
      <c r="R23" s="2"/>
      <c r="S23" s="2"/>
      <c r="T23" s="2"/>
      <c r="U23" s="2"/>
      <c r="V23" s="2"/>
      <c r="W23" s="2"/>
      <c r="X23" s="2"/>
    </row>
    <row r="24" ht="15.75" customHeight="1" spans="1:24">
      <c r="A24" s="2"/>
      <c r="B24" s="9"/>
      <c r="C24" s="2"/>
      <c r="D24" s="2"/>
      <c r="E24" s="9"/>
      <c r="F24" s="2"/>
      <c r="G24" s="2"/>
      <c r="H24" s="2"/>
      <c r="I24" s="2"/>
      <c r="J24" s="2"/>
      <c r="K24" s="2"/>
      <c r="L24" s="2"/>
      <c r="M24" s="2"/>
      <c r="N24" s="2"/>
      <c r="O24" s="2"/>
      <c r="P24" s="2"/>
      <c r="Q24" s="2"/>
      <c r="R24" s="2"/>
      <c r="S24" s="2"/>
      <c r="T24" s="2"/>
      <c r="U24" s="2"/>
      <c r="V24" s="2"/>
      <c r="W24" s="2"/>
      <c r="X24" s="2"/>
    </row>
    <row r="25" ht="15.75" customHeight="1" spans="1:24">
      <c r="A25" s="2"/>
      <c r="B25" s="9"/>
      <c r="C25" s="2"/>
      <c r="D25" s="2"/>
      <c r="E25" s="9"/>
      <c r="F25" s="2"/>
      <c r="G25" s="2"/>
      <c r="H25" s="2"/>
      <c r="I25" s="2"/>
      <c r="J25" s="2"/>
      <c r="K25" s="2"/>
      <c r="L25" s="2"/>
      <c r="M25" s="2"/>
      <c r="N25" s="2"/>
      <c r="O25" s="2"/>
      <c r="P25" s="2"/>
      <c r="Q25" s="2"/>
      <c r="R25" s="2"/>
      <c r="S25" s="2"/>
      <c r="T25" s="2"/>
      <c r="U25" s="2"/>
      <c r="V25" s="2"/>
      <c r="W25" s="2"/>
      <c r="X25" s="2"/>
    </row>
    <row r="26" ht="15.75" customHeight="1" spans="1:24">
      <c r="A26" s="2"/>
      <c r="B26" s="9"/>
      <c r="C26" s="2"/>
      <c r="D26" s="2"/>
      <c r="E26" s="9"/>
      <c r="F26" s="2"/>
      <c r="G26" s="2"/>
      <c r="H26" s="2"/>
      <c r="I26" s="2"/>
      <c r="J26" s="2"/>
      <c r="K26" s="2"/>
      <c r="L26" s="2"/>
      <c r="M26" s="2"/>
      <c r="N26" s="2"/>
      <c r="O26" s="2"/>
      <c r="P26" s="2"/>
      <c r="Q26" s="2"/>
      <c r="R26" s="2"/>
      <c r="S26" s="2"/>
      <c r="T26" s="2"/>
      <c r="U26" s="2"/>
      <c r="V26" s="2"/>
      <c r="W26" s="2"/>
      <c r="X26" s="2"/>
    </row>
    <row r="27" ht="15.75" customHeight="1" spans="1:24">
      <c r="A27" s="2"/>
      <c r="B27" s="9"/>
      <c r="C27" s="2"/>
      <c r="D27" s="2"/>
      <c r="E27" s="9"/>
      <c r="F27" s="2"/>
      <c r="G27" s="2"/>
      <c r="H27" s="2"/>
      <c r="I27" s="2"/>
      <c r="J27" s="2"/>
      <c r="K27" s="2"/>
      <c r="L27" s="2"/>
      <c r="M27" s="2"/>
      <c r="N27" s="2"/>
      <c r="O27" s="2"/>
      <c r="P27" s="2"/>
      <c r="Q27" s="2"/>
      <c r="R27" s="2"/>
      <c r="S27" s="2"/>
      <c r="T27" s="2"/>
      <c r="U27" s="2"/>
      <c r="V27" s="2"/>
      <c r="W27" s="2"/>
      <c r="X27" s="2"/>
    </row>
    <row r="28" ht="15.75" customHeight="1" spans="1:24">
      <c r="A28" s="2"/>
      <c r="B28" s="9"/>
      <c r="C28" s="2"/>
      <c r="D28" s="2"/>
      <c r="E28" s="9"/>
      <c r="F28" s="2"/>
      <c r="G28" s="2"/>
      <c r="H28" s="2"/>
      <c r="I28" s="2"/>
      <c r="J28" s="2"/>
      <c r="K28" s="2"/>
      <c r="L28" s="2"/>
      <c r="M28" s="2"/>
      <c r="N28" s="2"/>
      <c r="O28" s="2"/>
      <c r="P28" s="2"/>
      <c r="Q28" s="2"/>
      <c r="R28" s="2"/>
      <c r="S28" s="2"/>
      <c r="T28" s="2"/>
      <c r="U28" s="2"/>
      <c r="V28" s="2"/>
      <c r="W28" s="2"/>
      <c r="X28" s="2"/>
    </row>
    <row r="29" ht="15.75" customHeight="1" spans="1:24">
      <c r="A29" s="2"/>
      <c r="B29" s="9"/>
      <c r="C29" s="2"/>
      <c r="D29" s="2"/>
      <c r="E29" s="9"/>
      <c r="F29" s="2"/>
      <c r="G29" s="2"/>
      <c r="H29" s="2"/>
      <c r="I29" s="2"/>
      <c r="J29" s="2"/>
      <c r="K29" s="2"/>
      <c r="L29" s="2"/>
      <c r="M29" s="2"/>
      <c r="N29" s="2"/>
      <c r="O29" s="2"/>
      <c r="P29" s="2"/>
      <c r="Q29" s="2"/>
      <c r="R29" s="2"/>
      <c r="S29" s="2"/>
      <c r="T29" s="2"/>
      <c r="U29" s="2"/>
      <c r="V29" s="2"/>
      <c r="W29" s="2"/>
      <c r="X29" s="2"/>
    </row>
    <row r="30" ht="15.75" customHeight="1" spans="1:24">
      <c r="A30" s="2"/>
      <c r="B30" s="9"/>
      <c r="C30" s="2"/>
      <c r="D30" s="2"/>
      <c r="E30" s="9"/>
      <c r="F30" s="2"/>
      <c r="G30" s="2"/>
      <c r="H30" s="2"/>
      <c r="I30" s="2"/>
      <c r="J30" s="2"/>
      <c r="K30" s="2"/>
      <c r="L30" s="2"/>
      <c r="M30" s="2"/>
      <c r="N30" s="2"/>
      <c r="O30" s="2"/>
      <c r="P30" s="2"/>
      <c r="Q30" s="2"/>
      <c r="R30" s="2"/>
      <c r="S30" s="2"/>
      <c r="T30" s="2"/>
      <c r="U30" s="2"/>
      <c r="V30" s="2"/>
      <c r="W30" s="2"/>
      <c r="X30" s="2"/>
    </row>
    <row r="31" ht="15.75" customHeight="1" spans="1:24">
      <c r="A31" s="2"/>
      <c r="B31" s="9"/>
      <c r="C31" s="2"/>
      <c r="D31" s="2"/>
      <c r="E31" s="9"/>
      <c r="F31" s="2"/>
      <c r="G31" s="2"/>
      <c r="H31" s="2"/>
      <c r="I31" s="2"/>
      <c r="J31" s="2"/>
      <c r="K31" s="2"/>
      <c r="L31" s="2"/>
      <c r="M31" s="2"/>
      <c r="N31" s="2"/>
      <c r="O31" s="2"/>
      <c r="P31" s="2"/>
      <c r="Q31" s="2"/>
      <c r="R31" s="2"/>
      <c r="S31" s="2"/>
      <c r="T31" s="2"/>
      <c r="U31" s="2"/>
      <c r="V31" s="2"/>
      <c r="W31" s="2"/>
      <c r="X31" s="2"/>
    </row>
    <row r="32" ht="15.75" customHeight="1" spans="1:24">
      <c r="A32" s="2"/>
      <c r="B32" s="9"/>
      <c r="C32" s="2"/>
      <c r="D32" s="2"/>
      <c r="E32" s="9"/>
      <c r="F32" s="2"/>
      <c r="G32" s="2"/>
      <c r="H32" s="2"/>
      <c r="I32" s="2"/>
      <c r="J32" s="2"/>
      <c r="K32" s="2"/>
      <c r="L32" s="2"/>
      <c r="M32" s="2"/>
      <c r="N32" s="2"/>
      <c r="O32" s="2"/>
      <c r="P32" s="2"/>
      <c r="Q32" s="2"/>
      <c r="R32" s="2"/>
      <c r="S32" s="2"/>
      <c r="T32" s="2"/>
      <c r="U32" s="2"/>
      <c r="V32" s="2"/>
      <c r="W32" s="2"/>
      <c r="X32" s="2"/>
    </row>
    <row r="33" ht="15.75" customHeight="1" spans="1:24">
      <c r="A33" s="2"/>
      <c r="B33" s="9"/>
      <c r="C33" s="2"/>
      <c r="D33" s="2"/>
      <c r="E33" s="9"/>
      <c r="F33" s="2"/>
      <c r="G33" s="2"/>
      <c r="H33" s="2"/>
      <c r="I33" s="2"/>
      <c r="J33" s="2"/>
      <c r="K33" s="2"/>
      <c r="L33" s="2"/>
      <c r="M33" s="2"/>
      <c r="N33" s="2"/>
      <c r="O33" s="2"/>
      <c r="P33" s="2"/>
      <c r="Q33" s="2"/>
      <c r="R33" s="2"/>
      <c r="S33" s="2"/>
      <c r="T33" s="2"/>
      <c r="U33" s="2"/>
      <c r="V33" s="2"/>
      <c r="W33" s="2"/>
      <c r="X33" s="2"/>
    </row>
    <row r="34" ht="15.75" customHeight="1" spans="1:24">
      <c r="A34" s="2"/>
      <c r="B34" s="9"/>
      <c r="C34" s="2"/>
      <c r="D34" s="2"/>
      <c r="E34" s="9"/>
      <c r="F34" s="2"/>
      <c r="G34" s="2"/>
      <c r="H34" s="2"/>
      <c r="I34" s="2"/>
      <c r="J34" s="2"/>
      <c r="K34" s="2"/>
      <c r="L34" s="2"/>
      <c r="M34" s="2"/>
      <c r="N34" s="2"/>
      <c r="O34" s="2"/>
      <c r="P34" s="2"/>
      <c r="Q34" s="2"/>
      <c r="R34" s="2"/>
      <c r="S34" s="2"/>
      <c r="T34" s="2"/>
      <c r="U34" s="2"/>
      <c r="V34" s="2"/>
      <c r="W34" s="2"/>
      <c r="X34" s="2"/>
    </row>
    <row r="35" ht="15.75" customHeight="1" spans="1:24">
      <c r="A35" s="2"/>
      <c r="B35" s="9"/>
      <c r="C35" s="2"/>
      <c r="D35" s="2"/>
      <c r="E35" s="9"/>
      <c r="F35" s="2"/>
      <c r="G35" s="2"/>
      <c r="H35" s="2"/>
      <c r="I35" s="2"/>
      <c r="J35" s="2"/>
      <c r="K35" s="2"/>
      <c r="L35" s="2"/>
      <c r="M35" s="2"/>
      <c r="N35" s="2"/>
      <c r="O35" s="2"/>
      <c r="P35" s="2"/>
      <c r="Q35" s="2"/>
      <c r="R35" s="2"/>
      <c r="S35" s="2"/>
      <c r="T35" s="2"/>
      <c r="U35" s="2"/>
      <c r="V35" s="2"/>
      <c r="W35" s="2"/>
      <c r="X35" s="2"/>
    </row>
    <row r="36" ht="15.75" customHeight="1" spans="1:24">
      <c r="A36" s="2"/>
      <c r="B36" s="9"/>
      <c r="C36" s="2"/>
      <c r="D36" s="2"/>
      <c r="E36" s="9"/>
      <c r="F36" s="2"/>
      <c r="G36" s="2"/>
      <c r="H36" s="2"/>
      <c r="I36" s="2"/>
      <c r="J36" s="2"/>
      <c r="K36" s="2"/>
      <c r="L36" s="2"/>
      <c r="M36" s="2"/>
      <c r="N36" s="2"/>
      <c r="O36" s="2"/>
      <c r="P36" s="2"/>
      <c r="Q36" s="2"/>
      <c r="R36" s="2"/>
      <c r="S36" s="2"/>
      <c r="T36" s="2"/>
      <c r="U36" s="2"/>
      <c r="V36" s="2"/>
      <c r="W36" s="2"/>
      <c r="X36" s="2"/>
    </row>
    <row r="37" ht="15.75" customHeight="1" spans="1:24">
      <c r="A37" s="2"/>
      <c r="B37" s="9"/>
      <c r="C37" s="2"/>
      <c r="D37" s="2"/>
      <c r="E37" s="9"/>
      <c r="F37" s="2"/>
      <c r="G37" s="2"/>
      <c r="H37" s="2"/>
      <c r="I37" s="2"/>
      <c r="J37" s="2"/>
      <c r="K37" s="2"/>
      <c r="L37" s="2"/>
      <c r="M37" s="2"/>
      <c r="N37" s="2"/>
      <c r="O37" s="2"/>
      <c r="P37" s="2"/>
      <c r="Q37" s="2"/>
      <c r="R37" s="2"/>
      <c r="S37" s="2"/>
      <c r="T37" s="2"/>
      <c r="U37" s="2"/>
      <c r="V37" s="2"/>
      <c r="W37" s="2"/>
      <c r="X37" s="2"/>
    </row>
    <row r="38" ht="15.75" customHeight="1" spans="1:24">
      <c r="A38" s="2"/>
      <c r="B38" s="9"/>
      <c r="C38" s="2"/>
      <c r="D38" s="2"/>
      <c r="E38" s="9"/>
      <c r="F38" s="2"/>
      <c r="G38" s="2"/>
      <c r="H38" s="2"/>
      <c r="I38" s="2"/>
      <c r="J38" s="2"/>
      <c r="K38" s="2"/>
      <c r="L38" s="2"/>
      <c r="M38" s="2"/>
      <c r="N38" s="2"/>
      <c r="O38" s="2"/>
      <c r="P38" s="2"/>
      <c r="Q38" s="2"/>
      <c r="R38" s="2"/>
      <c r="S38" s="2"/>
      <c r="T38" s="2"/>
      <c r="U38" s="2"/>
      <c r="V38" s="2"/>
      <c r="W38" s="2"/>
      <c r="X38" s="2"/>
    </row>
    <row r="39" ht="15.75" customHeight="1" spans="1:24">
      <c r="A39" s="2"/>
      <c r="B39" s="9"/>
      <c r="C39" s="2"/>
      <c r="D39" s="2"/>
      <c r="E39" s="9"/>
      <c r="F39" s="2"/>
      <c r="G39" s="2"/>
      <c r="H39" s="2"/>
      <c r="I39" s="2"/>
      <c r="J39" s="2"/>
      <c r="K39" s="2"/>
      <c r="L39" s="2"/>
      <c r="M39" s="2"/>
      <c r="N39" s="2"/>
      <c r="O39" s="2"/>
      <c r="P39" s="2"/>
      <c r="Q39" s="2"/>
      <c r="R39" s="2"/>
      <c r="S39" s="2"/>
      <c r="T39" s="2"/>
      <c r="U39" s="2"/>
      <c r="V39" s="2"/>
      <c r="W39" s="2"/>
      <c r="X39" s="2"/>
    </row>
    <row r="40" ht="15.75" customHeight="1" spans="1:24">
      <c r="A40" s="2"/>
      <c r="B40" s="9"/>
      <c r="C40" s="2"/>
      <c r="D40" s="2"/>
      <c r="E40" s="9"/>
      <c r="F40" s="2"/>
      <c r="G40" s="2"/>
      <c r="H40" s="2"/>
      <c r="I40" s="2"/>
      <c r="J40" s="2"/>
      <c r="K40" s="2"/>
      <c r="L40" s="2"/>
      <c r="M40" s="2"/>
      <c r="N40" s="2"/>
      <c r="O40" s="2"/>
      <c r="P40" s="2"/>
      <c r="Q40" s="2"/>
      <c r="R40" s="2"/>
      <c r="S40" s="2"/>
      <c r="T40" s="2"/>
      <c r="U40" s="2"/>
      <c r="V40" s="2"/>
      <c r="W40" s="2"/>
      <c r="X40" s="2"/>
    </row>
    <row r="41" ht="15.75" customHeight="1" spans="1:24">
      <c r="A41" s="2"/>
      <c r="B41" s="9"/>
      <c r="C41" s="2"/>
      <c r="D41" s="2"/>
      <c r="E41" s="9"/>
      <c r="F41" s="2"/>
      <c r="G41" s="2"/>
      <c r="H41" s="2"/>
      <c r="I41" s="2"/>
      <c r="J41" s="2"/>
      <c r="K41" s="2"/>
      <c r="L41" s="2"/>
      <c r="M41" s="2"/>
      <c r="N41" s="2"/>
      <c r="O41" s="2"/>
      <c r="P41" s="2"/>
      <c r="Q41" s="2"/>
      <c r="R41" s="2"/>
      <c r="S41" s="2"/>
      <c r="T41" s="2"/>
      <c r="U41" s="2"/>
      <c r="V41" s="2"/>
      <c r="W41" s="2"/>
      <c r="X41" s="2"/>
    </row>
    <row r="42" ht="15.75" customHeight="1" spans="1:24">
      <c r="A42" s="2"/>
      <c r="B42" s="9"/>
      <c r="C42" s="2"/>
      <c r="D42" s="2"/>
      <c r="E42" s="9"/>
      <c r="F42" s="2"/>
      <c r="G42" s="2"/>
      <c r="H42" s="2"/>
      <c r="I42" s="2"/>
      <c r="J42" s="2"/>
      <c r="K42" s="2"/>
      <c r="L42" s="2"/>
      <c r="M42" s="2"/>
      <c r="N42" s="2"/>
      <c r="O42" s="2"/>
      <c r="P42" s="2"/>
      <c r="Q42" s="2"/>
      <c r="R42" s="2"/>
      <c r="S42" s="2"/>
      <c r="T42" s="2"/>
      <c r="U42" s="2"/>
      <c r="V42" s="2"/>
      <c r="W42" s="2"/>
      <c r="X42" s="2"/>
    </row>
    <row r="43" ht="15.75" customHeight="1" spans="1:24">
      <c r="A43" s="2"/>
      <c r="B43" s="9"/>
      <c r="C43" s="2"/>
      <c r="D43" s="2"/>
      <c r="E43" s="9"/>
      <c r="F43" s="2"/>
      <c r="G43" s="2"/>
      <c r="H43" s="2"/>
      <c r="I43" s="2"/>
      <c r="J43" s="2"/>
      <c r="K43" s="2"/>
      <c r="L43" s="2"/>
      <c r="M43" s="2"/>
      <c r="N43" s="2"/>
      <c r="O43" s="2"/>
      <c r="P43" s="2"/>
      <c r="Q43" s="2"/>
      <c r="R43" s="2"/>
      <c r="S43" s="2"/>
      <c r="T43" s="2"/>
      <c r="U43" s="2"/>
      <c r="V43" s="2"/>
      <c r="W43" s="2"/>
      <c r="X43" s="2"/>
    </row>
    <row r="44" ht="15.75" customHeight="1" spans="1:24">
      <c r="A44" s="2"/>
      <c r="B44" s="9"/>
      <c r="C44" s="2"/>
      <c r="D44" s="2"/>
      <c r="E44" s="9"/>
      <c r="F44" s="2"/>
      <c r="G44" s="2"/>
      <c r="H44" s="2"/>
      <c r="I44" s="2"/>
      <c r="J44" s="2"/>
      <c r="K44" s="2"/>
      <c r="L44" s="2"/>
      <c r="M44" s="2"/>
      <c r="N44" s="2"/>
      <c r="O44" s="2"/>
      <c r="P44" s="2"/>
      <c r="Q44" s="2"/>
      <c r="R44" s="2"/>
      <c r="S44" s="2"/>
      <c r="T44" s="2"/>
      <c r="U44" s="2"/>
      <c r="V44" s="2"/>
      <c r="W44" s="2"/>
      <c r="X44" s="2"/>
    </row>
    <row r="45" ht="15.75" customHeight="1" spans="1:24">
      <c r="A45" s="2"/>
      <c r="B45" s="9"/>
      <c r="C45" s="2"/>
      <c r="D45" s="2"/>
      <c r="E45" s="9"/>
      <c r="F45" s="2"/>
      <c r="G45" s="2"/>
      <c r="H45" s="2"/>
      <c r="I45" s="2"/>
      <c r="J45" s="2"/>
      <c r="K45" s="2"/>
      <c r="L45" s="2"/>
      <c r="M45" s="2"/>
      <c r="N45" s="2"/>
      <c r="O45" s="2"/>
      <c r="P45" s="2"/>
      <c r="Q45" s="2"/>
      <c r="R45" s="2"/>
      <c r="S45" s="2"/>
      <c r="T45" s="2"/>
      <c r="U45" s="2"/>
      <c r="V45" s="2"/>
      <c r="W45" s="2"/>
      <c r="X45" s="2"/>
    </row>
    <row r="46" ht="15.75" customHeight="1" spans="1:24">
      <c r="A46" s="2"/>
      <c r="B46" s="9"/>
      <c r="C46" s="2"/>
      <c r="D46" s="2"/>
      <c r="E46" s="9"/>
      <c r="F46" s="2"/>
      <c r="G46" s="2"/>
      <c r="H46" s="2"/>
      <c r="I46" s="2"/>
      <c r="J46" s="2"/>
      <c r="K46" s="2"/>
      <c r="L46" s="2"/>
      <c r="M46" s="2"/>
      <c r="N46" s="2"/>
      <c r="O46" s="2"/>
      <c r="P46" s="2"/>
      <c r="Q46" s="2"/>
      <c r="R46" s="2"/>
      <c r="S46" s="2"/>
      <c r="T46" s="2"/>
      <c r="U46" s="2"/>
      <c r="V46" s="2"/>
      <c r="W46" s="2"/>
      <c r="X46" s="2"/>
    </row>
    <row r="47" ht="15.75" customHeight="1" spans="1:24">
      <c r="A47" s="2"/>
      <c r="B47" s="9"/>
      <c r="C47" s="2"/>
      <c r="D47" s="2"/>
      <c r="E47" s="9"/>
      <c r="F47" s="2"/>
      <c r="G47" s="2"/>
      <c r="H47" s="2"/>
      <c r="I47" s="2"/>
      <c r="J47" s="2"/>
      <c r="K47" s="2"/>
      <c r="L47" s="2"/>
      <c r="M47" s="2"/>
      <c r="N47" s="2"/>
      <c r="O47" s="2"/>
      <c r="P47" s="2"/>
      <c r="Q47" s="2"/>
      <c r="R47" s="2"/>
      <c r="S47" s="2"/>
      <c r="T47" s="2"/>
      <c r="U47" s="2"/>
      <c r="V47" s="2"/>
      <c r="W47" s="2"/>
      <c r="X47" s="2"/>
    </row>
    <row r="48" ht="15.75" customHeight="1" spans="1:24">
      <c r="A48" s="2"/>
      <c r="B48" s="9"/>
      <c r="C48" s="2"/>
      <c r="D48" s="2"/>
      <c r="E48" s="9"/>
      <c r="F48" s="2"/>
      <c r="G48" s="2"/>
      <c r="H48" s="2"/>
      <c r="I48" s="2"/>
      <c r="J48" s="2"/>
      <c r="K48" s="2"/>
      <c r="L48" s="2"/>
      <c r="M48" s="2"/>
      <c r="N48" s="2"/>
      <c r="O48" s="2"/>
      <c r="P48" s="2"/>
      <c r="Q48" s="2"/>
      <c r="R48" s="2"/>
      <c r="S48" s="2"/>
      <c r="T48" s="2"/>
      <c r="U48" s="2"/>
      <c r="V48" s="2"/>
      <c r="W48" s="2"/>
      <c r="X48" s="2"/>
    </row>
    <row r="49" ht="15.75" customHeight="1" spans="1:24">
      <c r="A49" s="2"/>
      <c r="B49" s="9"/>
      <c r="C49" s="2"/>
      <c r="D49" s="2"/>
      <c r="E49" s="9"/>
      <c r="F49" s="2"/>
      <c r="G49" s="2"/>
      <c r="H49" s="2"/>
      <c r="I49" s="2"/>
      <c r="J49" s="2"/>
      <c r="K49" s="2"/>
      <c r="L49" s="2"/>
      <c r="M49" s="2"/>
      <c r="N49" s="2"/>
      <c r="O49" s="2"/>
      <c r="P49" s="2"/>
      <c r="Q49" s="2"/>
      <c r="R49" s="2"/>
      <c r="S49" s="2"/>
      <c r="T49" s="2"/>
      <c r="U49" s="2"/>
      <c r="V49" s="2"/>
      <c r="W49" s="2"/>
      <c r="X49" s="2"/>
    </row>
    <row r="50" ht="15.75" customHeight="1" spans="1:24">
      <c r="A50" s="2"/>
      <c r="B50" s="9"/>
      <c r="C50" s="2"/>
      <c r="D50" s="2"/>
      <c r="E50" s="9"/>
      <c r="F50" s="2"/>
      <c r="G50" s="2"/>
      <c r="H50" s="2"/>
      <c r="I50" s="2"/>
      <c r="J50" s="2"/>
      <c r="K50" s="2"/>
      <c r="L50" s="2"/>
      <c r="M50" s="2"/>
      <c r="N50" s="2"/>
      <c r="O50" s="2"/>
      <c r="P50" s="2"/>
      <c r="Q50" s="2"/>
      <c r="R50" s="2"/>
      <c r="S50" s="2"/>
      <c r="T50" s="2"/>
      <c r="U50" s="2"/>
      <c r="V50" s="2"/>
      <c r="W50" s="2"/>
      <c r="X50" s="2"/>
    </row>
    <row r="51" ht="15.75" customHeight="1" spans="1:24">
      <c r="A51" s="2"/>
      <c r="B51" s="9"/>
      <c r="C51" s="2"/>
      <c r="D51" s="2"/>
      <c r="E51" s="9"/>
      <c r="F51" s="2"/>
      <c r="G51" s="2"/>
      <c r="H51" s="2"/>
      <c r="I51" s="2"/>
      <c r="J51" s="2"/>
      <c r="K51" s="2"/>
      <c r="L51" s="2"/>
      <c r="M51" s="2"/>
      <c r="N51" s="2"/>
      <c r="O51" s="2"/>
      <c r="P51" s="2"/>
      <c r="Q51" s="2"/>
      <c r="R51" s="2"/>
      <c r="S51" s="2"/>
      <c r="T51" s="2"/>
      <c r="U51" s="2"/>
      <c r="V51" s="2"/>
      <c r="W51" s="2"/>
      <c r="X51" s="2"/>
    </row>
    <row r="52" ht="15.75" customHeight="1" spans="1:24">
      <c r="A52" s="2"/>
      <c r="B52" s="9"/>
      <c r="C52" s="2"/>
      <c r="D52" s="2"/>
      <c r="E52" s="9"/>
      <c r="F52" s="2"/>
      <c r="G52" s="2"/>
      <c r="H52" s="2"/>
      <c r="I52" s="2"/>
      <c r="J52" s="2"/>
      <c r="K52" s="2"/>
      <c r="L52" s="2"/>
      <c r="M52" s="2"/>
      <c r="N52" s="2"/>
      <c r="O52" s="2"/>
      <c r="P52" s="2"/>
      <c r="Q52" s="2"/>
      <c r="R52" s="2"/>
      <c r="S52" s="2"/>
      <c r="T52" s="2"/>
      <c r="U52" s="2"/>
      <c r="V52" s="2"/>
      <c r="W52" s="2"/>
      <c r="X52" s="2"/>
    </row>
    <row r="53" ht="15.75" customHeight="1" spans="1:24">
      <c r="A53" s="2"/>
      <c r="B53" s="9"/>
      <c r="C53" s="2"/>
      <c r="D53" s="2"/>
      <c r="E53" s="9"/>
      <c r="F53" s="2"/>
      <c r="G53" s="2"/>
      <c r="H53" s="2"/>
      <c r="I53" s="2"/>
      <c r="J53" s="2"/>
      <c r="K53" s="2"/>
      <c r="L53" s="2"/>
      <c r="M53" s="2"/>
      <c r="N53" s="2"/>
      <c r="O53" s="2"/>
      <c r="P53" s="2"/>
      <c r="Q53" s="2"/>
      <c r="R53" s="2"/>
      <c r="S53" s="2"/>
      <c r="T53" s="2"/>
      <c r="U53" s="2"/>
      <c r="V53" s="2"/>
      <c r="W53" s="2"/>
      <c r="X53" s="2"/>
    </row>
    <row r="54" ht="15.75" customHeight="1" spans="1:24">
      <c r="A54" s="2"/>
      <c r="B54" s="9"/>
      <c r="C54" s="2"/>
      <c r="D54" s="2"/>
      <c r="E54" s="9"/>
      <c r="F54" s="2"/>
      <c r="G54" s="2"/>
      <c r="H54" s="2"/>
      <c r="I54" s="2"/>
      <c r="J54" s="2"/>
      <c r="K54" s="2"/>
      <c r="L54" s="2"/>
      <c r="M54" s="2"/>
      <c r="N54" s="2"/>
      <c r="O54" s="2"/>
      <c r="P54" s="2"/>
      <c r="Q54" s="2"/>
      <c r="R54" s="2"/>
      <c r="S54" s="2"/>
      <c r="T54" s="2"/>
      <c r="U54" s="2"/>
      <c r="V54" s="2"/>
      <c r="W54" s="2"/>
      <c r="X54" s="2"/>
    </row>
    <row r="55" ht="15.75" customHeight="1" spans="1:24">
      <c r="A55" s="2"/>
      <c r="B55" s="9"/>
      <c r="C55" s="2"/>
      <c r="D55" s="2"/>
      <c r="E55" s="9"/>
      <c r="F55" s="2"/>
      <c r="G55" s="2"/>
      <c r="H55" s="2"/>
      <c r="I55" s="2"/>
      <c r="J55" s="2"/>
      <c r="K55" s="2"/>
      <c r="L55" s="2"/>
      <c r="M55" s="2"/>
      <c r="N55" s="2"/>
      <c r="O55" s="2"/>
      <c r="P55" s="2"/>
      <c r="Q55" s="2"/>
      <c r="R55" s="2"/>
      <c r="S55" s="2"/>
      <c r="T55" s="2"/>
      <c r="U55" s="2"/>
      <c r="V55" s="2"/>
      <c r="W55" s="2"/>
      <c r="X55" s="2"/>
    </row>
    <row r="56" ht="15.75" customHeight="1" spans="1:24">
      <c r="A56" s="2"/>
      <c r="B56" s="9"/>
      <c r="C56" s="2"/>
      <c r="D56" s="2"/>
      <c r="E56" s="9"/>
      <c r="F56" s="2"/>
      <c r="G56" s="2"/>
      <c r="H56" s="2"/>
      <c r="I56" s="2"/>
      <c r="J56" s="2"/>
      <c r="K56" s="2"/>
      <c r="L56" s="2"/>
      <c r="M56" s="2"/>
      <c r="N56" s="2"/>
      <c r="O56" s="2"/>
      <c r="P56" s="2"/>
      <c r="Q56" s="2"/>
      <c r="R56" s="2"/>
      <c r="S56" s="2"/>
      <c r="T56" s="2"/>
      <c r="U56" s="2"/>
      <c r="V56" s="2"/>
      <c r="W56" s="2"/>
      <c r="X56" s="2"/>
    </row>
    <row r="57" ht="15.75" customHeight="1" spans="1:24">
      <c r="A57" s="2"/>
      <c r="B57" s="9"/>
      <c r="C57" s="2"/>
      <c r="D57" s="2"/>
      <c r="E57" s="9"/>
      <c r="F57" s="2"/>
      <c r="G57" s="2"/>
      <c r="H57" s="2"/>
      <c r="I57" s="2"/>
      <c r="J57" s="2"/>
      <c r="K57" s="2"/>
      <c r="L57" s="2"/>
      <c r="M57" s="2"/>
      <c r="N57" s="2"/>
      <c r="O57" s="2"/>
      <c r="P57" s="2"/>
      <c r="Q57" s="2"/>
      <c r="R57" s="2"/>
      <c r="S57" s="2"/>
      <c r="T57" s="2"/>
      <c r="U57" s="2"/>
      <c r="V57" s="2"/>
      <c r="W57" s="2"/>
      <c r="X57" s="2"/>
    </row>
    <row r="58" ht="15.75" customHeight="1" spans="1:24">
      <c r="A58" s="2"/>
      <c r="B58" s="9"/>
      <c r="C58" s="2"/>
      <c r="D58" s="2"/>
      <c r="E58" s="9"/>
      <c r="F58" s="2"/>
      <c r="G58" s="2"/>
      <c r="H58" s="2"/>
      <c r="I58" s="2"/>
      <c r="J58" s="2"/>
      <c r="K58" s="2"/>
      <c r="L58" s="2"/>
      <c r="M58" s="2"/>
      <c r="N58" s="2"/>
      <c r="O58" s="2"/>
      <c r="P58" s="2"/>
      <c r="Q58" s="2"/>
      <c r="R58" s="2"/>
      <c r="S58" s="2"/>
      <c r="T58" s="2"/>
      <c r="U58" s="2"/>
      <c r="V58" s="2"/>
      <c r="W58" s="2"/>
      <c r="X58" s="2"/>
    </row>
    <row r="59" ht="15.75" customHeight="1" spans="1:24">
      <c r="A59" s="2"/>
      <c r="B59" s="9"/>
      <c r="C59" s="2"/>
      <c r="D59" s="2"/>
      <c r="E59" s="9"/>
      <c r="F59" s="2"/>
      <c r="G59" s="2"/>
      <c r="H59" s="2"/>
      <c r="I59" s="2"/>
      <c r="J59" s="2"/>
      <c r="K59" s="2"/>
      <c r="L59" s="2"/>
      <c r="M59" s="2"/>
      <c r="N59" s="2"/>
      <c r="O59" s="2"/>
      <c r="P59" s="2"/>
      <c r="Q59" s="2"/>
      <c r="R59" s="2"/>
      <c r="S59" s="2"/>
      <c r="T59" s="2"/>
      <c r="U59" s="2"/>
      <c r="V59" s="2"/>
      <c r="W59" s="2"/>
      <c r="X59" s="2"/>
    </row>
    <row r="60" ht="15.75" customHeight="1" spans="1:24">
      <c r="A60" s="2"/>
      <c r="B60" s="9"/>
      <c r="C60" s="2"/>
      <c r="D60" s="2"/>
      <c r="E60" s="9"/>
      <c r="F60" s="2"/>
      <c r="G60" s="2"/>
      <c r="H60" s="2"/>
      <c r="I60" s="2"/>
      <c r="J60" s="2"/>
      <c r="K60" s="2"/>
      <c r="L60" s="2"/>
      <c r="M60" s="2"/>
      <c r="N60" s="2"/>
      <c r="O60" s="2"/>
      <c r="P60" s="2"/>
      <c r="Q60" s="2"/>
      <c r="R60" s="2"/>
      <c r="S60" s="2"/>
      <c r="T60" s="2"/>
      <c r="U60" s="2"/>
      <c r="V60" s="2"/>
      <c r="W60" s="2"/>
      <c r="X60" s="2"/>
    </row>
    <row r="61" ht="15.75" customHeight="1" spans="1:24">
      <c r="A61" s="2"/>
      <c r="B61" s="9"/>
      <c r="C61" s="2"/>
      <c r="D61" s="2"/>
      <c r="E61" s="9"/>
      <c r="F61" s="2"/>
      <c r="G61" s="2"/>
      <c r="H61" s="2"/>
      <c r="I61" s="2"/>
      <c r="J61" s="2"/>
      <c r="K61" s="2"/>
      <c r="L61" s="2"/>
      <c r="M61" s="2"/>
      <c r="N61" s="2"/>
      <c r="O61" s="2"/>
      <c r="P61" s="2"/>
      <c r="Q61" s="2"/>
      <c r="R61" s="2"/>
      <c r="S61" s="2"/>
      <c r="T61" s="2"/>
      <c r="U61" s="2"/>
      <c r="V61" s="2"/>
      <c r="W61" s="2"/>
      <c r="X61" s="2"/>
    </row>
    <row r="62" ht="15.75" customHeight="1" spans="1:24">
      <c r="A62" s="2"/>
      <c r="B62" s="9"/>
      <c r="C62" s="2"/>
      <c r="D62" s="2"/>
      <c r="E62" s="9"/>
      <c r="F62" s="2"/>
      <c r="G62" s="2"/>
      <c r="H62" s="2"/>
      <c r="I62" s="2"/>
      <c r="J62" s="2"/>
      <c r="K62" s="2"/>
      <c r="L62" s="2"/>
      <c r="M62" s="2"/>
      <c r="N62" s="2"/>
      <c r="O62" s="2"/>
      <c r="P62" s="2"/>
      <c r="Q62" s="2"/>
      <c r="R62" s="2"/>
      <c r="S62" s="2"/>
      <c r="T62" s="2"/>
      <c r="U62" s="2"/>
      <c r="V62" s="2"/>
      <c r="W62" s="2"/>
      <c r="X62" s="2"/>
    </row>
    <row r="63" ht="15.75" customHeight="1" spans="1:24">
      <c r="A63" s="2"/>
      <c r="B63" s="9"/>
      <c r="C63" s="2"/>
      <c r="D63" s="2"/>
      <c r="E63" s="9"/>
      <c r="F63" s="2"/>
      <c r="G63" s="2"/>
      <c r="H63" s="2"/>
      <c r="I63" s="2"/>
      <c r="J63" s="2"/>
      <c r="K63" s="2"/>
      <c r="L63" s="2"/>
      <c r="M63" s="2"/>
      <c r="N63" s="2"/>
      <c r="O63" s="2"/>
      <c r="P63" s="2"/>
      <c r="Q63" s="2"/>
      <c r="R63" s="2"/>
      <c r="S63" s="2"/>
      <c r="T63" s="2"/>
      <c r="U63" s="2"/>
      <c r="V63" s="2"/>
      <c r="W63" s="2"/>
      <c r="X63" s="2"/>
    </row>
    <row r="64" ht="15.75" customHeight="1" spans="1:24">
      <c r="A64" s="2"/>
      <c r="B64" s="9"/>
      <c r="C64" s="2"/>
      <c r="D64" s="2"/>
      <c r="E64" s="9"/>
      <c r="F64" s="2"/>
      <c r="G64" s="2"/>
      <c r="H64" s="2"/>
      <c r="I64" s="2"/>
      <c r="J64" s="2"/>
      <c r="K64" s="2"/>
      <c r="L64" s="2"/>
      <c r="M64" s="2"/>
      <c r="N64" s="2"/>
      <c r="O64" s="2"/>
      <c r="P64" s="2"/>
      <c r="Q64" s="2"/>
      <c r="R64" s="2"/>
      <c r="S64" s="2"/>
      <c r="T64" s="2"/>
      <c r="U64" s="2"/>
      <c r="V64" s="2"/>
      <c r="W64" s="2"/>
      <c r="X64" s="2"/>
    </row>
    <row r="65" ht="15.75" customHeight="1" spans="1:24">
      <c r="A65" s="2"/>
      <c r="B65" s="9"/>
      <c r="C65" s="2"/>
      <c r="D65" s="2"/>
      <c r="E65" s="9"/>
      <c r="F65" s="2"/>
      <c r="G65" s="2"/>
      <c r="H65" s="2"/>
      <c r="I65" s="2"/>
      <c r="J65" s="2"/>
      <c r="K65" s="2"/>
      <c r="L65" s="2"/>
      <c r="M65" s="2"/>
      <c r="N65" s="2"/>
      <c r="O65" s="2"/>
      <c r="P65" s="2"/>
      <c r="Q65" s="2"/>
      <c r="R65" s="2"/>
      <c r="S65" s="2"/>
      <c r="T65" s="2"/>
      <c r="U65" s="2"/>
      <c r="V65" s="2"/>
      <c r="W65" s="2"/>
      <c r="X65" s="2"/>
    </row>
    <row r="66" ht="15.75" customHeight="1" spans="1:24">
      <c r="A66" s="2"/>
      <c r="B66" s="9"/>
      <c r="C66" s="2"/>
      <c r="D66" s="2"/>
      <c r="E66" s="9"/>
      <c r="F66" s="2"/>
      <c r="G66" s="2"/>
      <c r="H66" s="2"/>
      <c r="I66" s="2"/>
      <c r="J66" s="2"/>
      <c r="K66" s="2"/>
      <c r="L66" s="2"/>
      <c r="M66" s="2"/>
      <c r="N66" s="2"/>
      <c r="O66" s="2"/>
      <c r="P66" s="2"/>
      <c r="Q66" s="2"/>
      <c r="R66" s="2"/>
      <c r="S66" s="2"/>
      <c r="T66" s="2"/>
      <c r="U66" s="2"/>
      <c r="V66" s="2"/>
      <c r="W66" s="2"/>
      <c r="X66" s="2"/>
    </row>
    <row r="67" ht="15.75" customHeight="1" spans="1:24">
      <c r="A67" s="2"/>
      <c r="B67" s="9"/>
      <c r="C67" s="2"/>
      <c r="D67" s="2"/>
      <c r="E67" s="9"/>
      <c r="F67" s="2"/>
      <c r="G67" s="2"/>
      <c r="H67" s="2"/>
      <c r="I67" s="2"/>
      <c r="J67" s="2"/>
      <c r="K67" s="2"/>
      <c r="L67" s="2"/>
      <c r="M67" s="2"/>
      <c r="N67" s="2"/>
      <c r="O67" s="2"/>
      <c r="P67" s="2"/>
      <c r="Q67" s="2"/>
      <c r="R67" s="2"/>
      <c r="S67" s="2"/>
      <c r="T67" s="2"/>
      <c r="U67" s="2"/>
      <c r="V67" s="2"/>
      <c r="W67" s="2"/>
      <c r="X67" s="2"/>
    </row>
    <row r="68" ht="15.75" customHeight="1" spans="1:24">
      <c r="A68" s="2"/>
      <c r="B68" s="9"/>
      <c r="C68" s="2"/>
      <c r="D68" s="2"/>
      <c r="E68" s="9"/>
      <c r="F68" s="2"/>
      <c r="G68" s="2"/>
      <c r="H68" s="2"/>
      <c r="I68" s="2"/>
      <c r="J68" s="2"/>
      <c r="K68" s="2"/>
      <c r="L68" s="2"/>
      <c r="M68" s="2"/>
      <c r="N68" s="2"/>
      <c r="O68" s="2"/>
      <c r="P68" s="2"/>
      <c r="Q68" s="2"/>
      <c r="R68" s="2"/>
      <c r="S68" s="2"/>
      <c r="T68" s="2"/>
      <c r="U68" s="2"/>
      <c r="V68" s="2"/>
      <c r="W68" s="2"/>
      <c r="X68" s="2"/>
    </row>
    <row r="69" ht="15.75" customHeight="1" spans="1:24">
      <c r="A69" s="2"/>
      <c r="B69" s="9"/>
      <c r="C69" s="2"/>
      <c r="D69" s="2"/>
      <c r="E69" s="9"/>
      <c r="F69" s="2"/>
      <c r="G69" s="2"/>
      <c r="H69" s="2"/>
      <c r="I69" s="2"/>
      <c r="J69" s="2"/>
      <c r="K69" s="2"/>
      <c r="L69" s="2"/>
      <c r="M69" s="2"/>
      <c r="N69" s="2"/>
      <c r="O69" s="2"/>
      <c r="P69" s="2"/>
      <c r="Q69" s="2"/>
      <c r="R69" s="2"/>
      <c r="S69" s="2"/>
      <c r="T69" s="2"/>
      <c r="U69" s="2"/>
      <c r="V69" s="2"/>
      <c r="W69" s="2"/>
      <c r="X69" s="2"/>
    </row>
    <row r="70" ht="15.75" customHeight="1" spans="1:24">
      <c r="A70" s="2"/>
      <c r="B70" s="9"/>
      <c r="C70" s="2"/>
      <c r="D70" s="2"/>
      <c r="E70" s="9"/>
      <c r="F70" s="2"/>
      <c r="G70" s="2"/>
      <c r="H70" s="2"/>
      <c r="I70" s="2"/>
      <c r="J70" s="2"/>
      <c r="K70" s="2"/>
      <c r="L70" s="2"/>
      <c r="M70" s="2"/>
      <c r="N70" s="2"/>
      <c r="O70" s="2"/>
      <c r="P70" s="2"/>
      <c r="Q70" s="2"/>
      <c r="R70" s="2"/>
      <c r="S70" s="2"/>
      <c r="T70" s="2"/>
      <c r="U70" s="2"/>
      <c r="V70" s="2"/>
      <c r="W70" s="2"/>
      <c r="X70" s="2"/>
    </row>
    <row r="71" ht="15.75" customHeight="1" spans="1:24">
      <c r="A71" s="2"/>
      <c r="B71" s="9"/>
      <c r="C71" s="2"/>
      <c r="D71" s="2"/>
      <c r="E71" s="9"/>
      <c r="F71" s="2"/>
      <c r="G71" s="2"/>
      <c r="H71" s="2"/>
      <c r="I71" s="2"/>
      <c r="J71" s="2"/>
      <c r="K71" s="2"/>
      <c r="L71" s="2"/>
      <c r="M71" s="2"/>
      <c r="N71" s="2"/>
      <c r="O71" s="2"/>
      <c r="P71" s="2"/>
      <c r="Q71" s="2"/>
      <c r="R71" s="2"/>
      <c r="S71" s="2"/>
      <c r="T71" s="2"/>
      <c r="U71" s="2"/>
      <c r="V71" s="2"/>
      <c r="W71" s="2"/>
      <c r="X71" s="2"/>
    </row>
    <row r="72" ht="15.75" customHeight="1" spans="1:24">
      <c r="A72" s="2"/>
      <c r="B72" s="9"/>
      <c r="C72" s="2"/>
      <c r="D72" s="2"/>
      <c r="E72" s="9"/>
      <c r="F72" s="2"/>
      <c r="G72" s="2"/>
      <c r="H72" s="2"/>
      <c r="I72" s="2"/>
      <c r="J72" s="2"/>
      <c r="K72" s="2"/>
      <c r="L72" s="2"/>
      <c r="M72" s="2"/>
      <c r="N72" s="2"/>
      <c r="O72" s="2"/>
      <c r="P72" s="2"/>
      <c r="Q72" s="2"/>
      <c r="R72" s="2"/>
      <c r="S72" s="2"/>
      <c r="T72" s="2"/>
      <c r="U72" s="2"/>
      <c r="V72" s="2"/>
      <c r="W72" s="2"/>
      <c r="X72" s="2"/>
    </row>
    <row r="73" ht="15.75" customHeight="1" spans="1:24">
      <c r="A73" s="2"/>
      <c r="B73" s="9"/>
      <c r="C73" s="2"/>
      <c r="D73" s="2"/>
      <c r="E73" s="9"/>
      <c r="F73" s="2"/>
      <c r="G73" s="2"/>
      <c r="H73" s="2"/>
      <c r="I73" s="2"/>
      <c r="J73" s="2"/>
      <c r="K73" s="2"/>
      <c r="L73" s="2"/>
      <c r="M73" s="2"/>
      <c r="N73" s="2"/>
      <c r="O73" s="2"/>
      <c r="P73" s="2"/>
      <c r="Q73" s="2"/>
      <c r="R73" s="2"/>
      <c r="S73" s="2"/>
      <c r="T73" s="2"/>
      <c r="U73" s="2"/>
      <c r="V73" s="2"/>
      <c r="W73" s="2"/>
      <c r="X73" s="2"/>
    </row>
    <row r="74" ht="15.75" customHeight="1" spans="1:24">
      <c r="A74" s="2"/>
      <c r="B74" s="9"/>
      <c r="C74" s="2"/>
      <c r="D74" s="2"/>
      <c r="E74" s="9"/>
      <c r="F74" s="2"/>
      <c r="G74" s="2"/>
      <c r="H74" s="2"/>
      <c r="I74" s="2"/>
      <c r="J74" s="2"/>
      <c r="K74" s="2"/>
      <c r="L74" s="2"/>
      <c r="M74" s="2"/>
      <c r="N74" s="2"/>
      <c r="O74" s="2"/>
      <c r="P74" s="2"/>
      <c r="Q74" s="2"/>
      <c r="R74" s="2"/>
      <c r="S74" s="2"/>
      <c r="T74" s="2"/>
      <c r="U74" s="2"/>
      <c r="V74" s="2"/>
      <c r="W74" s="2"/>
      <c r="X74" s="2"/>
    </row>
    <row r="75" ht="15.75" customHeight="1" spans="1:24">
      <c r="A75" s="2"/>
      <c r="B75" s="9"/>
      <c r="C75" s="2"/>
      <c r="D75" s="2"/>
      <c r="E75" s="9"/>
      <c r="F75" s="2"/>
      <c r="G75" s="2"/>
      <c r="H75" s="2"/>
      <c r="I75" s="2"/>
      <c r="J75" s="2"/>
      <c r="K75" s="2"/>
      <c r="L75" s="2"/>
      <c r="M75" s="2"/>
      <c r="N75" s="2"/>
      <c r="O75" s="2"/>
      <c r="P75" s="2"/>
      <c r="Q75" s="2"/>
      <c r="R75" s="2"/>
      <c r="S75" s="2"/>
      <c r="T75" s="2"/>
      <c r="U75" s="2"/>
      <c r="V75" s="2"/>
      <c r="W75" s="2"/>
      <c r="X75" s="2"/>
    </row>
    <row r="76" ht="15.75" customHeight="1" spans="1:24">
      <c r="A76" s="2"/>
      <c r="B76" s="9"/>
      <c r="C76" s="2"/>
      <c r="D76" s="2"/>
      <c r="E76" s="9"/>
      <c r="F76" s="2"/>
      <c r="G76" s="2"/>
      <c r="H76" s="2"/>
      <c r="I76" s="2"/>
      <c r="J76" s="2"/>
      <c r="K76" s="2"/>
      <c r="L76" s="2"/>
      <c r="M76" s="2"/>
      <c r="N76" s="2"/>
      <c r="O76" s="2"/>
      <c r="P76" s="2"/>
      <c r="Q76" s="2"/>
      <c r="R76" s="2"/>
      <c r="S76" s="2"/>
      <c r="T76" s="2"/>
      <c r="U76" s="2"/>
      <c r="V76" s="2"/>
      <c r="W76" s="2"/>
      <c r="X76" s="2"/>
    </row>
    <row r="77" ht="15.75" customHeight="1" spans="1:24">
      <c r="A77" s="2"/>
      <c r="B77" s="9"/>
      <c r="C77" s="2"/>
      <c r="D77" s="2"/>
      <c r="E77" s="9"/>
      <c r="F77" s="2"/>
      <c r="G77" s="2"/>
      <c r="H77" s="2"/>
      <c r="I77" s="2"/>
      <c r="J77" s="2"/>
      <c r="K77" s="2"/>
      <c r="L77" s="2"/>
      <c r="M77" s="2"/>
      <c r="N77" s="2"/>
      <c r="O77" s="2"/>
      <c r="P77" s="2"/>
      <c r="Q77" s="2"/>
      <c r="R77" s="2"/>
      <c r="S77" s="2"/>
      <c r="T77" s="2"/>
      <c r="U77" s="2"/>
      <c r="V77" s="2"/>
      <c r="W77" s="2"/>
      <c r="X77" s="2"/>
    </row>
    <row r="78" ht="15.75" customHeight="1" spans="1:24">
      <c r="A78" s="2"/>
      <c r="B78" s="9"/>
      <c r="C78" s="2"/>
      <c r="D78" s="2"/>
      <c r="E78" s="9"/>
      <c r="F78" s="2"/>
      <c r="G78" s="2"/>
      <c r="H78" s="2"/>
      <c r="I78" s="2"/>
      <c r="J78" s="2"/>
      <c r="K78" s="2"/>
      <c r="L78" s="2"/>
      <c r="M78" s="2"/>
      <c r="N78" s="2"/>
      <c r="O78" s="2"/>
      <c r="P78" s="2"/>
      <c r="Q78" s="2"/>
      <c r="R78" s="2"/>
      <c r="S78" s="2"/>
      <c r="T78" s="2"/>
      <c r="U78" s="2"/>
      <c r="V78" s="2"/>
      <c r="W78" s="2"/>
      <c r="X78" s="2"/>
    </row>
    <row r="79" ht="15.75" customHeight="1" spans="1:24">
      <c r="A79" s="2"/>
      <c r="B79" s="9"/>
      <c r="C79" s="2"/>
      <c r="D79" s="2"/>
      <c r="E79" s="9"/>
      <c r="F79" s="2"/>
      <c r="G79" s="2"/>
      <c r="H79" s="2"/>
      <c r="I79" s="2"/>
      <c r="J79" s="2"/>
      <c r="K79" s="2"/>
      <c r="L79" s="2"/>
      <c r="M79" s="2"/>
      <c r="N79" s="2"/>
      <c r="O79" s="2"/>
      <c r="P79" s="2"/>
      <c r="Q79" s="2"/>
      <c r="R79" s="2"/>
      <c r="S79" s="2"/>
      <c r="T79" s="2"/>
      <c r="U79" s="2"/>
      <c r="V79" s="2"/>
      <c r="W79" s="2"/>
      <c r="X79" s="2"/>
    </row>
    <row r="80" ht="15.75" customHeight="1" spans="1:24">
      <c r="A80" s="2"/>
      <c r="B80" s="9"/>
      <c r="C80" s="2"/>
      <c r="D80" s="2"/>
      <c r="E80" s="9"/>
      <c r="F80" s="2"/>
      <c r="G80" s="2"/>
      <c r="H80" s="2"/>
      <c r="I80" s="2"/>
      <c r="J80" s="2"/>
      <c r="K80" s="2"/>
      <c r="L80" s="2"/>
      <c r="M80" s="2"/>
      <c r="N80" s="2"/>
      <c r="O80" s="2"/>
      <c r="P80" s="2"/>
      <c r="Q80" s="2"/>
      <c r="R80" s="2"/>
      <c r="S80" s="2"/>
      <c r="T80" s="2"/>
      <c r="U80" s="2"/>
      <c r="V80" s="2"/>
      <c r="W80" s="2"/>
      <c r="X80" s="2"/>
    </row>
    <row r="81" ht="15.75" customHeight="1" spans="1:24">
      <c r="A81" s="2"/>
      <c r="B81" s="9"/>
      <c r="C81" s="2"/>
      <c r="D81" s="2"/>
      <c r="E81" s="9"/>
      <c r="F81" s="2"/>
      <c r="G81" s="2"/>
      <c r="H81" s="2"/>
      <c r="I81" s="2"/>
      <c r="J81" s="2"/>
      <c r="K81" s="2"/>
      <c r="L81" s="2"/>
      <c r="M81" s="2"/>
      <c r="N81" s="2"/>
      <c r="O81" s="2"/>
      <c r="P81" s="2"/>
      <c r="Q81" s="2"/>
      <c r="R81" s="2"/>
      <c r="S81" s="2"/>
      <c r="T81" s="2"/>
      <c r="U81" s="2"/>
      <c r="V81" s="2"/>
      <c r="W81" s="2"/>
      <c r="X81" s="2"/>
    </row>
    <row r="82" ht="15.75" customHeight="1" spans="1:24">
      <c r="A82" s="2"/>
      <c r="B82" s="9"/>
      <c r="C82" s="2"/>
      <c r="D82" s="2"/>
      <c r="E82" s="9"/>
      <c r="F82" s="2"/>
      <c r="G82" s="2"/>
      <c r="H82" s="2"/>
      <c r="I82" s="2"/>
      <c r="J82" s="2"/>
      <c r="K82" s="2"/>
      <c r="L82" s="2"/>
      <c r="M82" s="2"/>
      <c r="N82" s="2"/>
      <c r="O82" s="2"/>
      <c r="P82" s="2"/>
      <c r="Q82" s="2"/>
      <c r="R82" s="2"/>
      <c r="S82" s="2"/>
      <c r="T82" s="2"/>
      <c r="U82" s="2"/>
      <c r="V82" s="2"/>
      <c r="W82" s="2"/>
      <c r="X82" s="2"/>
    </row>
    <row r="83" ht="15.75" customHeight="1" spans="1:24">
      <c r="A83" s="2"/>
      <c r="B83" s="9"/>
      <c r="C83" s="2"/>
      <c r="D83" s="2"/>
      <c r="E83" s="9"/>
      <c r="F83" s="2"/>
      <c r="G83" s="2"/>
      <c r="H83" s="2"/>
      <c r="I83" s="2"/>
      <c r="J83" s="2"/>
      <c r="K83" s="2"/>
      <c r="L83" s="2"/>
      <c r="M83" s="2"/>
      <c r="N83" s="2"/>
      <c r="O83" s="2"/>
      <c r="P83" s="2"/>
      <c r="Q83" s="2"/>
      <c r="R83" s="2"/>
      <c r="S83" s="2"/>
      <c r="T83" s="2"/>
      <c r="U83" s="2"/>
      <c r="V83" s="2"/>
      <c r="W83" s="2"/>
      <c r="X83" s="2"/>
    </row>
    <row r="84" ht="15.75" customHeight="1" spans="1:24">
      <c r="A84" s="2"/>
      <c r="B84" s="9"/>
      <c r="C84" s="2"/>
      <c r="D84" s="2"/>
      <c r="E84" s="9"/>
      <c r="F84" s="2"/>
      <c r="G84" s="2"/>
      <c r="H84" s="2"/>
      <c r="I84" s="2"/>
      <c r="J84" s="2"/>
      <c r="K84" s="2"/>
      <c r="L84" s="2"/>
      <c r="M84" s="2"/>
      <c r="N84" s="2"/>
      <c r="O84" s="2"/>
      <c r="P84" s="2"/>
      <c r="Q84" s="2"/>
      <c r="R84" s="2"/>
      <c r="S84" s="2"/>
      <c r="T84" s="2"/>
      <c r="U84" s="2"/>
      <c r="V84" s="2"/>
      <c r="W84" s="2"/>
      <c r="X84" s="2"/>
    </row>
    <row r="85" ht="15.75" customHeight="1" spans="1:24">
      <c r="A85" s="2"/>
      <c r="B85" s="9"/>
      <c r="C85" s="2"/>
      <c r="D85" s="2"/>
      <c r="E85" s="9"/>
      <c r="F85" s="2"/>
      <c r="G85" s="2"/>
      <c r="H85" s="2"/>
      <c r="I85" s="2"/>
      <c r="J85" s="2"/>
      <c r="K85" s="2"/>
      <c r="L85" s="2"/>
      <c r="M85" s="2"/>
      <c r="N85" s="2"/>
      <c r="O85" s="2"/>
      <c r="P85" s="2"/>
      <c r="Q85" s="2"/>
      <c r="R85" s="2"/>
      <c r="S85" s="2"/>
      <c r="T85" s="2"/>
      <c r="U85" s="2"/>
      <c r="V85" s="2"/>
      <c r="W85" s="2"/>
      <c r="X85" s="2"/>
    </row>
    <row r="86" ht="15.75" customHeight="1" spans="1:24">
      <c r="A86" s="2"/>
      <c r="B86" s="9"/>
      <c r="C86" s="2"/>
      <c r="D86" s="2"/>
      <c r="E86" s="9"/>
      <c r="F86" s="2"/>
      <c r="G86" s="2"/>
      <c r="H86" s="2"/>
      <c r="I86" s="2"/>
      <c r="J86" s="2"/>
      <c r="K86" s="2"/>
      <c r="L86" s="2"/>
      <c r="M86" s="2"/>
      <c r="N86" s="2"/>
      <c r="O86" s="2"/>
      <c r="P86" s="2"/>
      <c r="Q86" s="2"/>
      <c r="R86" s="2"/>
      <c r="S86" s="2"/>
      <c r="T86" s="2"/>
      <c r="U86" s="2"/>
      <c r="V86" s="2"/>
      <c r="W86" s="2"/>
      <c r="X86" s="2"/>
    </row>
    <row r="87" ht="15.75" customHeight="1" spans="1:24">
      <c r="A87" s="2"/>
      <c r="B87" s="9"/>
      <c r="C87" s="2"/>
      <c r="D87" s="2"/>
      <c r="E87" s="9"/>
      <c r="F87" s="2"/>
      <c r="G87" s="2"/>
      <c r="H87" s="2"/>
      <c r="I87" s="2"/>
      <c r="J87" s="2"/>
      <c r="K87" s="2"/>
      <c r="L87" s="2"/>
      <c r="M87" s="2"/>
      <c r="N87" s="2"/>
      <c r="O87" s="2"/>
      <c r="P87" s="2"/>
      <c r="Q87" s="2"/>
      <c r="R87" s="2"/>
      <c r="S87" s="2"/>
      <c r="T87" s="2"/>
      <c r="U87" s="2"/>
      <c r="V87" s="2"/>
      <c r="W87" s="2"/>
      <c r="X87" s="2"/>
    </row>
    <row r="88" ht="15.75" customHeight="1" spans="1:24">
      <c r="A88" s="2"/>
      <c r="B88" s="9"/>
      <c r="C88" s="2"/>
      <c r="D88" s="2"/>
      <c r="E88" s="9"/>
      <c r="F88" s="2"/>
      <c r="G88" s="2"/>
      <c r="H88" s="2"/>
      <c r="I88" s="2"/>
      <c r="J88" s="2"/>
      <c r="K88" s="2"/>
      <c r="L88" s="2"/>
      <c r="M88" s="2"/>
      <c r="N88" s="2"/>
      <c r="O88" s="2"/>
      <c r="P88" s="2"/>
      <c r="Q88" s="2"/>
      <c r="R88" s="2"/>
      <c r="S88" s="2"/>
      <c r="T88" s="2"/>
      <c r="U88" s="2"/>
      <c r="V88" s="2"/>
      <c r="W88" s="2"/>
      <c r="X88" s="2"/>
    </row>
    <row r="89" ht="15.75" customHeight="1" spans="1:24">
      <c r="A89" s="2"/>
      <c r="B89" s="9"/>
      <c r="C89" s="2"/>
      <c r="D89" s="2"/>
      <c r="E89" s="9"/>
      <c r="F89" s="2"/>
      <c r="G89" s="2"/>
      <c r="H89" s="2"/>
      <c r="I89" s="2"/>
      <c r="J89" s="2"/>
      <c r="K89" s="2"/>
      <c r="L89" s="2"/>
      <c r="M89" s="2"/>
      <c r="N89" s="2"/>
      <c r="O89" s="2"/>
      <c r="P89" s="2"/>
      <c r="Q89" s="2"/>
      <c r="R89" s="2"/>
      <c r="S89" s="2"/>
      <c r="T89" s="2"/>
      <c r="U89" s="2"/>
      <c r="V89" s="2"/>
      <c r="W89" s="2"/>
      <c r="X89" s="2"/>
    </row>
    <row r="90" ht="15.75" customHeight="1" spans="1:24">
      <c r="A90" s="2"/>
      <c r="B90" s="9"/>
      <c r="C90" s="2"/>
      <c r="D90" s="2"/>
      <c r="E90" s="9"/>
      <c r="F90" s="2"/>
      <c r="G90" s="2"/>
      <c r="H90" s="2"/>
      <c r="I90" s="2"/>
      <c r="J90" s="2"/>
      <c r="K90" s="2"/>
      <c r="L90" s="2"/>
      <c r="M90" s="2"/>
      <c r="N90" s="2"/>
      <c r="O90" s="2"/>
      <c r="P90" s="2"/>
      <c r="Q90" s="2"/>
      <c r="R90" s="2"/>
      <c r="S90" s="2"/>
      <c r="T90" s="2"/>
      <c r="U90" s="2"/>
      <c r="V90" s="2"/>
      <c r="W90" s="2"/>
      <c r="X90" s="2"/>
    </row>
    <row r="91" ht="15.75" customHeight="1" spans="1:24">
      <c r="A91" s="2"/>
      <c r="B91" s="9"/>
      <c r="C91" s="2"/>
      <c r="D91" s="2"/>
      <c r="E91" s="9"/>
      <c r="F91" s="2"/>
      <c r="G91" s="2"/>
      <c r="H91" s="2"/>
      <c r="I91" s="2"/>
      <c r="J91" s="2"/>
      <c r="K91" s="2"/>
      <c r="L91" s="2"/>
      <c r="M91" s="2"/>
      <c r="N91" s="2"/>
      <c r="O91" s="2"/>
      <c r="P91" s="2"/>
      <c r="Q91" s="2"/>
      <c r="R91" s="2"/>
      <c r="S91" s="2"/>
      <c r="T91" s="2"/>
      <c r="U91" s="2"/>
      <c r="V91" s="2"/>
      <c r="W91" s="2"/>
      <c r="X91" s="2"/>
    </row>
    <row r="92" ht="15.75" customHeight="1" spans="1:24">
      <c r="A92" s="2"/>
      <c r="B92" s="9"/>
      <c r="C92" s="2"/>
      <c r="D92" s="2"/>
      <c r="E92" s="9"/>
      <c r="F92" s="2"/>
      <c r="G92" s="2"/>
      <c r="H92" s="2"/>
      <c r="I92" s="2"/>
      <c r="J92" s="2"/>
      <c r="K92" s="2"/>
      <c r="L92" s="2"/>
      <c r="M92" s="2"/>
      <c r="N92" s="2"/>
      <c r="O92" s="2"/>
      <c r="P92" s="2"/>
      <c r="Q92" s="2"/>
      <c r="R92" s="2"/>
      <c r="S92" s="2"/>
      <c r="T92" s="2"/>
      <c r="U92" s="2"/>
      <c r="V92" s="2"/>
      <c r="W92" s="2"/>
      <c r="X92" s="2"/>
    </row>
    <row r="93" ht="15.75" customHeight="1" spans="1:24">
      <c r="A93" s="2"/>
      <c r="B93" s="9"/>
      <c r="C93" s="2"/>
      <c r="D93" s="2"/>
      <c r="E93" s="9"/>
      <c r="F93" s="2"/>
      <c r="G93" s="2"/>
      <c r="H93" s="2"/>
      <c r="I93" s="2"/>
      <c r="J93" s="2"/>
      <c r="K93" s="2"/>
      <c r="L93" s="2"/>
      <c r="M93" s="2"/>
      <c r="N93" s="2"/>
      <c r="O93" s="2"/>
      <c r="P93" s="2"/>
      <c r="Q93" s="2"/>
      <c r="R93" s="2"/>
      <c r="S93" s="2"/>
      <c r="T93" s="2"/>
      <c r="U93" s="2"/>
      <c r="V93" s="2"/>
      <c r="W93" s="2"/>
      <c r="X93" s="2"/>
    </row>
    <row r="94" ht="15.75" customHeight="1" spans="1:24">
      <c r="A94" s="2"/>
      <c r="B94" s="9"/>
      <c r="C94" s="2"/>
      <c r="D94" s="2"/>
      <c r="E94" s="9"/>
      <c r="F94" s="2"/>
      <c r="G94" s="2"/>
      <c r="H94" s="2"/>
      <c r="I94" s="2"/>
      <c r="J94" s="2"/>
      <c r="K94" s="2"/>
      <c r="L94" s="2"/>
      <c r="M94" s="2"/>
      <c r="N94" s="2"/>
      <c r="O94" s="2"/>
      <c r="P94" s="2"/>
      <c r="Q94" s="2"/>
      <c r="R94" s="2"/>
      <c r="S94" s="2"/>
      <c r="T94" s="2"/>
      <c r="U94" s="2"/>
      <c r="V94" s="2"/>
      <c r="W94" s="2"/>
      <c r="X94" s="2"/>
    </row>
    <row r="95" ht="15.75" customHeight="1" spans="1:24">
      <c r="A95" s="2"/>
      <c r="B95" s="9"/>
      <c r="C95" s="2"/>
      <c r="D95" s="2"/>
      <c r="E95" s="9"/>
      <c r="F95" s="2"/>
      <c r="G95" s="2"/>
      <c r="H95" s="2"/>
      <c r="I95" s="2"/>
      <c r="J95" s="2"/>
      <c r="K95" s="2"/>
      <c r="L95" s="2"/>
      <c r="M95" s="2"/>
      <c r="N95" s="2"/>
      <c r="O95" s="2"/>
      <c r="P95" s="2"/>
      <c r="Q95" s="2"/>
      <c r="R95" s="2"/>
      <c r="S95" s="2"/>
      <c r="T95" s="2"/>
      <c r="U95" s="2"/>
      <c r="V95" s="2"/>
      <c r="W95" s="2"/>
      <c r="X95" s="2"/>
    </row>
    <row r="96" ht="15.75" customHeight="1" spans="1:24">
      <c r="A96" s="2"/>
      <c r="B96" s="9"/>
      <c r="C96" s="2"/>
      <c r="D96" s="2"/>
      <c r="E96" s="9"/>
      <c r="F96" s="2"/>
      <c r="G96" s="2"/>
      <c r="H96" s="2"/>
      <c r="I96" s="2"/>
      <c r="J96" s="2"/>
      <c r="K96" s="2"/>
      <c r="L96" s="2"/>
      <c r="M96" s="2"/>
      <c r="N96" s="2"/>
      <c r="O96" s="2"/>
      <c r="P96" s="2"/>
      <c r="Q96" s="2"/>
      <c r="R96" s="2"/>
      <c r="S96" s="2"/>
      <c r="T96" s="2"/>
      <c r="U96" s="2"/>
      <c r="V96" s="2"/>
      <c r="W96" s="2"/>
      <c r="X96" s="2"/>
    </row>
    <row r="97" ht="15.75" customHeight="1" spans="1:24">
      <c r="A97" s="2"/>
      <c r="B97" s="9"/>
      <c r="C97" s="2"/>
      <c r="D97" s="2"/>
      <c r="E97" s="9"/>
      <c r="F97" s="2"/>
      <c r="G97" s="2"/>
      <c r="H97" s="2"/>
      <c r="I97" s="2"/>
      <c r="J97" s="2"/>
      <c r="K97" s="2"/>
      <c r="L97" s="2"/>
      <c r="M97" s="2"/>
      <c r="N97" s="2"/>
      <c r="O97" s="2"/>
      <c r="P97" s="2"/>
      <c r="Q97" s="2"/>
      <c r="R97" s="2"/>
      <c r="S97" s="2"/>
      <c r="T97" s="2"/>
      <c r="U97" s="2"/>
      <c r="V97" s="2"/>
      <c r="W97" s="2"/>
      <c r="X97" s="2"/>
    </row>
    <row r="98" ht="15.75" customHeight="1" spans="1:24">
      <c r="A98" s="2"/>
      <c r="B98" s="9"/>
      <c r="C98" s="2"/>
      <c r="D98" s="2"/>
      <c r="E98" s="9"/>
      <c r="F98" s="2"/>
      <c r="G98" s="2"/>
      <c r="H98" s="2"/>
      <c r="I98" s="2"/>
      <c r="J98" s="2"/>
      <c r="K98" s="2"/>
      <c r="L98" s="2"/>
      <c r="M98" s="2"/>
      <c r="N98" s="2"/>
      <c r="O98" s="2"/>
      <c r="P98" s="2"/>
      <c r="Q98" s="2"/>
      <c r="R98" s="2"/>
      <c r="S98" s="2"/>
      <c r="T98" s="2"/>
      <c r="U98" s="2"/>
      <c r="V98" s="2"/>
      <c r="W98" s="2"/>
      <c r="X98" s="2"/>
    </row>
    <row r="99" ht="15.75" customHeight="1" spans="1:24">
      <c r="A99" s="2"/>
      <c r="B99" s="9"/>
      <c r="C99" s="2"/>
      <c r="D99" s="2"/>
      <c r="E99" s="9"/>
      <c r="F99" s="2"/>
      <c r="G99" s="2"/>
      <c r="H99" s="2"/>
      <c r="I99" s="2"/>
      <c r="J99" s="2"/>
      <c r="K99" s="2"/>
      <c r="L99" s="2"/>
      <c r="M99" s="2"/>
      <c r="N99" s="2"/>
      <c r="O99" s="2"/>
      <c r="P99" s="2"/>
      <c r="Q99" s="2"/>
      <c r="R99" s="2"/>
      <c r="S99" s="2"/>
      <c r="T99" s="2"/>
      <c r="U99" s="2"/>
      <c r="V99" s="2"/>
      <c r="W99" s="2"/>
      <c r="X99" s="2"/>
    </row>
    <row r="100" ht="15.75" customHeight="1" spans="1:24">
      <c r="A100" s="2"/>
      <c r="B100" s="9"/>
      <c r="C100" s="2"/>
      <c r="D100" s="2"/>
      <c r="E100" s="9"/>
      <c r="F100" s="2"/>
      <c r="G100" s="2"/>
      <c r="H100" s="2"/>
      <c r="I100" s="2"/>
      <c r="J100" s="2"/>
      <c r="K100" s="2"/>
      <c r="L100" s="2"/>
      <c r="M100" s="2"/>
      <c r="N100" s="2"/>
      <c r="O100" s="2"/>
      <c r="P100" s="2"/>
      <c r="Q100" s="2"/>
      <c r="R100" s="2"/>
      <c r="S100" s="2"/>
      <c r="T100" s="2"/>
      <c r="U100" s="2"/>
      <c r="V100" s="2"/>
      <c r="W100" s="2"/>
      <c r="X100" s="2"/>
    </row>
    <row r="101" ht="15.75" customHeight="1" spans="1:24">
      <c r="A101" s="2"/>
      <c r="B101" s="9"/>
      <c r="C101" s="2"/>
      <c r="D101" s="2"/>
      <c r="E101" s="9"/>
      <c r="F101" s="2"/>
      <c r="G101" s="2"/>
      <c r="H101" s="2"/>
      <c r="I101" s="2"/>
      <c r="J101" s="2"/>
      <c r="K101" s="2"/>
      <c r="L101" s="2"/>
      <c r="M101" s="2"/>
      <c r="N101" s="2"/>
      <c r="O101" s="2"/>
      <c r="P101" s="2"/>
      <c r="Q101" s="2"/>
      <c r="R101" s="2"/>
      <c r="S101" s="2"/>
      <c r="T101" s="2"/>
      <c r="U101" s="2"/>
      <c r="V101" s="2"/>
      <c r="W101" s="2"/>
      <c r="X101" s="2"/>
    </row>
    <row r="102" ht="15.75" customHeight="1" spans="1:24">
      <c r="A102" s="2"/>
      <c r="B102" s="9"/>
      <c r="C102" s="2"/>
      <c r="D102" s="2"/>
      <c r="E102" s="9"/>
      <c r="F102" s="2"/>
      <c r="G102" s="2"/>
      <c r="H102" s="2"/>
      <c r="I102" s="2"/>
      <c r="J102" s="2"/>
      <c r="K102" s="2"/>
      <c r="L102" s="2"/>
      <c r="M102" s="2"/>
      <c r="N102" s="2"/>
      <c r="O102" s="2"/>
      <c r="P102" s="2"/>
      <c r="Q102" s="2"/>
      <c r="R102" s="2"/>
      <c r="S102" s="2"/>
      <c r="T102" s="2"/>
      <c r="U102" s="2"/>
      <c r="V102" s="2"/>
      <c r="W102" s="2"/>
      <c r="X102" s="2"/>
    </row>
    <row r="103" ht="15.75" customHeight="1" spans="1:24">
      <c r="A103" s="2"/>
      <c r="B103" s="9"/>
      <c r="C103" s="2"/>
      <c r="D103" s="2"/>
      <c r="E103" s="9"/>
      <c r="F103" s="2"/>
      <c r="G103" s="2"/>
      <c r="H103" s="2"/>
      <c r="I103" s="2"/>
      <c r="J103" s="2"/>
      <c r="K103" s="2"/>
      <c r="L103" s="2"/>
      <c r="M103" s="2"/>
      <c r="N103" s="2"/>
      <c r="O103" s="2"/>
      <c r="P103" s="2"/>
      <c r="Q103" s="2"/>
      <c r="R103" s="2"/>
      <c r="S103" s="2"/>
      <c r="T103" s="2"/>
      <c r="U103" s="2"/>
      <c r="V103" s="2"/>
      <c r="W103" s="2"/>
      <c r="X103" s="2"/>
    </row>
    <row r="104" ht="15.75" customHeight="1" spans="1:24">
      <c r="A104" s="2"/>
      <c r="B104" s="9"/>
      <c r="C104" s="2"/>
      <c r="D104" s="2"/>
      <c r="E104" s="9"/>
      <c r="F104" s="2"/>
      <c r="G104" s="2"/>
      <c r="H104" s="2"/>
      <c r="I104" s="2"/>
      <c r="J104" s="2"/>
      <c r="K104" s="2"/>
      <c r="L104" s="2"/>
      <c r="M104" s="2"/>
      <c r="N104" s="2"/>
      <c r="O104" s="2"/>
      <c r="P104" s="2"/>
      <c r="Q104" s="2"/>
      <c r="R104" s="2"/>
      <c r="S104" s="2"/>
      <c r="T104" s="2"/>
      <c r="U104" s="2"/>
      <c r="V104" s="2"/>
      <c r="W104" s="2"/>
      <c r="X104" s="2"/>
    </row>
    <row r="105" ht="15.75" customHeight="1" spans="1:24">
      <c r="A105" s="2"/>
      <c r="B105" s="9"/>
      <c r="C105" s="2"/>
      <c r="D105" s="2"/>
      <c r="E105" s="9"/>
      <c r="F105" s="2"/>
      <c r="G105" s="2"/>
      <c r="H105" s="2"/>
      <c r="I105" s="2"/>
      <c r="J105" s="2"/>
      <c r="K105" s="2"/>
      <c r="L105" s="2"/>
      <c r="M105" s="2"/>
      <c r="N105" s="2"/>
      <c r="O105" s="2"/>
      <c r="P105" s="2"/>
      <c r="Q105" s="2"/>
      <c r="R105" s="2"/>
      <c r="S105" s="2"/>
      <c r="T105" s="2"/>
      <c r="U105" s="2"/>
      <c r="V105" s="2"/>
      <c r="W105" s="2"/>
      <c r="X105" s="2"/>
    </row>
    <row r="106" ht="15.75" customHeight="1" spans="1:24">
      <c r="A106" s="2"/>
      <c r="B106" s="9"/>
      <c r="C106" s="2"/>
      <c r="D106" s="2"/>
      <c r="E106" s="9"/>
      <c r="F106" s="2"/>
      <c r="G106" s="2"/>
      <c r="H106" s="2"/>
      <c r="I106" s="2"/>
      <c r="J106" s="2"/>
      <c r="K106" s="2"/>
      <c r="L106" s="2"/>
      <c r="M106" s="2"/>
      <c r="N106" s="2"/>
      <c r="O106" s="2"/>
      <c r="P106" s="2"/>
      <c r="Q106" s="2"/>
      <c r="R106" s="2"/>
      <c r="S106" s="2"/>
      <c r="T106" s="2"/>
      <c r="U106" s="2"/>
      <c r="V106" s="2"/>
      <c r="W106" s="2"/>
      <c r="X106" s="2"/>
    </row>
    <row r="107" ht="15.75" customHeight="1" spans="1:24">
      <c r="A107" s="2"/>
      <c r="B107" s="9"/>
      <c r="C107" s="2"/>
      <c r="D107" s="2"/>
      <c r="E107" s="9"/>
      <c r="F107" s="2"/>
      <c r="G107" s="2"/>
      <c r="H107" s="2"/>
      <c r="I107" s="2"/>
      <c r="J107" s="2"/>
      <c r="K107" s="2"/>
      <c r="L107" s="2"/>
      <c r="M107" s="2"/>
      <c r="N107" s="2"/>
      <c r="O107" s="2"/>
      <c r="P107" s="2"/>
      <c r="Q107" s="2"/>
      <c r="R107" s="2"/>
      <c r="S107" s="2"/>
      <c r="T107" s="2"/>
      <c r="U107" s="2"/>
      <c r="V107" s="2"/>
      <c r="W107" s="2"/>
      <c r="X107" s="2"/>
    </row>
    <row r="108" ht="15.75" customHeight="1" spans="1:24">
      <c r="A108" s="2"/>
      <c r="B108" s="9"/>
      <c r="C108" s="2"/>
      <c r="D108" s="2"/>
      <c r="E108" s="9"/>
      <c r="F108" s="2"/>
      <c r="G108" s="2"/>
      <c r="H108" s="2"/>
      <c r="I108" s="2"/>
      <c r="J108" s="2"/>
      <c r="K108" s="2"/>
      <c r="L108" s="2"/>
      <c r="M108" s="2"/>
      <c r="N108" s="2"/>
      <c r="O108" s="2"/>
      <c r="P108" s="2"/>
      <c r="Q108" s="2"/>
      <c r="R108" s="2"/>
      <c r="S108" s="2"/>
      <c r="T108" s="2"/>
      <c r="U108" s="2"/>
      <c r="V108" s="2"/>
      <c r="W108" s="2"/>
      <c r="X108" s="2"/>
    </row>
    <row r="109" ht="15.75" customHeight="1" spans="1:24">
      <c r="A109" s="2"/>
      <c r="B109" s="9"/>
      <c r="C109" s="2"/>
      <c r="D109" s="2"/>
      <c r="E109" s="9"/>
      <c r="F109" s="2"/>
      <c r="G109" s="2"/>
      <c r="H109" s="2"/>
      <c r="I109" s="2"/>
      <c r="J109" s="2"/>
      <c r="K109" s="2"/>
      <c r="L109" s="2"/>
      <c r="M109" s="2"/>
      <c r="N109" s="2"/>
      <c r="O109" s="2"/>
      <c r="P109" s="2"/>
      <c r="Q109" s="2"/>
      <c r="R109" s="2"/>
      <c r="S109" s="2"/>
      <c r="T109" s="2"/>
      <c r="U109" s="2"/>
      <c r="V109" s="2"/>
      <c r="W109" s="2"/>
      <c r="X109" s="2"/>
    </row>
    <row r="110" ht="15.75" customHeight="1" spans="1:24">
      <c r="A110" s="2"/>
      <c r="B110" s="9"/>
      <c r="C110" s="2"/>
      <c r="D110" s="2"/>
      <c r="E110" s="9"/>
      <c r="F110" s="2"/>
      <c r="G110" s="2"/>
      <c r="H110" s="2"/>
      <c r="I110" s="2"/>
      <c r="J110" s="2"/>
      <c r="K110" s="2"/>
      <c r="L110" s="2"/>
      <c r="M110" s="2"/>
      <c r="N110" s="2"/>
      <c r="O110" s="2"/>
      <c r="P110" s="2"/>
      <c r="Q110" s="2"/>
      <c r="R110" s="2"/>
      <c r="S110" s="2"/>
      <c r="T110" s="2"/>
      <c r="U110" s="2"/>
      <c r="V110" s="2"/>
      <c r="W110" s="2"/>
      <c r="X110" s="2"/>
    </row>
    <row r="111" ht="15.75" customHeight="1" spans="1:24">
      <c r="A111" s="2"/>
      <c r="B111" s="9"/>
      <c r="C111" s="2"/>
      <c r="D111" s="2"/>
      <c r="E111" s="9"/>
      <c r="F111" s="2"/>
      <c r="G111" s="2"/>
      <c r="H111" s="2"/>
      <c r="I111" s="2"/>
      <c r="J111" s="2"/>
      <c r="K111" s="2"/>
      <c r="L111" s="2"/>
      <c r="M111" s="2"/>
      <c r="N111" s="2"/>
      <c r="O111" s="2"/>
      <c r="P111" s="2"/>
      <c r="Q111" s="2"/>
      <c r="R111" s="2"/>
      <c r="S111" s="2"/>
      <c r="T111" s="2"/>
      <c r="U111" s="2"/>
      <c r="V111" s="2"/>
      <c r="W111" s="2"/>
      <c r="X111" s="2"/>
    </row>
    <row r="112" ht="15.75" customHeight="1" spans="1:24">
      <c r="A112" s="2"/>
      <c r="B112" s="9"/>
      <c r="C112" s="2"/>
      <c r="D112" s="2"/>
      <c r="E112" s="9"/>
      <c r="F112" s="2"/>
      <c r="G112" s="2"/>
      <c r="H112" s="2"/>
      <c r="I112" s="2"/>
      <c r="J112" s="2"/>
      <c r="K112" s="2"/>
      <c r="L112" s="2"/>
      <c r="M112" s="2"/>
      <c r="N112" s="2"/>
      <c r="O112" s="2"/>
      <c r="P112" s="2"/>
      <c r="Q112" s="2"/>
      <c r="R112" s="2"/>
      <c r="S112" s="2"/>
      <c r="T112" s="2"/>
      <c r="U112" s="2"/>
      <c r="V112" s="2"/>
      <c r="W112" s="2"/>
      <c r="X112" s="2"/>
    </row>
    <row r="113" ht="15.75" customHeight="1" spans="1:24">
      <c r="A113" s="2"/>
      <c r="B113" s="9"/>
      <c r="C113" s="2"/>
      <c r="D113" s="2"/>
      <c r="E113" s="9"/>
      <c r="F113" s="2"/>
      <c r="G113" s="2"/>
      <c r="H113" s="2"/>
      <c r="I113" s="2"/>
      <c r="J113" s="2"/>
      <c r="K113" s="2"/>
      <c r="L113" s="2"/>
      <c r="M113" s="2"/>
      <c r="N113" s="2"/>
      <c r="O113" s="2"/>
      <c r="P113" s="2"/>
      <c r="Q113" s="2"/>
      <c r="R113" s="2"/>
      <c r="S113" s="2"/>
      <c r="T113" s="2"/>
      <c r="U113" s="2"/>
      <c r="V113" s="2"/>
      <c r="W113" s="2"/>
      <c r="X113" s="2"/>
    </row>
    <row r="114" ht="15.75" customHeight="1" spans="1:24">
      <c r="A114" s="2"/>
      <c r="B114" s="9"/>
      <c r="C114" s="2"/>
      <c r="D114" s="2"/>
      <c r="E114" s="9"/>
      <c r="F114" s="2"/>
      <c r="G114" s="2"/>
      <c r="H114" s="2"/>
      <c r="I114" s="2"/>
      <c r="J114" s="2"/>
      <c r="K114" s="2"/>
      <c r="L114" s="2"/>
      <c r="M114" s="2"/>
      <c r="N114" s="2"/>
      <c r="O114" s="2"/>
      <c r="P114" s="2"/>
      <c r="Q114" s="2"/>
      <c r="R114" s="2"/>
      <c r="S114" s="2"/>
      <c r="T114" s="2"/>
      <c r="U114" s="2"/>
      <c r="V114" s="2"/>
      <c r="W114" s="2"/>
      <c r="X114" s="2"/>
    </row>
    <row r="115" ht="15.75" customHeight="1" spans="1:24">
      <c r="A115" s="2"/>
      <c r="B115" s="9"/>
      <c r="C115" s="2"/>
      <c r="D115" s="2"/>
      <c r="E115" s="9"/>
      <c r="F115" s="2"/>
      <c r="G115" s="2"/>
      <c r="H115" s="2"/>
      <c r="I115" s="2"/>
      <c r="J115" s="2"/>
      <c r="K115" s="2"/>
      <c r="L115" s="2"/>
      <c r="M115" s="2"/>
      <c r="N115" s="2"/>
      <c r="O115" s="2"/>
      <c r="P115" s="2"/>
      <c r="Q115" s="2"/>
      <c r="R115" s="2"/>
      <c r="S115" s="2"/>
      <c r="T115" s="2"/>
      <c r="U115" s="2"/>
      <c r="V115" s="2"/>
      <c r="W115" s="2"/>
      <c r="X115" s="2"/>
    </row>
    <row r="116" ht="15.75" customHeight="1" spans="1:24">
      <c r="A116" s="2"/>
      <c r="B116" s="9"/>
      <c r="C116" s="2"/>
      <c r="D116" s="2"/>
      <c r="E116" s="9"/>
      <c r="F116" s="2"/>
      <c r="G116" s="2"/>
      <c r="H116" s="2"/>
      <c r="I116" s="2"/>
      <c r="J116" s="2"/>
      <c r="K116" s="2"/>
      <c r="L116" s="2"/>
      <c r="M116" s="2"/>
      <c r="N116" s="2"/>
      <c r="O116" s="2"/>
      <c r="P116" s="2"/>
      <c r="Q116" s="2"/>
      <c r="R116" s="2"/>
      <c r="S116" s="2"/>
      <c r="T116" s="2"/>
      <c r="U116" s="2"/>
      <c r="V116" s="2"/>
      <c r="W116" s="2"/>
      <c r="X116" s="2"/>
    </row>
    <row r="117" ht="15.75" customHeight="1" spans="1:24">
      <c r="A117" s="2"/>
      <c r="B117" s="9"/>
      <c r="C117" s="2"/>
      <c r="D117" s="2"/>
      <c r="E117" s="9"/>
      <c r="F117" s="2"/>
      <c r="G117" s="2"/>
      <c r="H117" s="2"/>
      <c r="I117" s="2"/>
      <c r="J117" s="2"/>
      <c r="K117" s="2"/>
      <c r="L117" s="2"/>
      <c r="M117" s="2"/>
      <c r="N117" s="2"/>
      <c r="O117" s="2"/>
      <c r="P117" s="2"/>
      <c r="Q117" s="2"/>
      <c r="R117" s="2"/>
      <c r="S117" s="2"/>
      <c r="T117" s="2"/>
      <c r="U117" s="2"/>
      <c r="V117" s="2"/>
      <c r="W117" s="2"/>
      <c r="X117" s="2"/>
    </row>
    <row r="118" ht="15.75" customHeight="1" spans="1:24">
      <c r="A118" s="2"/>
      <c r="B118" s="9"/>
      <c r="C118" s="2"/>
      <c r="D118" s="2"/>
      <c r="E118" s="9"/>
      <c r="F118" s="2"/>
      <c r="G118" s="2"/>
      <c r="H118" s="2"/>
      <c r="I118" s="2"/>
      <c r="J118" s="2"/>
      <c r="K118" s="2"/>
      <c r="L118" s="2"/>
      <c r="M118" s="2"/>
      <c r="N118" s="2"/>
      <c r="O118" s="2"/>
      <c r="P118" s="2"/>
      <c r="Q118" s="2"/>
      <c r="R118" s="2"/>
      <c r="S118" s="2"/>
      <c r="T118" s="2"/>
      <c r="U118" s="2"/>
      <c r="V118" s="2"/>
      <c r="W118" s="2"/>
      <c r="X118" s="2"/>
    </row>
    <row r="119" ht="15.75" customHeight="1" spans="1:24">
      <c r="A119" s="2"/>
      <c r="B119" s="9"/>
      <c r="C119" s="2"/>
      <c r="D119" s="2"/>
      <c r="E119" s="9"/>
      <c r="F119" s="2"/>
      <c r="G119" s="2"/>
      <c r="H119" s="2"/>
      <c r="I119" s="2"/>
      <c r="J119" s="2"/>
      <c r="K119" s="2"/>
      <c r="L119" s="2"/>
      <c r="M119" s="2"/>
      <c r="N119" s="2"/>
      <c r="O119" s="2"/>
      <c r="P119" s="2"/>
      <c r="Q119" s="2"/>
      <c r="R119" s="2"/>
      <c r="S119" s="2"/>
      <c r="T119" s="2"/>
      <c r="U119" s="2"/>
      <c r="V119" s="2"/>
      <c r="W119" s="2"/>
      <c r="X119" s="2"/>
    </row>
    <row r="120" ht="15.75" customHeight="1" spans="1:24">
      <c r="A120" s="2"/>
      <c r="B120" s="9"/>
      <c r="C120" s="2"/>
      <c r="D120" s="2"/>
      <c r="E120" s="9"/>
      <c r="F120" s="2"/>
      <c r="G120" s="2"/>
      <c r="H120" s="2"/>
      <c r="I120" s="2"/>
      <c r="J120" s="2"/>
      <c r="K120" s="2"/>
      <c r="L120" s="2"/>
      <c r="M120" s="2"/>
      <c r="N120" s="2"/>
      <c r="O120" s="2"/>
      <c r="P120" s="2"/>
      <c r="Q120" s="2"/>
      <c r="R120" s="2"/>
      <c r="S120" s="2"/>
      <c r="T120" s="2"/>
      <c r="U120" s="2"/>
      <c r="V120" s="2"/>
      <c r="W120" s="2"/>
      <c r="X120" s="2"/>
    </row>
    <row r="121" ht="15.75" customHeight="1" spans="1:24">
      <c r="A121" s="2"/>
      <c r="B121" s="9"/>
      <c r="C121" s="2"/>
      <c r="D121" s="2"/>
      <c r="E121" s="9"/>
      <c r="F121" s="2"/>
      <c r="G121" s="2"/>
      <c r="H121" s="2"/>
      <c r="I121" s="2"/>
      <c r="J121" s="2"/>
      <c r="K121" s="2"/>
      <c r="L121" s="2"/>
      <c r="M121" s="2"/>
      <c r="N121" s="2"/>
      <c r="O121" s="2"/>
      <c r="P121" s="2"/>
      <c r="Q121" s="2"/>
      <c r="R121" s="2"/>
      <c r="S121" s="2"/>
      <c r="T121" s="2"/>
      <c r="U121" s="2"/>
      <c r="V121" s="2"/>
      <c r="W121" s="2"/>
      <c r="X121" s="2"/>
    </row>
    <row r="122" ht="15.75" customHeight="1" spans="1:24">
      <c r="A122" s="2"/>
      <c r="B122" s="9"/>
      <c r="C122" s="2"/>
      <c r="D122" s="2"/>
      <c r="E122" s="9"/>
      <c r="F122" s="2"/>
      <c r="G122" s="2"/>
      <c r="H122" s="2"/>
      <c r="I122" s="2"/>
      <c r="J122" s="2"/>
      <c r="K122" s="2"/>
      <c r="L122" s="2"/>
      <c r="M122" s="2"/>
      <c r="N122" s="2"/>
      <c r="O122" s="2"/>
      <c r="P122" s="2"/>
      <c r="Q122" s="2"/>
      <c r="R122" s="2"/>
      <c r="S122" s="2"/>
      <c r="T122" s="2"/>
      <c r="U122" s="2"/>
      <c r="V122" s="2"/>
      <c r="W122" s="2"/>
      <c r="X122" s="2"/>
    </row>
    <row r="123" ht="15.75" customHeight="1" spans="1:24">
      <c r="A123" s="2"/>
      <c r="B123" s="9"/>
      <c r="C123" s="2"/>
      <c r="D123" s="2"/>
      <c r="E123" s="9"/>
      <c r="F123" s="2"/>
      <c r="G123" s="2"/>
      <c r="H123" s="2"/>
      <c r="I123" s="2"/>
      <c r="J123" s="2"/>
      <c r="K123" s="2"/>
      <c r="L123" s="2"/>
      <c r="M123" s="2"/>
      <c r="N123" s="2"/>
      <c r="O123" s="2"/>
      <c r="P123" s="2"/>
      <c r="Q123" s="2"/>
      <c r="R123" s="2"/>
      <c r="S123" s="2"/>
      <c r="T123" s="2"/>
      <c r="U123" s="2"/>
      <c r="V123" s="2"/>
      <c r="W123" s="2"/>
      <c r="X123" s="2"/>
    </row>
    <row r="124" ht="15.75" customHeight="1" spans="1:24">
      <c r="A124" s="2"/>
      <c r="B124" s="9"/>
      <c r="C124" s="2"/>
      <c r="D124" s="2"/>
      <c r="E124" s="9"/>
      <c r="F124" s="2"/>
      <c r="G124" s="2"/>
      <c r="H124" s="2"/>
      <c r="I124" s="2"/>
      <c r="J124" s="2"/>
      <c r="K124" s="2"/>
      <c r="L124" s="2"/>
      <c r="M124" s="2"/>
      <c r="N124" s="2"/>
      <c r="O124" s="2"/>
      <c r="P124" s="2"/>
      <c r="Q124" s="2"/>
      <c r="R124" s="2"/>
      <c r="S124" s="2"/>
      <c r="T124" s="2"/>
      <c r="U124" s="2"/>
      <c r="V124" s="2"/>
      <c r="W124" s="2"/>
      <c r="X124" s="2"/>
    </row>
    <row r="125" ht="15.75" customHeight="1" spans="1:24">
      <c r="A125" s="2"/>
      <c r="B125" s="9"/>
      <c r="C125" s="2"/>
      <c r="D125" s="2"/>
      <c r="E125" s="9"/>
      <c r="F125" s="2"/>
      <c r="G125" s="2"/>
      <c r="H125" s="2"/>
      <c r="I125" s="2"/>
      <c r="J125" s="2"/>
      <c r="K125" s="2"/>
      <c r="L125" s="2"/>
      <c r="M125" s="2"/>
      <c r="N125" s="2"/>
      <c r="O125" s="2"/>
      <c r="P125" s="2"/>
      <c r="Q125" s="2"/>
      <c r="R125" s="2"/>
      <c r="S125" s="2"/>
      <c r="T125" s="2"/>
      <c r="U125" s="2"/>
      <c r="V125" s="2"/>
      <c r="W125" s="2"/>
      <c r="X125" s="2"/>
    </row>
    <row r="126" ht="15.75" customHeight="1" spans="1:24">
      <c r="A126" s="2"/>
      <c r="B126" s="9"/>
      <c r="C126" s="2"/>
      <c r="D126" s="2"/>
      <c r="E126" s="9"/>
      <c r="F126" s="2"/>
      <c r="G126" s="2"/>
      <c r="H126" s="2"/>
      <c r="I126" s="2"/>
      <c r="J126" s="2"/>
      <c r="K126" s="2"/>
      <c r="L126" s="2"/>
      <c r="M126" s="2"/>
      <c r="N126" s="2"/>
      <c r="O126" s="2"/>
      <c r="P126" s="2"/>
      <c r="Q126" s="2"/>
      <c r="R126" s="2"/>
      <c r="S126" s="2"/>
      <c r="T126" s="2"/>
      <c r="U126" s="2"/>
      <c r="V126" s="2"/>
      <c r="W126" s="2"/>
      <c r="X126" s="2"/>
    </row>
    <row r="127" ht="15.75" customHeight="1" spans="1:24">
      <c r="A127" s="2"/>
      <c r="B127" s="9"/>
      <c r="C127" s="2"/>
      <c r="D127" s="2"/>
      <c r="E127" s="9"/>
      <c r="F127" s="2"/>
      <c r="G127" s="2"/>
      <c r="H127" s="2"/>
      <c r="I127" s="2"/>
      <c r="J127" s="2"/>
      <c r="K127" s="2"/>
      <c r="L127" s="2"/>
      <c r="M127" s="2"/>
      <c r="N127" s="2"/>
      <c r="O127" s="2"/>
      <c r="P127" s="2"/>
      <c r="Q127" s="2"/>
      <c r="R127" s="2"/>
      <c r="S127" s="2"/>
      <c r="T127" s="2"/>
      <c r="U127" s="2"/>
      <c r="V127" s="2"/>
      <c r="W127" s="2"/>
      <c r="X127" s="2"/>
    </row>
    <row r="128" ht="15.75" customHeight="1" spans="1:24">
      <c r="A128" s="2"/>
      <c r="B128" s="9"/>
      <c r="C128" s="2"/>
      <c r="D128" s="2"/>
      <c r="E128" s="9"/>
      <c r="F128" s="2"/>
      <c r="G128" s="2"/>
      <c r="H128" s="2"/>
      <c r="I128" s="2"/>
      <c r="J128" s="2"/>
      <c r="K128" s="2"/>
      <c r="L128" s="2"/>
      <c r="M128" s="2"/>
      <c r="N128" s="2"/>
      <c r="O128" s="2"/>
      <c r="P128" s="2"/>
      <c r="Q128" s="2"/>
      <c r="R128" s="2"/>
      <c r="S128" s="2"/>
      <c r="T128" s="2"/>
      <c r="U128" s="2"/>
      <c r="V128" s="2"/>
      <c r="W128" s="2"/>
      <c r="X128" s="2"/>
    </row>
    <row r="129" ht="15.75" customHeight="1" spans="1:24">
      <c r="A129" s="2"/>
      <c r="B129" s="9"/>
      <c r="C129" s="2"/>
      <c r="D129" s="2"/>
      <c r="E129" s="9"/>
      <c r="F129" s="2"/>
      <c r="G129" s="2"/>
      <c r="H129" s="2"/>
      <c r="I129" s="2"/>
      <c r="J129" s="2"/>
      <c r="K129" s="2"/>
      <c r="L129" s="2"/>
      <c r="M129" s="2"/>
      <c r="N129" s="2"/>
      <c r="O129" s="2"/>
      <c r="P129" s="2"/>
      <c r="Q129" s="2"/>
      <c r="R129" s="2"/>
      <c r="S129" s="2"/>
      <c r="T129" s="2"/>
      <c r="U129" s="2"/>
      <c r="V129" s="2"/>
      <c r="W129" s="2"/>
      <c r="X129" s="2"/>
    </row>
    <row r="130" ht="15.75" customHeight="1" spans="1:24">
      <c r="A130" s="2"/>
      <c r="B130" s="9"/>
      <c r="C130" s="2"/>
      <c r="D130" s="2"/>
      <c r="E130" s="9"/>
      <c r="F130" s="2"/>
      <c r="G130" s="2"/>
      <c r="H130" s="2"/>
      <c r="I130" s="2"/>
      <c r="J130" s="2"/>
      <c r="K130" s="2"/>
      <c r="L130" s="2"/>
      <c r="M130" s="2"/>
      <c r="N130" s="2"/>
      <c r="O130" s="2"/>
      <c r="P130" s="2"/>
      <c r="Q130" s="2"/>
      <c r="R130" s="2"/>
      <c r="S130" s="2"/>
      <c r="T130" s="2"/>
      <c r="U130" s="2"/>
      <c r="V130" s="2"/>
      <c r="W130" s="2"/>
      <c r="X130" s="2"/>
    </row>
    <row r="131" ht="15.75" customHeight="1" spans="1:24">
      <c r="A131" s="2"/>
      <c r="B131" s="9"/>
      <c r="C131" s="2"/>
      <c r="D131" s="2"/>
      <c r="E131" s="9"/>
      <c r="F131" s="2"/>
      <c r="G131" s="2"/>
      <c r="H131" s="2"/>
      <c r="I131" s="2"/>
      <c r="J131" s="2"/>
      <c r="K131" s="2"/>
      <c r="L131" s="2"/>
      <c r="M131" s="2"/>
      <c r="N131" s="2"/>
      <c r="O131" s="2"/>
      <c r="P131" s="2"/>
      <c r="Q131" s="2"/>
      <c r="R131" s="2"/>
      <c r="S131" s="2"/>
      <c r="T131" s="2"/>
      <c r="U131" s="2"/>
      <c r="V131" s="2"/>
      <c r="W131" s="2"/>
      <c r="X131" s="2"/>
    </row>
    <row r="132" ht="15.75" customHeight="1" spans="1:24">
      <c r="A132" s="2"/>
      <c r="B132" s="9"/>
      <c r="C132" s="2"/>
      <c r="D132" s="2"/>
      <c r="E132" s="9"/>
      <c r="F132" s="2"/>
      <c r="G132" s="2"/>
      <c r="H132" s="2"/>
      <c r="I132" s="2"/>
      <c r="J132" s="2"/>
      <c r="K132" s="2"/>
      <c r="L132" s="2"/>
      <c r="M132" s="2"/>
      <c r="N132" s="2"/>
      <c r="O132" s="2"/>
      <c r="P132" s="2"/>
      <c r="Q132" s="2"/>
      <c r="R132" s="2"/>
      <c r="S132" s="2"/>
      <c r="T132" s="2"/>
      <c r="U132" s="2"/>
      <c r="V132" s="2"/>
      <c r="W132" s="2"/>
      <c r="X132" s="2"/>
    </row>
    <row r="133" ht="15.75" customHeight="1" spans="1:24">
      <c r="A133" s="2"/>
      <c r="B133" s="9"/>
      <c r="C133" s="2"/>
      <c r="D133" s="2"/>
      <c r="E133" s="9"/>
      <c r="F133" s="2"/>
      <c r="G133" s="2"/>
      <c r="H133" s="2"/>
      <c r="I133" s="2"/>
      <c r="J133" s="2"/>
      <c r="K133" s="2"/>
      <c r="L133" s="2"/>
      <c r="M133" s="2"/>
      <c r="N133" s="2"/>
      <c r="O133" s="2"/>
      <c r="P133" s="2"/>
      <c r="Q133" s="2"/>
      <c r="R133" s="2"/>
      <c r="S133" s="2"/>
      <c r="T133" s="2"/>
      <c r="U133" s="2"/>
      <c r="V133" s="2"/>
      <c r="W133" s="2"/>
      <c r="X133" s="2"/>
    </row>
    <row r="134" ht="15.75" customHeight="1" spans="1:24">
      <c r="A134" s="2"/>
      <c r="B134" s="9"/>
      <c r="C134" s="2"/>
      <c r="D134" s="2"/>
      <c r="E134" s="9"/>
      <c r="F134" s="2"/>
      <c r="G134" s="2"/>
      <c r="H134" s="2"/>
      <c r="I134" s="2"/>
      <c r="J134" s="2"/>
      <c r="K134" s="2"/>
      <c r="L134" s="2"/>
      <c r="M134" s="2"/>
      <c r="N134" s="2"/>
      <c r="O134" s="2"/>
      <c r="P134" s="2"/>
      <c r="Q134" s="2"/>
      <c r="R134" s="2"/>
      <c r="S134" s="2"/>
      <c r="T134" s="2"/>
      <c r="U134" s="2"/>
      <c r="V134" s="2"/>
      <c r="W134" s="2"/>
      <c r="X134" s="2"/>
    </row>
    <row r="135" ht="15.75" customHeight="1" spans="1:24">
      <c r="A135" s="2"/>
      <c r="B135" s="9"/>
      <c r="C135" s="2"/>
      <c r="D135" s="2"/>
      <c r="E135" s="9"/>
      <c r="F135" s="2"/>
      <c r="G135" s="2"/>
      <c r="H135" s="2"/>
      <c r="I135" s="2"/>
      <c r="J135" s="2"/>
      <c r="K135" s="2"/>
      <c r="L135" s="2"/>
      <c r="M135" s="2"/>
      <c r="N135" s="2"/>
      <c r="O135" s="2"/>
      <c r="P135" s="2"/>
      <c r="Q135" s="2"/>
      <c r="R135" s="2"/>
      <c r="S135" s="2"/>
      <c r="T135" s="2"/>
      <c r="U135" s="2"/>
      <c r="V135" s="2"/>
      <c r="W135" s="2"/>
      <c r="X135" s="2"/>
    </row>
    <row r="136" ht="15.75" customHeight="1" spans="1:24">
      <c r="A136" s="2"/>
      <c r="B136" s="9"/>
      <c r="C136" s="2"/>
      <c r="D136" s="2"/>
      <c r="E136" s="9"/>
      <c r="F136" s="2"/>
      <c r="G136" s="2"/>
      <c r="H136" s="2"/>
      <c r="I136" s="2"/>
      <c r="J136" s="2"/>
      <c r="K136" s="2"/>
      <c r="L136" s="2"/>
      <c r="M136" s="2"/>
      <c r="N136" s="2"/>
      <c r="O136" s="2"/>
      <c r="P136" s="2"/>
      <c r="Q136" s="2"/>
      <c r="R136" s="2"/>
      <c r="S136" s="2"/>
      <c r="T136" s="2"/>
      <c r="U136" s="2"/>
      <c r="V136" s="2"/>
      <c r="W136" s="2"/>
      <c r="X136" s="2"/>
    </row>
    <row r="137" ht="15.75" customHeight="1" spans="1:24">
      <c r="A137" s="2"/>
      <c r="B137" s="9"/>
      <c r="C137" s="2"/>
      <c r="D137" s="2"/>
      <c r="E137" s="9"/>
      <c r="F137" s="2"/>
      <c r="G137" s="2"/>
      <c r="H137" s="2"/>
      <c r="I137" s="2"/>
      <c r="J137" s="2"/>
      <c r="K137" s="2"/>
      <c r="L137" s="2"/>
      <c r="M137" s="2"/>
      <c r="N137" s="2"/>
      <c r="O137" s="2"/>
      <c r="P137" s="2"/>
      <c r="Q137" s="2"/>
      <c r="R137" s="2"/>
      <c r="S137" s="2"/>
      <c r="T137" s="2"/>
      <c r="U137" s="2"/>
      <c r="V137" s="2"/>
      <c r="W137" s="2"/>
      <c r="X137" s="2"/>
    </row>
    <row r="138" ht="15.75" customHeight="1" spans="1:24">
      <c r="A138" s="2"/>
      <c r="B138" s="9"/>
      <c r="C138" s="2"/>
      <c r="D138" s="2"/>
      <c r="E138" s="9"/>
      <c r="F138" s="2"/>
      <c r="G138" s="2"/>
      <c r="H138" s="2"/>
      <c r="I138" s="2"/>
      <c r="J138" s="2"/>
      <c r="K138" s="2"/>
      <c r="L138" s="2"/>
      <c r="M138" s="2"/>
      <c r="N138" s="2"/>
      <c r="O138" s="2"/>
      <c r="P138" s="2"/>
      <c r="Q138" s="2"/>
      <c r="R138" s="2"/>
      <c r="S138" s="2"/>
      <c r="T138" s="2"/>
      <c r="U138" s="2"/>
      <c r="V138" s="2"/>
      <c r="W138" s="2"/>
      <c r="X138" s="2"/>
    </row>
    <row r="139" ht="15.75" customHeight="1" spans="1:24">
      <c r="A139" s="2"/>
      <c r="B139" s="9"/>
      <c r="C139" s="2"/>
      <c r="D139" s="2"/>
      <c r="E139" s="9"/>
      <c r="F139" s="2"/>
      <c r="G139" s="2"/>
      <c r="H139" s="2"/>
      <c r="I139" s="2"/>
      <c r="J139" s="2"/>
      <c r="K139" s="2"/>
      <c r="L139" s="2"/>
      <c r="M139" s="2"/>
      <c r="N139" s="2"/>
      <c r="O139" s="2"/>
      <c r="P139" s="2"/>
      <c r="Q139" s="2"/>
      <c r="R139" s="2"/>
      <c r="S139" s="2"/>
      <c r="T139" s="2"/>
      <c r="U139" s="2"/>
      <c r="V139" s="2"/>
      <c r="W139" s="2"/>
      <c r="X139" s="2"/>
    </row>
    <row r="140" ht="15.75" customHeight="1" spans="1:24">
      <c r="A140" s="2"/>
      <c r="B140" s="9"/>
      <c r="C140" s="2"/>
      <c r="D140" s="2"/>
      <c r="E140" s="9"/>
      <c r="F140" s="2"/>
      <c r="G140" s="2"/>
      <c r="H140" s="2"/>
      <c r="I140" s="2"/>
      <c r="J140" s="2"/>
      <c r="K140" s="2"/>
      <c r="L140" s="2"/>
      <c r="M140" s="2"/>
      <c r="N140" s="2"/>
      <c r="O140" s="2"/>
      <c r="P140" s="2"/>
      <c r="Q140" s="2"/>
      <c r="R140" s="2"/>
      <c r="S140" s="2"/>
      <c r="T140" s="2"/>
      <c r="U140" s="2"/>
      <c r="V140" s="2"/>
      <c r="W140" s="2"/>
      <c r="X140" s="2"/>
    </row>
    <row r="141" ht="15.75" customHeight="1" spans="1:24">
      <c r="A141" s="2"/>
      <c r="B141" s="9"/>
      <c r="C141" s="2"/>
      <c r="D141" s="2"/>
      <c r="E141" s="9"/>
      <c r="F141" s="2"/>
      <c r="G141" s="2"/>
      <c r="H141" s="2"/>
      <c r="I141" s="2"/>
      <c r="J141" s="2"/>
      <c r="K141" s="2"/>
      <c r="L141" s="2"/>
      <c r="M141" s="2"/>
      <c r="N141" s="2"/>
      <c r="O141" s="2"/>
      <c r="P141" s="2"/>
      <c r="Q141" s="2"/>
      <c r="R141" s="2"/>
      <c r="S141" s="2"/>
      <c r="T141" s="2"/>
      <c r="U141" s="2"/>
      <c r="V141" s="2"/>
      <c r="W141" s="2"/>
      <c r="X141" s="2"/>
    </row>
    <row r="142" ht="15.75" customHeight="1" spans="1:24">
      <c r="A142" s="2"/>
      <c r="B142" s="9"/>
      <c r="C142" s="2"/>
      <c r="D142" s="2"/>
      <c r="E142" s="9"/>
      <c r="F142" s="2"/>
      <c r="G142" s="2"/>
      <c r="H142" s="2"/>
      <c r="I142" s="2"/>
      <c r="J142" s="2"/>
      <c r="K142" s="2"/>
      <c r="L142" s="2"/>
      <c r="M142" s="2"/>
      <c r="N142" s="2"/>
      <c r="O142" s="2"/>
      <c r="P142" s="2"/>
      <c r="Q142" s="2"/>
      <c r="R142" s="2"/>
      <c r="S142" s="2"/>
      <c r="T142" s="2"/>
      <c r="U142" s="2"/>
      <c r="V142" s="2"/>
      <c r="W142" s="2"/>
      <c r="X142" s="2"/>
    </row>
    <row r="143" ht="15.75" customHeight="1" spans="1:24">
      <c r="A143" s="2"/>
      <c r="B143" s="9"/>
      <c r="C143" s="2"/>
      <c r="D143" s="2"/>
      <c r="E143" s="9"/>
      <c r="F143" s="2"/>
      <c r="G143" s="2"/>
      <c r="H143" s="2"/>
      <c r="I143" s="2"/>
      <c r="J143" s="2"/>
      <c r="K143" s="2"/>
      <c r="L143" s="2"/>
      <c r="M143" s="2"/>
      <c r="N143" s="2"/>
      <c r="O143" s="2"/>
      <c r="P143" s="2"/>
      <c r="Q143" s="2"/>
      <c r="R143" s="2"/>
      <c r="S143" s="2"/>
      <c r="T143" s="2"/>
      <c r="U143" s="2"/>
      <c r="V143" s="2"/>
      <c r="W143" s="2"/>
      <c r="X143" s="2"/>
    </row>
    <row r="144" ht="15.75" customHeight="1" spans="1:24">
      <c r="A144" s="2"/>
      <c r="B144" s="9"/>
      <c r="C144" s="2"/>
      <c r="D144" s="2"/>
      <c r="E144" s="9"/>
      <c r="F144" s="2"/>
      <c r="G144" s="2"/>
      <c r="H144" s="2"/>
      <c r="I144" s="2"/>
      <c r="J144" s="2"/>
      <c r="K144" s="2"/>
      <c r="L144" s="2"/>
      <c r="M144" s="2"/>
      <c r="N144" s="2"/>
      <c r="O144" s="2"/>
      <c r="P144" s="2"/>
      <c r="Q144" s="2"/>
      <c r="R144" s="2"/>
      <c r="S144" s="2"/>
      <c r="T144" s="2"/>
      <c r="U144" s="2"/>
      <c r="V144" s="2"/>
      <c r="W144" s="2"/>
      <c r="X144" s="2"/>
    </row>
    <row r="145" ht="15.75" customHeight="1" spans="1:24">
      <c r="A145" s="2"/>
      <c r="B145" s="9"/>
      <c r="C145" s="2"/>
      <c r="D145" s="2"/>
      <c r="E145" s="9"/>
      <c r="F145" s="2"/>
      <c r="G145" s="2"/>
      <c r="H145" s="2"/>
      <c r="I145" s="2"/>
      <c r="J145" s="2"/>
      <c r="K145" s="2"/>
      <c r="L145" s="2"/>
      <c r="M145" s="2"/>
      <c r="N145" s="2"/>
      <c r="O145" s="2"/>
      <c r="P145" s="2"/>
      <c r="Q145" s="2"/>
      <c r="R145" s="2"/>
      <c r="S145" s="2"/>
      <c r="T145" s="2"/>
      <c r="U145" s="2"/>
      <c r="V145" s="2"/>
      <c r="W145" s="2"/>
      <c r="X145" s="2"/>
    </row>
    <row r="146" ht="15.75" customHeight="1" spans="1:24">
      <c r="A146" s="2"/>
      <c r="B146" s="9"/>
      <c r="C146" s="2"/>
      <c r="D146" s="2"/>
      <c r="E146" s="9"/>
      <c r="F146" s="2"/>
      <c r="G146" s="2"/>
      <c r="H146" s="2"/>
      <c r="I146" s="2"/>
      <c r="J146" s="2"/>
      <c r="K146" s="2"/>
      <c r="L146" s="2"/>
      <c r="M146" s="2"/>
      <c r="N146" s="2"/>
      <c r="O146" s="2"/>
      <c r="P146" s="2"/>
      <c r="Q146" s="2"/>
      <c r="R146" s="2"/>
      <c r="S146" s="2"/>
      <c r="T146" s="2"/>
      <c r="U146" s="2"/>
      <c r="V146" s="2"/>
      <c r="W146" s="2"/>
      <c r="X146" s="2"/>
    </row>
    <row r="147" ht="15.75" customHeight="1" spans="1:24">
      <c r="A147" s="2"/>
      <c r="B147" s="9"/>
      <c r="C147" s="2"/>
      <c r="D147" s="2"/>
      <c r="E147" s="9"/>
      <c r="F147" s="2"/>
      <c r="G147" s="2"/>
      <c r="H147" s="2"/>
      <c r="I147" s="2"/>
      <c r="J147" s="2"/>
      <c r="K147" s="2"/>
      <c r="L147" s="2"/>
      <c r="M147" s="2"/>
      <c r="N147" s="2"/>
      <c r="O147" s="2"/>
      <c r="P147" s="2"/>
      <c r="Q147" s="2"/>
      <c r="R147" s="2"/>
      <c r="S147" s="2"/>
      <c r="T147" s="2"/>
      <c r="U147" s="2"/>
      <c r="V147" s="2"/>
      <c r="W147" s="2"/>
      <c r="X147" s="2"/>
    </row>
    <row r="148" ht="15.75" customHeight="1" spans="1:24">
      <c r="A148" s="2"/>
      <c r="B148" s="9"/>
      <c r="C148" s="2"/>
      <c r="D148" s="2"/>
      <c r="E148" s="9"/>
      <c r="F148" s="2"/>
      <c r="G148" s="2"/>
      <c r="H148" s="2"/>
      <c r="I148" s="2"/>
      <c r="J148" s="2"/>
      <c r="K148" s="2"/>
      <c r="L148" s="2"/>
      <c r="M148" s="2"/>
      <c r="N148" s="2"/>
      <c r="O148" s="2"/>
      <c r="P148" s="2"/>
      <c r="Q148" s="2"/>
      <c r="R148" s="2"/>
      <c r="S148" s="2"/>
      <c r="T148" s="2"/>
      <c r="U148" s="2"/>
      <c r="V148" s="2"/>
      <c r="W148" s="2"/>
      <c r="X148" s="2"/>
    </row>
    <row r="149" ht="15.75" customHeight="1" spans="1:24">
      <c r="A149" s="2"/>
      <c r="B149" s="9"/>
      <c r="C149" s="2"/>
      <c r="D149" s="2"/>
      <c r="E149" s="9"/>
      <c r="F149" s="2"/>
      <c r="G149" s="2"/>
      <c r="H149" s="2"/>
      <c r="I149" s="2"/>
      <c r="J149" s="2"/>
      <c r="K149" s="2"/>
      <c r="L149" s="2"/>
      <c r="M149" s="2"/>
      <c r="N149" s="2"/>
      <c r="O149" s="2"/>
      <c r="P149" s="2"/>
      <c r="Q149" s="2"/>
      <c r="R149" s="2"/>
      <c r="S149" s="2"/>
      <c r="T149" s="2"/>
      <c r="U149" s="2"/>
      <c r="V149" s="2"/>
      <c r="W149" s="2"/>
      <c r="X149" s="2"/>
    </row>
    <row r="150" ht="15.75" customHeight="1" spans="1:24">
      <c r="A150" s="2"/>
      <c r="B150" s="9"/>
      <c r="C150" s="2"/>
      <c r="D150" s="2"/>
      <c r="E150" s="9"/>
      <c r="F150" s="2"/>
      <c r="G150" s="2"/>
      <c r="H150" s="2"/>
      <c r="I150" s="2"/>
      <c r="J150" s="2"/>
      <c r="K150" s="2"/>
      <c r="L150" s="2"/>
      <c r="M150" s="2"/>
      <c r="N150" s="2"/>
      <c r="O150" s="2"/>
      <c r="P150" s="2"/>
      <c r="Q150" s="2"/>
      <c r="R150" s="2"/>
      <c r="S150" s="2"/>
      <c r="T150" s="2"/>
      <c r="U150" s="2"/>
      <c r="V150" s="2"/>
      <c r="W150" s="2"/>
      <c r="X150" s="2"/>
    </row>
    <row r="151" ht="15.75" customHeight="1" spans="1:24">
      <c r="A151" s="2"/>
      <c r="B151" s="9"/>
      <c r="C151" s="2"/>
      <c r="D151" s="2"/>
      <c r="E151" s="9"/>
      <c r="F151" s="2"/>
      <c r="G151" s="2"/>
      <c r="H151" s="2"/>
      <c r="I151" s="2"/>
      <c r="J151" s="2"/>
      <c r="K151" s="2"/>
      <c r="L151" s="2"/>
      <c r="M151" s="2"/>
      <c r="N151" s="2"/>
      <c r="O151" s="2"/>
      <c r="P151" s="2"/>
      <c r="Q151" s="2"/>
      <c r="R151" s="2"/>
      <c r="S151" s="2"/>
      <c r="T151" s="2"/>
      <c r="U151" s="2"/>
      <c r="V151" s="2"/>
      <c r="W151" s="2"/>
      <c r="X151" s="2"/>
    </row>
    <row r="152" ht="15.75" customHeight="1" spans="1:24">
      <c r="A152" s="2"/>
      <c r="B152" s="9"/>
      <c r="C152" s="2"/>
      <c r="D152" s="2"/>
      <c r="E152" s="9"/>
      <c r="F152" s="2"/>
      <c r="G152" s="2"/>
      <c r="H152" s="2"/>
      <c r="I152" s="2"/>
      <c r="J152" s="2"/>
      <c r="K152" s="2"/>
      <c r="L152" s="2"/>
      <c r="M152" s="2"/>
      <c r="N152" s="2"/>
      <c r="O152" s="2"/>
      <c r="P152" s="2"/>
      <c r="Q152" s="2"/>
      <c r="R152" s="2"/>
      <c r="S152" s="2"/>
      <c r="T152" s="2"/>
      <c r="U152" s="2"/>
      <c r="V152" s="2"/>
      <c r="W152" s="2"/>
      <c r="X152" s="2"/>
    </row>
    <row r="153" ht="15.75" customHeight="1" spans="1:24">
      <c r="A153" s="2"/>
      <c r="B153" s="9"/>
      <c r="C153" s="2"/>
      <c r="D153" s="2"/>
      <c r="E153" s="9"/>
      <c r="F153" s="2"/>
      <c r="G153" s="2"/>
      <c r="H153" s="2"/>
      <c r="I153" s="2"/>
      <c r="J153" s="2"/>
      <c r="K153" s="2"/>
      <c r="L153" s="2"/>
      <c r="M153" s="2"/>
      <c r="N153" s="2"/>
      <c r="O153" s="2"/>
      <c r="P153" s="2"/>
      <c r="Q153" s="2"/>
      <c r="R153" s="2"/>
      <c r="S153" s="2"/>
      <c r="T153" s="2"/>
      <c r="U153" s="2"/>
      <c r="V153" s="2"/>
      <c r="W153" s="2"/>
      <c r="X153" s="2"/>
    </row>
    <row r="154" ht="15.75" customHeight="1" spans="1:24">
      <c r="A154" s="2"/>
      <c r="B154" s="9"/>
      <c r="C154" s="2"/>
      <c r="D154" s="2"/>
      <c r="E154" s="9"/>
      <c r="F154" s="2"/>
      <c r="G154" s="2"/>
      <c r="H154" s="2"/>
      <c r="I154" s="2"/>
      <c r="J154" s="2"/>
      <c r="K154" s="2"/>
      <c r="L154" s="2"/>
      <c r="M154" s="2"/>
      <c r="N154" s="2"/>
      <c r="O154" s="2"/>
      <c r="P154" s="2"/>
      <c r="Q154" s="2"/>
      <c r="R154" s="2"/>
      <c r="S154" s="2"/>
      <c r="T154" s="2"/>
      <c r="U154" s="2"/>
      <c r="V154" s="2"/>
      <c r="W154" s="2"/>
      <c r="X154" s="2"/>
    </row>
    <row r="155" ht="15.75" customHeight="1" spans="1:24">
      <c r="A155" s="2"/>
      <c r="B155" s="9"/>
      <c r="C155" s="2"/>
      <c r="D155" s="2"/>
      <c r="E155" s="9"/>
      <c r="F155" s="2"/>
      <c r="G155" s="2"/>
      <c r="H155" s="2"/>
      <c r="I155" s="2"/>
      <c r="J155" s="2"/>
      <c r="K155" s="2"/>
      <c r="L155" s="2"/>
      <c r="M155" s="2"/>
      <c r="N155" s="2"/>
      <c r="O155" s="2"/>
      <c r="P155" s="2"/>
      <c r="Q155" s="2"/>
      <c r="R155" s="2"/>
      <c r="S155" s="2"/>
      <c r="T155" s="2"/>
      <c r="U155" s="2"/>
      <c r="V155" s="2"/>
      <c r="W155" s="2"/>
      <c r="X155" s="2"/>
    </row>
    <row r="156" ht="15.75" customHeight="1" spans="1:24">
      <c r="A156" s="2"/>
      <c r="B156" s="9"/>
      <c r="C156" s="2"/>
      <c r="D156" s="2"/>
      <c r="E156" s="9"/>
      <c r="F156" s="2"/>
      <c r="G156" s="2"/>
      <c r="H156" s="2"/>
      <c r="I156" s="2"/>
      <c r="J156" s="2"/>
      <c r="K156" s="2"/>
      <c r="L156" s="2"/>
      <c r="M156" s="2"/>
      <c r="N156" s="2"/>
      <c r="O156" s="2"/>
      <c r="P156" s="2"/>
      <c r="Q156" s="2"/>
      <c r="R156" s="2"/>
      <c r="S156" s="2"/>
      <c r="T156" s="2"/>
      <c r="U156" s="2"/>
      <c r="V156" s="2"/>
      <c r="W156" s="2"/>
      <c r="X156" s="2"/>
    </row>
    <row r="157" ht="15.75" customHeight="1" spans="1:24">
      <c r="A157" s="2"/>
      <c r="B157" s="9"/>
      <c r="C157" s="2"/>
      <c r="D157" s="2"/>
      <c r="E157" s="9"/>
      <c r="F157" s="2"/>
      <c r="G157" s="2"/>
      <c r="H157" s="2"/>
      <c r="I157" s="2"/>
      <c r="J157" s="2"/>
      <c r="K157" s="2"/>
      <c r="L157" s="2"/>
      <c r="M157" s="2"/>
      <c r="N157" s="2"/>
      <c r="O157" s="2"/>
      <c r="P157" s="2"/>
      <c r="Q157" s="2"/>
      <c r="R157" s="2"/>
      <c r="S157" s="2"/>
      <c r="T157" s="2"/>
      <c r="U157" s="2"/>
      <c r="V157" s="2"/>
      <c r="W157" s="2"/>
      <c r="X157" s="2"/>
    </row>
    <row r="158" ht="15.75" customHeight="1" spans="1:24">
      <c r="A158" s="2"/>
      <c r="B158" s="9"/>
      <c r="C158" s="2"/>
      <c r="D158" s="2"/>
      <c r="E158" s="9"/>
      <c r="F158" s="2"/>
      <c r="G158" s="2"/>
      <c r="H158" s="2"/>
      <c r="I158" s="2"/>
      <c r="J158" s="2"/>
      <c r="K158" s="2"/>
      <c r="L158" s="2"/>
      <c r="M158" s="2"/>
      <c r="N158" s="2"/>
      <c r="O158" s="2"/>
      <c r="P158" s="2"/>
      <c r="Q158" s="2"/>
      <c r="R158" s="2"/>
      <c r="S158" s="2"/>
      <c r="T158" s="2"/>
      <c r="U158" s="2"/>
      <c r="V158" s="2"/>
      <c r="W158" s="2"/>
      <c r="X158" s="2"/>
    </row>
    <row r="159" ht="15.75" customHeight="1" spans="1:24">
      <c r="A159" s="2"/>
      <c r="B159" s="9"/>
      <c r="C159" s="2"/>
      <c r="D159" s="2"/>
      <c r="E159" s="9"/>
      <c r="F159" s="2"/>
      <c r="G159" s="2"/>
      <c r="H159" s="2"/>
      <c r="I159" s="2"/>
      <c r="J159" s="2"/>
      <c r="K159" s="2"/>
      <c r="L159" s="2"/>
      <c r="M159" s="2"/>
      <c r="N159" s="2"/>
      <c r="O159" s="2"/>
      <c r="P159" s="2"/>
      <c r="Q159" s="2"/>
      <c r="R159" s="2"/>
      <c r="S159" s="2"/>
      <c r="T159" s="2"/>
      <c r="U159" s="2"/>
      <c r="V159" s="2"/>
      <c r="W159" s="2"/>
      <c r="X159" s="2"/>
    </row>
    <row r="160" ht="15.75" customHeight="1" spans="1:24">
      <c r="A160" s="2"/>
      <c r="B160" s="9"/>
      <c r="C160" s="2"/>
      <c r="D160" s="2"/>
      <c r="E160" s="9"/>
      <c r="F160" s="2"/>
      <c r="G160" s="2"/>
      <c r="H160" s="2"/>
      <c r="I160" s="2"/>
      <c r="J160" s="2"/>
      <c r="K160" s="2"/>
      <c r="L160" s="2"/>
      <c r="M160" s="2"/>
      <c r="N160" s="2"/>
      <c r="O160" s="2"/>
      <c r="P160" s="2"/>
      <c r="Q160" s="2"/>
      <c r="R160" s="2"/>
      <c r="S160" s="2"/>
      <c r="T160" s="2"/>
      <c r="U160" s="2"/>
      <c r="V160" s="2"/>
      <c r="W160" s="2"/>
      <c r="X160" s="2"/>
    </row>
    <row r="161" ht="15.75" customHeight="1" spans="1:24">
      <c r="A161" s="2"/>
      <c r="B161" s="9"/>
      <c r="C161" s="2"/>
      <c r="D161" s="2"/>
      <c r="E161" s="9"/>
      <c r="F161" s="2"/>
      <c r="G161" s="2"/>
      <c r="H161" s="2"/>
      <c r="I161" s="2"/>
      <c r="J161" s="2"/>
      <c r="K161" s="2"/>
      <c r="L161" s="2"/>
      <c r="M161" s="2"/>
      <c r="N161" s="2"/>
      <c r="O161" s="2"/>
      <c r="P161" s="2"/>
      <c r="Q161" s="2"/>
      <c r="R161" s="2"/>
      <c r="S161" s="2"/>
      <c r="T161" s="2"/>
      <c r="U161" s="2"/>
      <c r="V161" s="2"/>
      <c r="W161" s="2"/>
      <c r="X161" s="2"/>
    </row>
    <row r="162" ht="15.75" customHeight="1" spans="1:24">
      <c r="A162" s="2"/>
      <c r="B162" s="9"/>
      <c r="C162" s="2"/>
      <c r="D162" s="2"/>
      <c r="E162" s="9"/>
      <c r="F162" s="2"/>
      <c r="G162" s="2"/>
      <c r="H162" s="2"/>
      <c r="I162" s="2"/>
      <c r="J162" s="2"/>
      <c r="K162" s="2"/>
      <c r="L162" s="2"/>
      <c r="M162" s="2"/>
      <c r="N162" s="2"/>
      <c r="O162" s="2"/>
      <c r="P162" s="2"/>
      <c r="Q162" s="2"/>
      <c r="R162" s="2"/>
      <c r="S162" s="2"/>
      <c r="T162" s="2"/>
      <c r="U162" s="2"/>
      <c r="V162" s="2"/>
      <c r="W162" s="2"/>
      <c r="X162" s="2"/>
    </row>
    <row r="163" ht="15.75" customHeight="1" spans="1:24">
      <c r="A163" s="2"/>
      <c r="B163" s="9"/>
      <c r="C163" s="2"/>
      <c r="D163" s="2"/>
      <c r="E163" s="9"/>
      <c r="F163" s="2"/>
      <c r="G163" s="2"/>
      <c r="H163" s="2"/>
      <c r="I163" s="2"/>
      <c r="J163" s="2"/>
      <c r="K163" s="2"/>
      <c r="L163" s="2"/>
      <c r="M163" s="2"/>
      <c r="N163" s="2"/>
      <c r="O163" s="2"/>
      <c r="P163" s="2"/>
      <c r="Q163" s="2"/>
      <c r="R163" s="2"/>
      <c r="S163" s="2"/>
      <c r="T163" s="2"/>
      <c r="U163" s="2"/>
      <c r="V163" s="2"/>
      <c r="W163" s="2"/>
      <c r="X163" s="2"/>
    </row>
    <row r="164" ht="15.75" customHeight="1" spans="1:24">
      <c r="A164" s="2"/>
      <c r="B164" s="9"/>
      <c r="C164" s="2"/>
      <c r="D164" s="2"/>
      <c r="E164" s="9"/>
      <c r="F164" s="2"/>
      <c r="G164" s="2"/>
      <c r="H164" s="2"/>
      <c r="I164" s="2"/>
      <c r="J164" s="2"/>
      <c r="K164" s="2"/>
      <c r="L164" s="2"/>
      <c r="M164" s="2"/>
      <c r="N164" s="2"/>
      <c r="O164" s="2"/>
      <c r="P164" s="2"/>
      <c r="Q164" s="2"/>
      <c r="R164" s="2"/>
      <c r="S164" s="2"/>
      <c r="T164" s="2"/>
      <c r="U164" s="2"/>
      <c r="V164" s="2"/>
      <c r="W164" s="2"/>
      <c r="X164" s="2"/>
    </row>
    <row r="165" ht="15.75" customHeight="1" spans="1:24">
      <c r="A165" s="2"/>
      <c r="B165" s="9"/>
      <c r="C165" s="2"/>
      <c r="D165" s="2"/>
      <c r="E165" s="9"/>
      <c r="F165" s="2"/>
      <c r="G165" s="2"/>
      <c r="H165" s="2"/>
      <c r="I165" s="2"/>
      <c r="J165" s="2"/>
      <c r="K165" s="2"/>
      <c r="L165" s="2"/>
      <c r="M165" s="2"/>
      <c r="N165" s="2"/>
      <c r="O165" s="2"/>
      <c r="P165" s="2"/>
      <c r="Q165" s="2"/>
      <c r="R165" s="2"/>
      <c r="S165" s="2"/>
      <c r="T165" s="2"/>
      <c r="U165" s="2"/>
      <c r="V165" s="2"/>
      <c r="W165" s="2"/>
      <c r="X165" s="2"/>
    </row>
    <row r="166" ht="15.75" customHeight="1" spans="1:24">
      <c r="A166" s="2"/>
      <c r="B166" s="9"/>
      <c r="C166" s="2"/>
      <c r="D166" s="2"/>
      <c r="E166" s="9"/>
      <c r="F166" s="2"/>
      <c r="G166" s="2"/>
      <c r="H166" s="2"/>
      <c r="I166" s="2"/>
      <c r="J166" s="2"/>
      <c r="K166" s="2"/>
      <c r="L166" s="2"/>
      <c r="M166" s="2"/>
      <c r="N166" s="2"/>
      <c r="O166" s="2"/>
      <c r="P166" s="2"/>
      <c r="Q166" s="2"/>
      <c r="R166" s="2"/>
      <c r="S166" s="2"/>
      <c r="T166" s="2"/>
      <c r="U166" s="2"/>
      <c r="V166" s="2"/>
      <c r="W166" s="2"/>
      <c r="X166" s="2"/>
    </row>
    <row r="167" ht="15.75" customHeight="1" spans="1:24">
      <c r="A167" s="2"/>
      <c r="B167" s="9"/>
      <c r="C167" s="2"/>
      <c r="D167" s="2"/>
      <c r="E167" s="9"/>
      <c r="F167" s="2"/>
      <c r="G167" s="2"/>
      <c r="H167" s="2"/>
      <c r="I167" s="2"/>
      <c r="J167" s="2"/>
      <c r="K167" s="2"/>
      <c r="L167" s="2"/>
      <c r="M167" s="2"/>
      <c r="N167" s="2"/>
      <c r="O167" s="2"/>
      <c r="P167" s="2"/>
      <c r="Q167" s="2"/>
      <c r="R167" s="2"/>
      <c r="S167" s="2"/>
      <c r="T167" s="2"/>
      <c r="U167" s="2"/>
      <c r="V167" s="2"/>
      <c r="W167" s="2"/>
      <c r="X167" s="2"/>
    </row>
    <row r="168" ht="15.75" customHeight="1" spans="1:24">
      <c r="A168" s="2"/>
      <c r="B168" s="9"/>
      <c r="C168" s="2"/>
      <c r="D168" s="2"/>
      <c r="E168" s="9"/>
      <c r="F168" s="2"/>
      <c r="G168" s="2"/>
      <c r="H168" s="2"/>
      <c r="I168" s="2"/>
      <c r="J168" s="2"/>
      <c r="K168" s="2"/>
      <c r="L168" s="2"/>
      <c r="M168" s="2"/>
      <c r="N168" s="2"/>
      <c r="O168" s="2"/>
      <c r="P168" s="2"/>
      <c r="Q168" s="2"/>
      <c r="R168" s="2"/>
      <c r="S168" s="2"/>
      <c r="T168" s="2"/>
      <c r="U168" s="2"/>
      <c r="V168" s="2"/>
      <c r="W168" s="2"/>
      <c r="X168" s="2"/>
    </row>
    <row r="169" ht="15.75" customHeight="1" spans="1:24">
      <c r="A169" s="2"/>
      <c r="B169" s="9"/>
      <c r="C169" s="2"/>
      <c r="D169" s="2"/>
      <c r="E169" s="9"/>
      <c r="F169" s="2"/>
      <c r="G169" s="2"/>
      <c r="H169" s="2"/>
      <c r="I169" s="2"/>
      <c r="J169" s="2"/>
      <c r="K169" s="2"/>
      <c r="L169" s="2"/>
      <c r="M169" s="2"/>
      <c r="N169" s="2"/>
      <c r="O169" s="2"/>
      <c r="P169" s="2"/>
      <c r="Q169" s="2"/>
      <c r="R169" s="2"/>
      <c r="S169" s="2"/>
      <c r="T169" s="2"/>
      <c r="U169" s="2"/>
      <c r="V169" s="2"/>
      <c r="W169" s="2"/>
      <c r="X169" s="2"/>
    </row>
    <row r="170" ht="15.75" customHeight="1" spans="1:24">
      <c r="A170" s="2"/>
      <c r="B170" s="9"/>
      <c r="C170" s="2"/>
      <c r="D170" s="2"/>
      <c r="E170" s="9"/>
      <c r="F170" s="2"/>
      <c r="G170" s="2"/>
      <c r="H170" s="2"/>
      <c r="I170" s="2"/>
      <c r="J170" s="2"/>
      <c r="K170" s="2"/>
      <c r="L170" s="2"/>
      <c r="M170" s="2"/>
      <c r="N170" s="2"/>
      <c r="O170" s="2"/>
      <c r="P170" s="2"/>
      <c r="Q170" s="2"/>
      <c r="R170" s="2"/>
      <c r="S170" s="2"/>
      <c r="T170" s="2"/>
      <c r="U170" s="2"/>
      <c r="V170" s="2"/>
      <c r="W170" s="2"/>
      <c r="X170" s="2"/>
    </row>
    <row r="171" ht="15.75" customHeight="1" spans="1:24">
      <c r="A171" s="2"/>
      <c r="B171" s="9"/>
      <c r="C171" s="2"/>
      <c r="D171" s="2"/>
      <c r="E171" s="9"/>
      <c r="F171" s="2"/>
      <c r="G171" s="2"/>
      <c r="H171" s="2"/>
      <c r="I171" s="2"/>
      <c r="J171" s="2"/>
      <c r="K171" s="2"/>
      <c r="L171" s="2"/>
      <c r="M171" s="2"/>
      <c r="N171" s="2"/>
      <c r="O171" s="2"/>
      <c r="P171" s="2"/>
      <c r="Q171" s="2"/>
      <c r="R171" s="2"/>
      <c r="S171" s="2"/>
      <c r="T171" s="2"/>
      <c r="U171" s="2"/>
      <c r="V171" s="2"/>
      <c r="W171" s="2"/>
      <c r="X171" s="2"/>
    </row>
    <row r="172" ht="15.75" customHeight="1" spans="1:24">
      <c r="A172" s="2"/>
      <c r="B172" s="9"/>
      <c r="C172" s="2"/>
      <c r="D172" s="2"/>
      <c r="E172" s="9"/>
      <c r="F172" s="2"/>
      <c r="G172" s="2"/>
      <c r="H172" s="2"/>
      <c r="I172" s="2"/>
      <c r="J172" s="2"/>
      <c r="K172" s="2"/>
      <c r="L172" s="2"/>
      <c r="M172" s="2"/>
      <c r="N172" s="2"/>
      <c r="O172" s="2"/>
      <c r="P172" s="2"/>
      <c r="Q172" s="2"/>
      <c r="R172" s="2"/>
      <c r="S172" s="2"/>
      <c r="T172" s="2"/>
      <c r="U172" s="2"/>
      <c r="V172" s="2"/>
      <c r="W172" s="2"/>
      <c r="X172" s="2"/>
    </row>
    <row r="173" ht="15.75" customHeight="1" spans="1:24">
      <c r="A173" s="2"/>
      <c r="B173" s="9"/>
      <c r="C173" s="2"/>
      <c r="D173" s="2"/>
      <c r="E173" s="9"/>
      <c r="F173" s="2"/>
      <c r="G173" s="2"/>
      <c r="H173" s="2"/>
      <c r="I173" s="2"/>
      <c r="J173" s="2"/>
      <c r="K173" s="2"/>
      <c r="L173" s="2"/>
      <c r="M173" s="2"/>
      <c r="N173" s="2"/>
      <c r="O173" s="2"/>
      <c r="P173" s="2"/>
      <c r="Q173" s="2"/>
      <c r="R173" s="2"/>
      <c r="S173" s="2"/>
      <c r="T173" s="2"/>
      <c r="U173" s="2"/>
      <c r="V173" s="2"/>
      <c r="W173" s="2"/>
      <c r="X173" s="2"/>
    </row>
    <row r="174" ht="15.75" customHeight="1" spans="1:24">
      <c r="A174" s="2"/>
      <c r="B174" s="9"/>
      <c r="C174" s="2"/>
      <c r="D174" s="2"/>
      <c r="E174" s="9"/>
      <c r="F174" s="2"/>
      <c r="G174" s="2"/>
      <c r="H174" s="2"/>
      <c r="I174" s="2"/>
      <c r="J174" s="2"/>
      <c r="K174" s="2"/>
      <c r="L174" s="2"/>
      <c r="M174" s="2"/>
      <c r="N174" s="2"/>
      <c r="O174" s="2"/>
      <c r="P174" s="2"/>
      <c r="Q174" s="2"/>
      <c r="R174" s="2"/>
      <c r="S174" s="2"/>
      <c r="T174" s="2"/>
      <c r="U174" s="2"/>
      <c r="V174" s="2"/>
      <c r="W174" s="2"/>
      <c r="X174" s="2"/>
    </row>
    <row r="175" ht="15.75" customHeight="1" spans="1:24">
      <c r="A175" s="2"/>
      <c r="B175" s="9"/>
      <c r="C175" s="2"/>
      <c r="D175" s="2"/>
      <c r="E175" s="9"/>
      <c r="F175" s="2"/>
      <c r="G175" s="2"/>
      <c r="H175" s="2"/>
      <c r="I175" s="2"/>
      <c r="J175" s="2"/>
      <c r="K175" s="2"/>
      <c r="L175" s="2"/>
      <c r="M175" s="2"/>
      <c r="N175" s="2"/>
      <c r="O175" s="2"/>
      <c r="P175" s="2"/>
      <c r="Q175" s="2"/>
      <c r="R175" s="2"/>
      <c r="S175" s="2"/>
      <c r="T175" s="2"/>
      <c r="U175" s="2"/>
      <c r="V175" s="2"/>
      <c r="W175" s="2"/>
      <c r="X175" s="2"/>
    </row>
    <row r="176" ht="15.75" customHeight="1" spans="1:24">
      <c r="A176" s="2"/>
      <c r="B176" s="9"/>
      <c r="C176" s="2"/>
      <c r="D176" s="2"/>
      <c r="E176" s="9"/>
      <c r="F176" s="2"/>
      <c r="G176" s="2"/>
      <c r="H176" s="2"/>
      <c r="I176" s="2"/>
      <c r="J176" s="2"/>
      <c r="K176" s="2"/>
      <c r="L176" s="2"/>
      <c r="M176" s="2"/>
      <c r="N176" s="2"/>
      <c r="O176" s="2"/>
      <c r="P176" s="2"/>
      <c r="Q176" s="2"/>
      <c r="R176" s="2"/>
      <c r="S176" s="2"/>
      <c r="T176" s="2"/>
      <c r="U176" s="2"/>
      <c r="V176" s="2"/>
      <c r="W176" s="2"/>
      <c r="X176" s="2"/>
    </row>
    <row r="177" ht="15.75" customHeight="1" spans="1:24">
      <c r="A177" s="2"/>
      <c r="B177" s="9"/>
      <c r="C177" s="2"/>
      <c r="D177" s="2"/>
      <c r="E177" s="9"/>
      <c r="F177" s="2"/>
      <c r="G177" s="2"/>
      <c r="H177" s="2"/>
      <c r="I177" s="2"/>
      <c r="J177" s="2"/>
      <c r="K177" s="2"/>
      <c r="L177" s="2"/>
      <c r="M177" s="2"/>
      <c r="N177" s="2"/>
      <c r="O177" s="2"/>
      <c r="P177" s="2"/>
      <c r="Q177" s="2"/>
      <c r="R177" s="2"/>
      <c r="S177" s="2"/>
      <c r="T177" s="2"/>
      <c r="U177" s="2"/>
      <c r="V177" s="2"/>
      <c r="W177" s="2"/>
      <c r="X177" s="2"/>
    </row>
    <row r="178" ht="15.75" customHeight="1" spans="1:24">
      <c r="A178" s="2"/>
      <c r="B178" s="9"/>
      <c r="C178" s="2"/>
      <c r="D178" s="2"/>
      <c r="E178" s="9"/>
      <c r="F178" s="2"/>
      <c r="G178" s="2"/>
      <c r="H178" s="2"/>
      <c r="I178" s="2"/>
      <c r="J178" s="2"/>
      <c r="K178" s="2"/>
      <c r="L178" s="2"/>
      <c r="M178" s="2"/>
      <c r="N178" s="2"/>
      <c r="O178" s="2"/>
      <c r="P178" s="2"/>
      <c r="Q178" s="2"/>
      <c r="R178" s="2"/>
      <c r="S178" s="2"/>
      <c r="T178" s="2"/>
      <c r="U178" s="2"/>
      <c r="V178" s="2"/>
      <c r="W178" s="2"/>
      <c r="X178" s="2"/>
    </row>
    <row r="179" ht="15.75" customHeight="1" spans="1:24">
      <c r="A179" s="2"/>
      <c r="B179" s="9"/>
      <c r="C179" s="2"/>
      <c r="D179" s="2"/>
      <c r="E179" s="9"/>
      <c r="F179" s="2"/>
      <c r="G179" s="2"/>
      <c r="H179" s="2"/>
      <c r="I179" s="2"/>
      <c r="J179" s="2"/>
      <c r="K179" s="2"/>
      <c r="L179" s="2"/>
      <c r="M179" s="2"/>
      <c r="N179" s="2"/>
      <c r="O179" s="2"/>
      <c r="P179" s="2"/>
      <c r="Q179" s="2"/>
      <c r="R179" s="2"/>
      <c r="S179" s="2"/>
      <c r="T179" s="2"/>
      <c r="U179" s="2"/>
      <c r="V179" s="2"/>
      <c r="W179" s="2"/>
      <c r="X179" s="2"/>
    </row>
    <row r="180" ht="15.75" customHeight="1" spans="1:24">
      <c r="A180" s="2"/>
      <c r="B180" s="9"/>
      <c r="C180" s="2"/>
      <c r="D180" s="2"/>
      <c r="E180" s="9"/>
      <c r="F180" s="2"/>
      <c r="G180" s="2"/>
      <c r="H180" s="2"/>
      <c r="I180" s="2"/>
      <c r="J180" s="2"/>
      <c r="K180" s="2"/>
      <c r="L180" s="2"/>
      <c r="M180" s="2"/>
      <c r="N180" s="2"/>
      <c r="O180" s="2"/>
      <c r="P180" s="2"/>
      <c r="Q180" s="2"/>
      <c r="R180" s="2"/>
      <c r="S180" s="2"/>
      <c r="T180" s="2"/>
      <c r="U180" s="2"/>
      <c r="V180" s="2"/>
      <c r="W180" s="2"/>
      <c r="X180" s="2"/>
    </row>
    <row r="181" ht="15.75" customHeight="1" spans="1:24">
      <c r="A181" s="2"/>
      <c r="B181" s="9"/>
      <c r="C181" s="2"/>
      <c r="D181" s="2"/>
      <c r="E181" s="9"/>
      <c r="F181" s="2"/>
      <c r="G181" s="2"/>
      <c r="H181" s="2"/>
      <c r="I181" s="2"/>
      <c r="J181" s="2"/>
      <c r="K181" s="2"/>
      <c r="L181" s="2"/>
      <c r="M181" s="2"/>
      <c r="N181" s="2"/>
      <c r="O181" s="2"/>
      <c r="P181" s="2"/>
      <c r="Q181" s="2"/>
      <c r="R181" s="2"/>
      <c r="S181" s="2"/>
      <c r="T181" s="2"/>
      <c r="U181" s="2"/>
      <c r="V181" s="2"/>
      <c r="W181" s="2"/>
      <c r="X181" s="2"/>
    </row>
    <row r="182" ht="15.75" customHeight="1" spans="1:24">
      <c r="A182" s="2"/>
      <c r="B182" s="9"/>
      <c r="C182" s="2"/>
      <c r="D182" s="2"/>
      <c r="E182" s="9"/>
      <c r="F182" s="2"/>
      <c r="G182" s="2"/>
      <c r="H182" s="2"/>
      <c r="I182" s="2"/>
      <c r="J182" s="2"/>
      <c r="K182" s="2"/>
      <c r="L182" s="2"/>
      <c r="M182" s="2"/>
      <c r="N182" s="2"/>
      <c r="O182" s="2"/>
      <c r="P182" s="2"/>
      <c r="Q182" s="2"/>
      <c r="R182" s="2"/>
      <c r="S182" s="2"/>
      <c r="T182" s="2"/>
      <c r="U182" s="2"/>
      <c r="V182" s="2"/>
      <c r="W182" s="2"/>
      <c r="X182" s="2"/>
    </row>
    <row r="183" ht="15.75" customHeight="1" spans="1:24">
      <c r="A183" s="2"/>
      <c r="B183" s="9"/>
      <c r="C183" s="2"/>
      <c r="D183" s="2"/>
      <c r="E183" s="9"/>
      <c r="F183" s="2"/>
      <c r="G183" s="2"/>
      <c r="H183" s="2"/>
      <c r="I183" s="2"/>
      <c r="J183" s="2"/>
      <c r="K183" s="2"/>
      <c r="L183" s="2"/>
      <c r="M183" s="2"/>
      <c r="N183" s="2"/>
      <c r="O183" s="2"/>
      <c r="P183" s="2"/>
      <c r="Q183" s="2"/>
      <c r="R183" s="2"/>
      <c r="S183" s="2"/>
      <c r="T183" s="2"/>
      <c r="U183" s="2"/>
      <c r="V183" s="2"/>
      <c r="W183" s="2"/>
      <c r="X183" s="2"/>
    </row>
    <row r="184" ht="15.75" customHeight="1" spans="1:24">
      <c r="A184" s="2"/>
      <c r="B184" s="9"/>
      <c r="C184" s="2"/>
      <c r="D184" s="2"/>
      <c r="E184" s="9"/>
      <c r="F184" s="2"/>
      <c r="G184" s="2"/>
      <c r="H184" s="2"/>
      <c r="I184" s="2"/>
      <c r="J184" s="2"/>
      <c r="K184" s="2"/>
      <c r="L184" s="2"/>
      <c r="M184" s="2"/>
      <c r="N184" s="2"/>
      <c r="O184" s="2"/>
      <c r="P184" s="2"/>
      <c r="Q184" s="2"/>
      <c r="R184" s="2"/>
      <c r="S184" s="2"/>
      <c r="T184" s="2"/>
      <c r="U184" s="2"/>
      <c r="V184" s="2"/>
      <c r="W184" s="2"/>
      <c r="X184" s="2"/>
    </row>
    <row r="185" ht="15.75" customHeight="1" spans="1:24">
      <c r="A185" s="2"/>
      <c r="B185" s="9"/>
      <c r="C185" s="2"/>
      <c r="D185" s="2"/>
      <c r="E185" s="9"/>
      <c r="F185" s="2"/>
      <c r="G185" s="2"/>
      <c r="H185" s="2"/>
      <c r="I185" s="2"/>
      <c r="J185" s="2"/>
      <c r="K185" s="2"/>
      <c r="L185" s="2"/>
      <c r="M185" s="2"/>
      <c r="N185" s="2"/>
      <c r="O185" s="2"/>
      <c r="P185" s="2"/>
      <c r="Q185" s="2"/>
      <c r="R185" s="2"/>
      <c r="S185" s="2"/>
      <c r="T185" s="2"/>
      <c r="U185" s="2"/>
      <c r="V185" s="2"/>
      <c r="W185" s="2"/>
      <c r="X185" s="2"/>
    </row>
    <row r="186" ht="15.75" customHeight="1" spans="1:24">
      <c r="A186" s="2"/>
      <c r="B186" s="9"/>
      <c r="C186" s="2"/>
      <c r="D186" s="2"/>
      <c r="E186" s="9"/>
      <c r="F186" s="2"/>
      <c r="G186" s="2"/>
      <c r="H186" s="2"/>
      <c r="I186" s="2"/>
      <c r="J186" s="2"/>
      <c r="K186" s="2"/>
      <c r="L186" s="2"/>
      <c r="M186" s="2"/>
      <c r="N186" s="2"/>
      <c r="O186" s="2"/>
      <c r="P186" s="2"/>
      <c r="Q186" s="2"/>
      <c r="R186" s="2"/>
      <c r="S186" s="2"/>
      <c r="T186" s="2"/>
      <c r="U186" s="2"/>
      <c r="V186" s="2"/>
      <c r="W186" s="2"/>
      <c r="X186" s="2"/>
    </row>
    <row r="187" ht="15.75" customHeight="1" spans="1:24">
      <c r="A187" s="2"/>
      <c r="B187" s="9"/>
      <c r="C187" s="2"/>
      <c r="D187" s="2"/>
      <c r="E187" s="9"/>
      <c r="F187" s="2"/>
      <c r="G187" s="2"/>
      <c r="H187" s="2"/>
      <c r="I187" s="2"/>
      <c r="J187" s="2"/>
      <c r="K187" s="2"/>
      <c r="L187" s="2"/>
      <c r="M187" s="2"/>
      <c r="N187" s="2"/>
      <c r="O187" s="2"/>
      <c r="P187" s="2"/>
      <c r="Q187" s="2"/>
      <c r="R187" s="2"/>
      <c r="S187" s="2"/>
      <c r="T187" s="2"/>
      <c r="U187" s="2"/>
      <c r="V187" s="2"/>
      <c r="W187" s="2"/>
      <c r="X187" s="2"/>
    </row>
    <row r="188" ht="15.75" customHeight="1" spans="1:24">
      <c r="A188" s="2"/>
      <c r="B188" s="9"/>
      <c r="C188" s="2"/>
      <c r="D188" s="2"/>
      <c r="E188" s="9"/>
      <c r="F188" s="2"/>
      <c r="G188" s="2"/>
      <c r="H188" s="2"/>
      <c r="I188" s="2"/>
      <c r="J188" s="2"/>
      <c r="K188" s="2"/>
      <c r="L188" s="2"/>
      <c r="M188" s="2"/>
      <c r="N188" s="2"/>
      <c r="O188" s="2"/>
      <c r="P188" s="2"/>
      <c r="Q188" s="2"/>
      <c r="R188" s="2"/>
      <c r="S188" s="2"/>
      <c r="T188" s="2"/>
      <c r="U188" s="2"/>
      <c r="V188" s="2"/>
      <c r="W188" s="2"/>
      <c r="X188" s="2"/>
    </row>
    <row r="189" ht="15.75" customHeight="1" spans="1:24">
      <c r="A189" s="2"/>
      <c r="B189" s="9"/>
      <c r="C189" s="2"/>
      <c r="D189" s="2"/>
      <c r="E189" s="9"/>
      <c r="F189" s="2"/>
      <c r="G189" s="2"/>
      <c r="H189" s="2"/>
      <c r="I189" s="2"/>
      <c r="J189" s="2"/>
      <c r="K189" s="2"/>
      <c r="L189" s="2"/>
      <c r="M189" s="2"/>
      <c r="N189" s="2"/>
      <c r="O189" s="2"/>
      <c r="P189" s="2"/>
      <c r="Q189" s="2"/>
      <c r="R189" s="2"/>
      <c r="S189" s="2"/>
      <c r="T189" s="2"/>
      <c r="U189" s="2"/>
      <c r="V189" s="2"/>
      <c r="W189" s="2"/>
      <c r="X189" s="2"/>
    </row>
    <row r="190" ht="15.75" customHeight="1" spans="1:24">
      <c r="A190" s="2"/>
      <c r="B190" s="9"/>
      <c r="C190" s="2"/>
      <c r="D190" s="2"/>
      <c r="E190" s="9"/>
      <c r="F190" s="2"/>
      <c r="G190" s="2"/>
      <c r="H190" s="2"/>
      <c r="I190" s="2"/>
      <c r="J190" s="2"/>
      <c r="K190" s="2"/>
      <c r="L190" s="2"/>
      <c r="M190" s="2"/>
      <c r="N190" s="2"/>
      <c r="O190" s="2"/>
      <c r="P190" s="2"/>
      <c r="Q190" s="2"/>
      <c r="R190" s="2"/>
      <c r="S190" s="2"/>
      <c r="T190" s="2"/>
      <c r="U190" s="2"/>
      <c r="V190" s="2"/>
      <c r="W190" s="2"/>
      <c r="X190" s="2"/>
    </row>
    <row r="191" ht="15.75" customHeight="1" spans="1:24">
      <c r="A191" s="2"/>
      <c r="B191" s="9"/>
      <c r="C191" s="2"/>
      <c r="D191" s="2"/>
      <c r="E191" s="9"/>
      <c r="F191" s="2"/>
      <c r="G191" s="2"/>
      <c r="H191" s="2"/>
      <c r="I191" s="2"/>
      <c r="J191" s="2"/>
      <c r="K191" s="2"/>
      <c r="L191" s="2"/>
      <c r="M191" s="2"/>
      <c r="N191" s="2"/>
      <c r="O191" s="2"/>
      <c r="P191" s="2"/>
      <c r="Q191" s="2"/>
      <c r="R191" s="2"/>
      <c r="S191" s="2"/>
      <c r="T191" s="2"/>
      <c r="U191" s="2"/>
      <c r="V191" s="2"/>
      <c r="W191" s="2"/>
      <c r="X191" s="2"/>
    </row>
    <row r="192" ht="15.75" customHeight="1" spans="1:24">
      <c r="A192" s="2"/>
      <c r="B192" s="9"/>
      <c r="C192" s="2"/>
      <c r="D192" s="2"/>
      <c r="E192" s="9"/>
      <c r="F192" s="2"/>
      <c r="G192" s="2"/>
      <c r="H192" s="2"/>
      <c r="I192" s="2"/>
      <c r="J192" s="2"/>
      <c r="K192" s="2"/>
      <c r="L192" s="2"/>
      <c r="M192" s="2"/>
      <c r="N192" s="2"/>
      <c r="O192" s="2"/>
      <c r="P192" s="2"/>
      <c r="Q192" s="2"/>
      <c r="R192" s="2"/>
      <c r="S192" s="2"/>
      <c r="T192" s="2"/>
      <c r="U192" s="2"/>
      <c r="V192" s="2"/>
      <c r="W192" s="2"/>
      <c r="X192" s="2"/>
    </row>
    <row r="193" ht="15.75" customHeight="1" spans="1:24">
      <c r="A193" s="2"/>
      <c r="B193" s="9"/>
      <c r="C193" s="2"/>
      <c r="D193" s="2"/>
      <c r="E193" s="9"/>
      <c r="F193" s="2"/>
      <c r="G193" s="2"/>
      <c r="H193" s="2"/>
      <c r="I193" s="2"/>
      <c r="J193" s="2"/>
      <c r="K193" s="2"/>
      <c r="L193" s="2"/>
      <c r="M193" s="2"/>
      <c r="N193" s="2"/>
      <c r="O193" s="2"/>
      <c r="P193" s="2"/>
      <c r="Q193" s="2"/>
      <c r="R193" s="2"/>
      <c r="S193" s="2"/>
      <c r="T193" s="2"/>
      <c r="U193" s="2"/>
      <c r="V193" s="2"/>
      <c r="W193" s="2"/>
      <c r="X193" s="2"/>
    </row>
    <row r="194" ht="15.75" customHeight="1" spans="1:24">
      <c r="A194" s="2"/>
      <c r="B194" s="9"/>
      <c r="C194" s="2"/>
      <c r="D194" s="2"/>
      <c r="E194" s="9"/>
      <c r="F194" s="2"/>
      <c r="G194" s="2"/>
      <c r="H194" s="2"/>
      <c r="I194" s="2"/>
      <c r="J194" s="2"/>
      <c r="K194" s="2"/>
      <c r="L194" s="2"/>
      <c r="M194" s="2"/>
      <c r="N194" s="2"/>
      <c r="O194" s="2"/>
      <c r="P194" s="2"/>
      <c r="Q194" s="2"/>
      <c r="R194" s="2"/>
      <c r="S194" s="2"/>
      <c r="T194" s="2"/>
      <c r="U194" s="2"/>
      <c r="V194" s="2"/>
      <c r="W194" s="2"/>
      <c r="X194" s="2"/>
    </row>
    <row r="195" ht="15.75" customHeight="1" spans="1:24">
      <c r="A195" s="2"/>
      <c r="B195" s="9"/>
      <c r="C195" s="2"/>
      <c r="D195" s="2"/>
      <c r="E195" s="9"/>
      <c r="F195" s="2"/>
      <c r="G195" s="2"/>
      <c r="H195" s="2"/>
      <c r="I195" s="2"/>
      <c r="J195" s="2"/>
      <c r="K195" s="2"/>
      <c r="L195" s="2"/>
      <c r="M195" s="2"/>
      <c r="N195" s="2"/>
      <c r="O195" s="2"/>
      <c r="P195" s="2"/>
      <c r="Q195" s="2"/>
      <c r="R195" s="2"/>
      <c r="S195" s="2"/>
      <c r="T195" s="2"/>
      <c r="U195" s="2"/>
      <c r="V195" s="2"/>
      <c r="W195" s="2"/>
      <c r="X195" s="2"/>
    </row>
    <row r="196" ht="15.75" customHeight="1" spans="1:24">
      <c r="A196" s="2"/>
      <c r="B196" s="9"/>
      <c r="C196" s="2"/>
      <c r="D196" s="2"/>
      <c r="E196" s="9"/>
      <c r="F196" s="2"/>
      <c r="G196" s="2"/>
      <c r="H196" s="2"/>
      <c r="I196" s="2"/>
      <c r="J196" s="2"/>
      <c r="K196" s="2"/>
      <c r="L196" s="2"/>
      <c r="M196" s="2"/>
      <c r="N196" s="2"/>
      <c r="O196" s="2"/>
      <c r="P196" s="2"/>
      <c r="Q196" s="2"/>
      <c r="R196" s="2"/>
      <c r="S196" s="2"/>
      <c r="T196" s="2"/>
      <c r="U196" s="2"/>
      <c r="V196" s="2"/>
      <c r="W196" s="2"/>
      <c r="X196" s="2"/>
    </row>
    <row r="197" ht="15.75" customHeight="1" spans="1:24">
      <c r="A197" s="2"/>
      <c r="B197" s="9"/>
      <c r="C197" s="2"/>
      <c r="D197" s="2"/>
      <c r="E197" s="9"/>
      <c r="F197" s="2"/>
      <c r="G197" s="2"/>
      <c r="H197" s="2"/>
      <c r="I197" s="2"/>
      <c r="J197" s="2"/>
      <c r="K197" s="2"/>
      <c r="L197" s="2"/>
      <c r="M197" s="2"/>
      <c r="N197" s="2"/>
      <c r="O197" s="2"/>
      <c r="P197" s="2"/>
      <c r="Q197" s="2"/>
      <c r="R197" s="2"/>
      <c r="S197" s="2"/>
      <c r="T197" s="2"/>
      <c r="U197" s="2"/>
      <c r="V197" s="2"/>
      <c r="W197" s="2"/>
      <c r="X197" s="2"/>
    </row>
    <row r="198" ht="15.75" customHeight="1" spans="1:24">
      <c r="A198" s="2"/>
      <c r="B198" s="9"/>
      <c r="C198" s="2"/>
      <c r="D198" s="2"/>
      <c r="E198" s="9"/>
      <c r="F198" s="2"/>
      <c r="G198" s="2"/>
      <c r="H198" s="2"/>
      <c r="I198" s="2"/>
      <c r="J198" s="2"/>
      <c r="K198" s="2"/>
      <c r="L198" s="2"/>
      <c r="M198" s="2"/>
      <c r="N198" s="2"/>
      <c r="O198" s="2"/>
      <c r="P198" s="2"/>
      <c r="Q198" s="2"/>
      <c r="R198" s="2"/>
      <c r="S198" s="2"/>
      <c r="T198" s="2"/>
      <c r="U198" s="2"/>
      <c r="V198" s="2"/>
      <c r="W198" s="2"/>
      <c r="X198" s="2"/>
    </row>
    <row r="199" ht="15.75" customHeight="1" spans="1:24">
      <c r="A199" s="2"/>
      <c r="B199" s="9"/>
      <c r="C199" s="2"/>
      <c r="D199" s="2"/>
      <c r="E199" s="9"/>
      <c r="F199" s="2"/>
      <c r="G199" s="2"/>
      <c r="H199" s="2"/>
      <c r="I199" s="2"/>
      <c r="J199" s="2"/>
      <c r="K199" s="2"/>
      <c r="L199" s="2"/>
      <c r="M199" s="2"/>
      <c r="N199" s="2"/>
      <c r="O199" s="2"/>
      <c r="P199" s="2"/>
      <c r="Q199" s="2"/>
      <c r="R199" s="2"/>
      <c r="S199" s="2"/>
      <c r="T199" s="2"/>
      <c r="U199" s="2"/>
      <c r="V199" s="2"/>
      <c r="W199" s="2"/>
      <c r="X199" s="2"/>
    </row>
    <row r="200" ht="15.75" customHeight="1" spans="1:24">
      <c r="A200" s="2"/>
      <c r="B200" s="9"/>
      <c r="C200" s="2"/>
      <c r="D200" s="2"/>
      <c r="E200" s="9"/>
      <c r="F200" s="2"/>
      <c r="G200" s="2"/>
      <c r="H200" s="2"/>
      <c r="I200" s="2"/>
      <c r="J200" s="2"/>
      <c r="K200" s="2"/>
      <c r="L200" s="2"/>
      <c r="M200" s="2"/>
      <c r="N200" s="2"/>
      <c r="O200" s="2"/>
      <c r="P200" s="2"/>
      <c r="Q200" s="2"/>
      <c r="R200" s="2"/>
      <c r="S200" s="2"/>
      <c r="T200" s="2"/>
      <c r="U200" s="2"/>
      <c r="V200" s="2"/>
      <c r="W200" s="2"/>
      <c r="X200" s="2"/>
    </row>
    <row r="201" ht="15.75" customHeight="1" spans="1:24">
      <c r="A201" s="2"/>
      <c r="B201" s="9"/>
      <c r="C201" s="2"/>
      <c r="D201" s="2"/>
      <c r="E201" s="9"/>
      <c r="F201" s="2"/>
      <c r="G201" s="2"/>
      <c r="H201" s="2"/>
      <c r="I201" s="2"/>
      <c r="J201" s="2"/>
      <c r="K201" s="2"/>
      <c r="L201" s="2"/>
      <c r="M201" s="2"/>
      <c r="N201" s="2"/>
      <c r="O201" s="2"/>
      <c r="P201" s="2"/>
      <c r="Q201" s="2"/>
      <c r="R201" s="2"/>
      <c r="S201" s="2"/>
      <c r="T201" s="2"/>
      <c r="U201" s="2"/>
      <c r="V201" s="2"/>
      <c r="W201" s="2"/>
      <c r="X201" s="2"/>
    </row>
    <row r="202" ht="15.75" customHeight="1" spans="1:24">
      <c r="A202" s="2"/>
      <c r="B202" s="9"/>
      <c r="C202" s="2"/>
      <c r="D202" s="2"/>
      <c r="E202" s="9"/>
      <c r="F202" s="2"/>
      <c r="G202" s="2"/>
      <c r="H202" s="2"/>
      <c r="I202" s="2"/>
      <c r="J202" s="2"/>
      <c r="K202" s="2"/>
      <c r="L202" s="2"/>
      <c r="M202" s="2"/>
      <c r="N202" s="2"/>
      <c r="O202" s="2"/>
      <c r="P202" s="2"/>
      <c r="Q202" s="2"/>
      <c r="R202" s="2"/>
      <c r="S202" s="2"/>
      <c r="T202" s="2"/>
      <c r="U202" s="2"/>
      <c r="V202" s="2"/>
      <c r="W202" s="2"/>
      <c r="X202" s="2"/>
    </row>
    <row r="203" ht="15.75" customHeight="1" spans="1:24">
      <c r="A203" s="2"/>
      <c r="B203" s="9"/>
      <c r="C203" s="2"/>
      <c r="D203" s="2"/>
      <c r="E203" s="9"/>
      <c r="F203" s="2"/>
      <c r="G203" s="2"/>
      <c r="H203" s="2"/>
      <c r="I203" s="2"/>
      <c r="J203" s="2"/>
      <c r="K203" s="2"/>
      <c r="L203" s="2"/>
      <c r="M203" s="2"/>
      <c r="N203" s="2"/>
      <c r="O203" s="2"/>
      <c r="P203" s="2"/>
      <c r="Q203" s="2"/>
      <c r="R203" s="2"/>
      <c r="S203" s="2"/>
      <c r="T203" s="2"/>
      <c r="U203" s="2"/>
      <c r="V203" s="2"/>
      <c r="W203" s="2"/>
      <c r="X203" s="2"/>
    </row>
    <row r="204" ht="15.75" customHeight="1" spans="1:24">
      <c r="A204" s="2"/>
      <c r="B204" s="9"/>
      <c r="C204" s="2"/>
      <c r="D204" s="2"/>
      <c r="E204" s="9"/>
      <c r="F204" s="2"/>
      <c r="G204" s="2"/>
      <c r="H204" s="2"/>
      <c r="I204" s="2"/>
      <c r="J204" s="2"/>
      <c r="K204" s="2"/>
      <c r="L204" s="2"/>
      <c r="M204" s="2"/>
      <c r="N204" s="2"/>
      <c r="O204" s="2"/>
      <c r="P204" s="2"/>
      <c r="Q204" s="2"/>
      <c r="R204" s="2"/>
      <c r="S204" s="2"/>
      <c r="T204" s="2"/>
      <c r="U204" s="2"/>
      <c r="V204" s="2"/>
      <c r="W204" s="2"/>
      <c r="X204" s="2"/>
    </row>
    <row r="205" ht="15.75" customHeight="1" spans="1:24">
      <c r="A205" s="2"/>
      <c r="B205" s="9"/>
      <c r="C205" s="2"/>
      <c r="D205" s="2"/>
      <c r="E205" s="9"/>
      <c r="F205" s="2"/>
      <c r="G205" s="2"/>
      <c r="H205" s="2"/>
      <c r="I205" s="2"/>
      <c r="J205" s="2"/>
      <c r="K205" s="2"/>
      <c r="L205" s="2"/>
      <c r="M205" s="2"/>
      <c r="N205" s="2"/>
      <c r="O205" s="2"/>
      <c r="P205" s="2"/>
      <c r="Q205" s="2"/>
      <c r="R205" s="2"/>
      <c r="S205" s="2"/>
      <c r="T205" s="2"/>
      <c r="U205" s="2"/>
      <c r="V205" s="2"/>
      <c r="W205" s="2"/>
      <c r="X205" s="2"/>
    </row>
    <row r="206" ht="15.75" customHeight="1" spans="1:24">
      <c r="A206" s="2"/>
      <c r="B206" s="9"/>
      <c r="C206" s="2"/>
      <c r="D206" s="2"/>
      <c r="E206" s="9"/>
      <c r="F206" s="2"/>
      <c r="G206" s="2"/>
      <c r="H206" s="2"/>
      <c r="I206" s="2"/>
      <c r="J206" s="2"/>
      <c r="K206" s="2"/>
      <c r="L206" s="2"/>
      <c r="M206" s="2"/>
      <c r="N206" s="2"/>
      <c r="O206" s="2"/>
      <c r="P206" s="2"/>
      <c r="Q206" s="2"/>
      <c r="R206" s="2"/>
      <c r="S206" s="2"/>
      <c r="T206" s="2"/>
      <c r="U206" s="2"/>
      <c r="V206" s="2"/>
      <c r="W206" s="2"/>
      <c r="X206" s="2"/>
    </row>
    <row r="207" ht="15.75" customHeight="1" spans="1:24">
      <c r="A207" s="2"/>
      <c r="B207" s="9"/>
      <c r="C207" s="2"/>
      <c r="D207" s="2"/>
      <c r="E207" s="9"/>
      <c r="F207" s="2"/>
      <c r="G207" s="2"/>
      <c r="H207" s="2"/>
      <c r="I207" s="2"/>
      <c r="J207" s="2"/>
      <c r="K207" s="2"/>
      <c r="L207" s="2"/>
      <c r="M207" s="2"/>
      <c r="N207" s="2"/>
      <c r="O207" s="2"/>
      <c r="P207" s="2"/>
      <c r="Q207" s="2"/>
      <c r="R207" s="2"/>
      <c r="S207" s="2"/>
      <c r="T207" s="2"/>
      <c r="U207" s="2"/>
      <c r="V207" s="2"/>
      <c r="W207" s="2"/>
      <c r="X207" s="2"/>
    </row>
    <row r="208" ht="15.75" customHeight="1" spans="2:2">
      <c r="B208" s="27"/>
    </row>
    <row r="209" ht="15.75" customHeight="1" spans="2:2">
      <c r="B209" s="27"/>
    </row>
    <row r="210" ht="15.75" customHeight="1" spans="2:2">
      <c r="B210" s="27"/>
    </row>
    <row r="211" ht="15.75" customHeight="1" spans="2:2">
      <c r="B211" s="27"/>
    </row>
    <row r="212" ht="15.75" customHeight="1" spans="2:2">
      <c r="B212" s="27"/>
    </row>
    <row r="213" ht="15.75" customHeight="1" spans="2:2">
      <c r="B213" s="27"/>
    </row>
    <row r="214" ht="15.75" customHeight="1" spans="2:2">
      <c r="B214" s="27"/>
    </row>
    <row r="215" ht="15.75" customHeight="1" spans="2:2">
      <c r="B215" s="27"/>
    </row>
    <row r="216" ht="15.75" customHeight="1" spans="2:2">
      <c r="B216" s="27"/>
    </row>
    <row r="217" ht="15.75" customHeight="1" spans="2:2">
      <c r="B217" s="27"/>
    </row>
    <row r="218" ht="15.75" customHeight="1" spans="2:2">
      <c r="B218" s="27"/>
    </row>
    <row r="219" ht="15.75" customHeight="1" spans="2:2">
      <c r="B219" s="27"/>
    </row>
    <row r="220" ht="15.75" customHeight="1" spans="2:2">
      <c r="B220" s="27"/>
    </row>
    <row r="221" ht="15.75" customHeight="1" spans="2:2">
      <c r="B221" s="27"/>
    </row>
    <row r="222" ht="15.75" customHeight="1" spans="2:2">
      <c r="B222" s="27"/>
    </row>
    <row r="223" ht="15.75" customHeight="1" spans="2:2">
      <c r="B223" s="27"/>
    </row>
    <row r="224" ht="15.75" customHeight="1" spans="2:2">
      <c r="B224" s="27"/>
    </row>
    <row r="225" ht="15.75" customHeight="1" spans="2:2">
      <c r="B225" s="27"/>
    </row>
    <row r="226" ht="15.75" customHeight="1" spans="2:2">
      <c r="B226" s="27"/>
    </row>
    <row r="227" ht="15.75" customHeight="1" spans="2:2">
      <c r="B227" s="27"/>
    </row>
    <row r="228" ht="15.75" customHeight="1" spans="2:2">
      <c r="B228" s="27"/>
    </row>
    <row r="229" ht="15.75" customHeight="1" spans="2:2">
      <c r="B229" s="27"/>
    </row>
    <row r="230" ht="15.75" customHeight="1" spans="2:2">
      <c r="B230" s="27"/>
    </row>
    <row r="231" ht="15.75" customHeight="1" spans="2:2">
      <c r="B231" s="27"/>
    </row>
    <row r="232" ht="15.75" customHeight="1" spans="2:2">
      <c r="B232" s="27"/>
    </row>
    <row r="233" ht="15.75" customHeight="1" spans="2:2">
      <c r="B233" s="27"/>
    </row>
    <row r="234" ht="15.75" customHeight="1" spans="2:2">
      <c r="B234" s="27"/>
    </row>
    <row r="235" ht="15.75" customHeight="1" spans="2:2">
      <c r="B235" s="27"/>
    </row>
    <row r="236" ht="15.75" customHeight="1" spans="2:2">
      <c r="B236" s="27"/>
    </row>
    <row r="237" ht="15.75" customHeight="1" spans="2:2">
      <c r="B237" s="27"/>
    </row>
    <row r="238" ht="15.75" customHeight="1" spans="2:2">
      <c r="B238" s="27"/>
    </row>
    <row r="239" ht="15.75" customHeight="1" spans="2:2">
      <c r="B239" s="27"/>
    </row>
    <row r="240" ht="15.75" customHeight="1" spans="2:2">
      <c r="B240" s="27"/>
    </row>
    <row r="241" ht="15.75" customHeight="1" spans="2:2">
      <c r="B241" s="27"/>
    </row>
    <row r="242" ht="15.75" customHeight="1" spans="2:2">
      <c r="B242" s="27"/>
    </row>
    <row r="243" ht="15.75" customHeight="1" spans="2:2">
      <c r="B243" s="27"/>
    </row>
    <row r="244" ht="15.75" customHeight="1" spans="2:2">
      <c r="B244" s="27"/>
    </row>
    <row r="245" ht="15.75" customHeight="1" spans="2:2">
      <c r="B245" s="27"/>
    </row>
    <row r="246" ht="15.75" customHeight="1" spans="2:2">
      <c r="B246" s="27"/>
    </row>
    <row r="247" ht="15.75" customHeight="1" spans="2:2">
      <c r="B247" s="27"/>
    </row>
    <row r="248" ht="15.75" customHeight="1" spans="2:2">
      <c r="B248" s="27"/>
    </row>
    <row r="249" ht="15.75" customHeight="1" spans="2:2">
      <c r="B249" s="27"/>
    </row>
    <row r="250" ht="15.75" customHeight="1" spans="2:2">
      <c r="B250" s="27"/>
    </row>
    <row r="251" ht="15.75" customHeight="1" spans="2:2">
      <c r="B251" s="27"/>
    </row>
    <row r="252" ht="15.75" customHeight="1" spans="2:2">
      <c r="B252" s="27"/>
    </row>
    <row r="253" ht="15.75" customHeight="1" spans="2:2">
      <c r="B253" s="27"/>
    </row>
    <row r="254" ht="15.75" customHeight="1" spans="2:2">
      <c r="B254" s="27"/>
    </row>
    <row r="255" ht="15.75" customHeight="1" spans="2:2">
      <c r="B255" s="27"/>
    </row>
    <row r="256" ht="15.75" customHeight="1" spans="2:2">
      <c r="B256" s="27"/>
    </row>
    <row r="257" ht="15.75" customHeight="1" spans="2:2">
      <c r="B257" s="27"/>
    </row>
    <row r="258" ht="15.75" customHeight="1" spans="2:2">
      <c r="B258" s="27"/>
    </row>
    <row r="259" ht="15.75" customHeight="1" spans="2:2">
      <c r="B259" s="27"/>
    </row>
    <row r="260" ht="15.75" customHeight="1" spans="2:2">
      <c r="B260" s="27"/>
    </row>
    <row r="261" ht="15.75" customHeight="1" spans="2:2">
      <c r="B261" s="27"/>
    </row>
    <row r="262" ht="15.75" customHeight="1" spans="2:2">
      <c r="B262" s="27"/>
    </row>
    <row r="263" ht="15.75" customHeight="1" spans="2:2">
      <c r="B263" s="27"/>
    </row>
    <row r="264" ht="15.75" customHeight="1" spans="2:2">
      <c r="B264" s="27"/>
    </row>
    <row r="265" ht="15.75" customHeight="1" spans="2:2">
      <c r="B265" s="27"/>
    </row>
    <row r="266" ht="15.75" customHeight="1" spans="2:2">
      <c r="B266" s="27"/>
    </row>
    <row r="267" ht="15.75" customHeight="1" spans="2:2">
      <c r="B267" s="27"/>
    </row>
    <row r="268" ht="15.75" customHeight="1" spans="2:2">
      <c r="B268" s="27"/>
    </row>
    <row r="269" ht="15.75" customHeight="1" spans="2:2">
      <c r="B269" s="27"/>
    </row>
    <row r="270" ht="15.75" customHeight="1" spans="2:2">
      <c r="B270" s="27"/>
    </row>
    <row r="271" ht="15.75" customHeight="1" spans="2:2">
      <c r="B271" s="27"/>
    </row>
    <row r="272" ht="15.75" customHeight="1" spans="2:2">
      <c r="B272" s="27"/>
    </row>
    <row r="273" ht="15.75" customHeight="1" spans="2:2">
      <c r="B273" s="27"/>
    </row>
    <row r="274" ht="15.75" customHeight="1" spans="2:2">
      <c r="B274" s="27"/>
    </row>
    <row r="275" ht="15.75" customHeight="1" spans="2:2">
      <c r="B275" s="27"/>
    </row>
    <row r="276" ht="15.75" customHeight="1" spans="2:2">
      <c r="B276" s="27"/>
    </row>
    <row r="277" ht="15.75" customHeight="1" spans="2:2">
      <c r="B277" s="27"/>
    </row>
    <row r="278" ht="15.75" customHeight="1" spans="2:2">
      <c r="B278" s="27"/>
    </row>
    <row r="279" ht="15.75" customHeight="1" spans="2:2">
      <c r="B279" s="27"/>
    </row>
    <row r="280" ht="15.75" customHeight="1" spans="2:2">
      <c r="B280" s="27"/>
    </row>
    <row r="281" ht="15.75" customHeight="1" spans="2:2">
      <c r="B281" s="27"/>
    </row>
    <row r="282" ht="15.75" customHeight="1" spans="2:2">
      <c r="B282" s="27"/>
    </row>
    <row r="283" ht="15.75" customHeight="1" spans="2:2">
      <c r="B283" s="27"/>
    </row>
    <row r="284" ht="15.75" customHeight="1" spans="2:2">
      <c r="B284" s="27"/>
    </row>
    <row r="285" ht="15.75" customHeight="1" spans="2:2">
      <c r="B285" s="27"/>
    </row>
    <row r="286" ht="15.75" customHeight="1" spans="2:2">
      <c r="B286" s="27"/>
    </row>
    <row r="287" ht="15.75" customHeight="1" spans="2:2">
      <c r="B287" s="27"/>
    </row>
    <row r="288" ht="15.75" customHeight="1" spans="2:2">
      <c r="B288" s="27"/>
    </row>
    <row r="289" ht="15.75" customHeight="1" spans="2:2">
      <c r="B289" s="27"/>
    </row>
    <row r="290" ht="15.75" customHeight="1" spans="2:2">
      <c r="B290" s="27"/>
    </row>
    <row r="291" ht="15.75" customHeight="1" spans="2:2">
      <c r="B291" s="27"/>
    </row>
    <row r="292" ht="15.75" customHeight="1" spans="2:2">
      <c r="B292" s="27"/>
    </row>
    <row r="293" ht="15.75" customHeight="1" spans="2:2">
      <c r="B293" s="27"/>
    </row>
    <row r="294" ht="15.75" customHeight="1" spans="2:2">
      <c r="B294" s="27"/>
    </row>
    <row r="295" ht="15.75" customHeight="1" spans="2:2">
      <c r="B295" s="27"/>
    </row>
    <row r="296" ht="15.75" customHeight="1" spans="2:2">
      <c r="B296" s="27"/>
    </row>
    <row r="297" ht="15.75" customHeight="1" spans="2:2">
      <c r="B297" s="27"/>
    </row>
    <row r="298" ht="15.75" customHeight="1" spans="2:2">
      <c r="B298" s="27"/>
    </row>
    <row r="299" ht="15.75" customHeight="1" spans="2:2">
      <c r="B299" s="27"/>
    </row>
    <row r="300" ht="15.75" customHeight="1" spans="2:2">
      <c r="B300" s="27"/>
    </row>
    <row r="301" ht="15.75" customHeight="1" spans="2:2">
      <c r="B301" s="27"/>
    </row>
    <row r="302" ht="15.75" customHeight="1" spans="2:2">
      <c r="B302" s="27"/>
    </row>
    <row r="303" ht="15.75" customHeight="1" spans="2:2">
      <c r="B303" s="27"/>
    </row>
    <row r="304" ht="15.75" customHeight="1" spans="2:2">
      <c r="B304" s="27"/>
    </row>
    <row r="305" ht="15.75" customHeight="1" spans="2:2">
      <c r="B305" s="27"/>
    </row>
    <row r="306" ht="15.75" customHeight="1" spans="2:2">
      <c r="B306" s="27"/>
    </row>
    <row r="307" ht="15.75" customHeight="1" spans="2:2">
      <c r="B307" s="27"/>
    </row>
    <row r="308" ht="15.75" customHeight="1" spans="2:2">
      <c r="B308" s="27"/>
    </row>
    <row r="309" ht="15.75" customHeight="1" spans="2:2">
      <c r="B309" s="27"/>
    </row>
    <row r="310" ht="15.75" customHeight="1" spans="2:2">
      <c r="B310" s="27"/>
    </row>
    <row r="311" ht="15.75" customHeight="1" spans="2:2">
      <c r="B311" s="27"/>
    </row>
    <row r="312" ht="15.75" customHeight="1" spans="2:2">
      <c r="B312" s="27"/>
    </row>
    <row r="313" ht="15.75" customHeight="1" spans="2:2">
      <c r="B313" s="27"/>
    </row>
    <row r="314" ht="15.75" customHeight="1" spans="2:2">
      <c r="B314" s="27"/>
    </row>
    <row r="315" ht="15.75" customHeight="1" spans="2:2">
      <c r="B315" s="27"/>
    </row>
    <row r="316" ht="15.75" customHeight="1" spans="2:2">
      <c r="B316" s="27"/>
    </row>
    <row r="317" ht="15.75" customHeight="1" spans="2:2">
      <c r="B317" s="27"/>
    </row>
    <row r="318" ht="15.75" customHeight="1" spans="2:2">
      <c r="B318" s="27"/>
    </row>
    <row r="319" ht="15.75" customHeight="1" spans="2:2">
      <c r="B319" s="27"/>
    </row>
    <row r="320" ht="15.75" customHeight="1" spans="2:2">
      <c r="B320" s="27"/>
    </row>
    <row r="321" ht="15.75" customHeight="1" spans="2:2">
      <c r="B321" s="27"/>
    </row>
    <row r="322" ht="15.75" customHeight="1" spans="2:2">
      <c r="B322" s="27"/>
    </row>
    <row r="323" ht="15.75" customHeight="1" spans="2:2">
      <c r="B323" s="27"/>
    </row>
    <row r="324" ht="15.75" customHeight="1" spans="2:2">
      <c r="B324" s="27"/>
    </row>
    <row r="325" ht="15.75" customHeight="1" spans="2:2">
      <c r="B325" s="27"/>
    </row>
    <row r="326" ht="15.75" customHeight="1" spans="2:2">
      <c r="B326" s="27"/>
    </row>
    <row r="327" ht="15.75" customHeight="1" spans="2:2">
      <c r="B327" s="27"/>
    </row>
    <row r="328" ht="15.75" customHeight="1" spans="2:2">
      <c r="B328" s="27"/>
    </row>
    <row r="329" ht="15.75" customHeight="1" spans="2:2">
      <c r="B329" s="27"/>
    </row>
    <row r="330" ht="15.75" customHeight="1" spans="2:2">
      <c r="B330" s="27"/>
    </row>
    <row r="331" ht="15.75" customHeight="1" spans="2:2">
      <c r="B331" s="27"/>
    </row>
    <row r="332" ht="15.75" customHeight="1" spans="2:2">
      <c r="B332" s="27"/>
    </row>
    <row r="333" ht="15.75" customHeight="1" spans="2:2">
      <c r="B333" s="27"/>
    </row>
    <row r="334" ht="15.75" customHeight="1" spans="2:2">
      <c r="B334" s="27"/>
    </row>
    <row r="335" ht="15.75" customHeight="1" spans="2:2">
      <c r="B335" s="27"/>
    </row>
    <row r="336" ht="15.75" customHeight="1" spans="2:2">
      <c r="B336" s="27"/>
    </row>
    <row r="337" ht="15.75" customHeight="1" spans="2:2">
      <c r="B337" s="27"/>
    </row>
    <row r="338" ht="15.75" customHeight="1" spans="2:2">
      <c r="B338" s="27"/>
    </row>
    <row r="339" ht="15.75" customHeight="1" spans="2:2">
      <c r="B339" s="27"/>
    </row>
    <row r="340" ht="15.75" customHeight="1" spans="2:2">
      <c r="B340" s="27"/>
    </row>
    <row r="341" ht="15.75" customHeight="1" spans="2:2">
      <c r="B341" s="27"/>
    </row>
    <row r="342" ht="15.75" customHeight="1" spans="2:2">
      <c r="B342" s="27"/>
    </row>
    <row r="343" ht="15.75" customHeight="1" spans="2:2">
      <c r="B343" s="27"/>
    </row>
    <row r="344" ht="15.75" customHeight="1" spans="2:2">
      <c r="B344" s="27"/>
    </row>
    <row r="345" ht="15.75" customHeight="1" spans="2:2">
      <c r="B345" s="27"/>
    </row>
    <row r="346" ht="15.75" customHeight="1" spans="2:2">
      <c r="B346" s="27"/>
    </row>
    <row r="347" ht="15.75" customHeight="1" spans="2:2">
      <c r="B347" s="27"/>
    </row>
    <row r="348" ht="15.75" customHeight="1" spans="2:2">
      <c r="B348" s="27"/>
    </row>
    <row r="349" ht="15.75" customHeight="1" spans="2:2">
      <c r="B349" s="27"/>
    </row>
    <row r="350" ht="15.75" customHeight="1" spans="2:2">
      <c r="B350" s="27"/>
    </row>
    <row r="351" ht="15.75" customHeight="1" spans="2:2">
      <c r="B351" s="27"/>
    </row>
    <row r="352" ht="15.75" customHeight="1" spans="2:2">
      <c r="B352" s="27"/>
    </row>
    <row r="353" ht="15.75" customHeight="1" spans="2:2">
      <c r="B353" s="27"/>
    </row>
    <row r="354" ht="15.75" customHeight="1" spans="2:2">
      <c r="B354" s="27"/>
    </row>
    <row r="355" ht="15.75" customHeight="1" spans="2:2">
      <c r="B355" s="27"/>
    </row>
    <row r="356" ht="15.75" customHeight="1" spans="2:2">
      <c r="B356" s="27"/>
    </row>
    <row r="357" ht="15.75" customHeight="1" spans="2:2">
      <c r="B357" s="27"/>
    </row>
    <row r="358" ht="15.75" customHeight="1" spans="2:2">
      <c r="B358" s="27"/>
    </row>
    <row r="359" ht="15.75" customHeight="1" spans="2:2">
      <c r="B359" s="27"/>
    </row>
    <row r="360" ht="15.75" customHeight="1" spans="2:2">
      <c r="B360" s="27"/>
    </row>
    <row r="361" ht="15.75" customHeight="1" spans="2:2">
      <c r="B361" s="27"/>
    </row>
    <row r="362" ht="15.75" customHeight="1" spans="2:2">
      <c r="B362" s="27"/>
    </row>
    <row r="363" ht="15.75" customHeight="1" spans="2:2">
      <c r="B363" s="27"/>
    </row>
    <row r="364" ht="15.75" customHeight="1" spans="2:2">
      <c r="B364" s="27"/>
    </row>
    <row r="365" ht="15.75" customHeight="1" spans="2:2">
      <c r="B365" s="27"/>
    </row>
    <row r="366" ht="15.75" customHeight="1" spans="2:2">
      <c r="B366" s="27"/>
    </row>
    <row r="367" ht="15.75" customHeight="1" spans="2:2">
      <c r="B367" s="27"/>
    </row>
    <row r="368" ht="15.75" customHeight="1" spans="2:2">
      <c r="B368" s="27"/>
    </row>
    <row r="369" ht="15.75" customHeight="1" spans="2:2">
      <c r="B369" s="27"/>
    </row>
    <row r="370" ht="15.75" customHeight="1" spans="2:2">
      <c r="B370" s="27"/>
    </row>
    <row r="371" ht="15.75" customHeight="1" spans="2:2">
      <c r="B371" s="27"/>
    </row>
    <row r="372" ht="15.75" customHeight="1" spans="2:2">
      <c r="B372" s="27"/>
    </row>
    <row r="373" ht="15.75" customHeight="1" spans="2:2">
      <c r="B373" s="27"/>
    </row>
    <row r="374" ht="15.75" customHeight="1" spans="2:2">
      <c r="B374" s="27"/>
    </row>
    <row r="375" ht="15.75" customHeight="1" spans="2:2">
      <c r="B375" s="27"/>
    </row>
    <row r="376" ht="15.75" customHeight="1" spans="2:2">
      <c r="B376" s="27"/>
    </row>
    <row r="377" ht="15.75" customHeight="1" spans="2:2">
      <c r="B377" s="27"/>
    </row>
    <row r="378" ht="15.75" customHeight="1" spans="2:2">
      <c r="B378" s="27"/>
    </row>
    <row r="379" ht="15.75" customHeight="1" spans="2:2">
      <c r="B379" s="27"/>
    </row>
    <row r="380" ht="15.75" customHeight="1" spans="2:2">
      <c r="B380" s="27"/>
    </row>
    <row r="381" ht="15.75" customHeight="1" spans="2:2">
      <c r="B381" s="27"/>
    </row>
    <row r="382" ht="15.75" customHeight="1" spans="2:2">
      <c r="B382" s="27"/>
    </row>
    <row r="383" ht="15.75" customHeight="1" spans="2:2">
      <c r="B383" s="27"/>
    </row>
    <row r="384" ht="15.75" customHeight="1" spans="2:2">
      <c r="B384" s="27"/>
    </row>
    <row r="385" ht="15.75" customHeight="1" spans="2:2">
      <c r="B385" s="27"/>
    </row>
    <row r="386" ht="15.75" customHeight="1" spans="2:2">
      <c r="B386" s="27"/>
    </row>
    <row r="387" ht="15.75" customHeight="1" spans="2:2">
      <c r="B387" s="27"/>
    </row>
    <row r="388" ht="15.75" customHeight="1" spans="2:2">
      <c r="B388" s="27"/>
    </row>
    <row r="389" ht="15.75" customHeight="1" spans="2:2">
      <c r="B389" s="27"/>
    </row>
    <row r="390" ht="15.75" customHeight="1" spans="2:2">
      <c r="B390" s="27"/>
    </row>
    <row r="391" ht="15.75" customHeight="1" spans="2:2">
      <c r="B391" s="27"/>
    </row>
    <row r="392" ht="15.75" customHeight="1" spans="2:2">
      <c r="B392" s="27"/>
    </row>
    <row r="393" ht="15.75" customHeight="1" spans="2:2">
      <c r="B393" s="27"/>
    </row>
    <row r="394" ht="15.75" customHeight="1" spans="2:2">
      <c r="B394" s="27"/>
    </row>
    <row r="395" ht="15.75" customHeight="1" spans="2:2">
      <c r="B395" s="27"/>
    </row>
    <row r="396" ht="15.75" customHeight="1" spans="2:2">
      <c r="B396" s="27"/>
    </row>
    <row r="397" ht="15.75" customHeight="1" spans="2:2">
      <c r="B397" s="27"/>
    </row>
    <row r="398" ht="15.75" customHeight="1" spans="2:2">
      <c r="B398" s="27"/>
    </row>
    <row r="399" ht="15.75" customHeight="1" spans="2:2">
      <c r="B399" s="27"/>
    </row>
    <row r="400" ht="15.75" customHeight="1" spans="2:2">
      <c r="B400" s="27"/>
    </row>
    <row r="401" ht="15.75" customHeight="1" spans="2:2">
      <c r="B401" s="27"/>
    </row>
    <row r="402" ht="15.75" customHeight="1" spans="2:2">
      <c r="B402" s="27"/>
    </row>
    <row r="403" ht="15.75" customHeight="1" spans="2:2">
      <c r="B403" s="27"/>
    </row>
    <row r="404" ht="15.75" customHeight="1" spans="2:2">
      <c r="B404" s="27"/>
    </row>
    <row r="405" ht="15.75" customHeight="1" spans="2:2">
      <c r="B405" s="27"/>
    </row>
    <row r="406" ht="15.75" customHeight="1" spans="2:2">
      <c r="B406" s="27"/>
    </row>
    <row r="407" ht="15.75" customHeight="1" spans="2:2">
      <c r="B407" s="27"/>
    </row>
    <row r="408" ht="15.75" customHeight="1" spans="2:2">
      <c r="B408" s="27"/>
    </row>
    <row r="409" ht="15.75" customHeight="1" spans="2:2">
      <c r="B409" s="27"/>
    </row>
    <row r="410" ht="15.75" customHeight="1" spans="2:2">
      <c r="B410" s="27"/>
    </row>
    <row r="411" ht="15.75" customHeight="1" spans="2:2">
      <c r="B411" s="27"/>
    </row>
    <row r="412" ht="15.75" customHeight="1" spans="2:2">
      <c r="B412" s="27"/>
    </row>
    <row r="413" ht="15.75" customHeight="1" spans="2:2">
      <c r="B413" s="27"/>
    </row>
    <row r="414" ht="15.75" customHeight="1" spans="2:2">
      <c r="B414" s="27"/>
    </row>
    <row r="415" ht="15.75" customHeight="1" spans="2:2">
      <c r="B415" s="27"/>
    </row>
    <row r="416" ht="15.75" customHeight="1" spans="2:2">
      <c r="B416" s="27"/>
    </row>
    <row r="417" ht="15.75" customHeight="1" spans="2:2">
      <c r="B417" s="27"/>
    </row>
    <row r="418" ht="15.75" customHeight="1" spans="2:2">
      <c r="B418" s="27"/>
    </row>
    <row r="419" ht="15.75" customHeight="1" spans="2:2">
      <c r="B419" s="27"/>
    </row>
    <row r="420" ht="15.75" customHeight="1" spans="2:2">
      <c r="B420" s="27"/>
    </row>
    <row r="421" ht="15.75" customHeight="1" spans="2:2">
      <c r="B421" s="27"/>
    </row>
    <row r="422" ht="15.75" customHeight="1" spans="2:2">
      <c r="B422" s="27"/>
    </row>
    <row r="423" ht="15.75" customHeight="1" spans="2:2">
      <c r="B423" s="27"/>
    </row>
    <row r="424" ht="15.75" customHeight="1" spans="2:2">
      <c r="B424" s="27"/>
    </row>
    <row r="425" ht="15.75" customHeight="1" spans="2:2">
      <c r="B425" s="27"/>
    </row>
    <row r="426" ht="15.75" customHeight="1" spans="2:2">
      <c r="B426" s="27"/>
    </row>
    <row r="427" ht="15.75" customHeight="1" spans="2:2">
      <c r="B427" s="27"/>
    </row>
    <row r="428" ht="15.75" customHeight="1" spans="2:2">
      <c r="B428" s="27"/>
    </row>
    <row r="429" ht="15.75" customHeight="1" spans="2:2">
      <c r="B429" s="27"/>
    </row>
    <row r="430" ht="15.75" customHeight="1" spans="2:2">
      <c r="B430" s="27"/>
    </row>
    <row r="431" ht="15.75" customHeight="1" spans="2:2">
      <c r="B431" s="27"/>
    </row>
    <row r="432" ht="15.75" customHeight="1" spans="2:2">
      <c r="B432" s="27"/>
    </row>
    <row r="433" ht="15.75" customHeight="1" spans="2:2">
      <c r="B433" s="27"/>
    </row>
    <row r="434" ht="15.75" customHeight="1" spans="2:2">
      <c r="B434" s="27"/>
    </row>
    <row r="435" ht="15.75" customHeight="1" spans="2:2">
      <c r="B435" s="27"/>
    </row>
    <row r="436" ht="15.75" customHeight="1" spans="2:2">
      <c r="B436" s="27"/>
    </row>
    <row r="437" ht="15.75" customHeight="1" spans="2:2">
      <c r="B437" s="27"/>
    </row>
    <row r="438" ht="15.75" customHeight="1" spans="2:2">
      <c r="B438" s="27"/>
    </row>
    <row r="439" ht="15.75" customHeight="1" spans="2:2">
      <c r="B439" s="27"/>
    </row>
    <row r="440" ht="15.75" customHeight="1" spans="2:2">
      <c r="B440" s="27"/>
    </row>
    <row r="441" ht="15.75" customHeight="1" spans="2:2">
      <c r="B441" s="27"/>
    </row>
    <row r="442" ht="15.75" customHeight="1" spans="2:2">
      <c r="B442" s="27"/>
    </row>
    <row r="443" ht="15.75" customHeight="1" spans="2:2">
      <c r="B443" s="27"/>
    </row>
    <row r="444" ht="15.75" customHeight="1" spans="2:2">
      <c r="B444" s="27"/>
    </row>
    <row r="445" ht="15.75" customHeight="1" spans="2:2">
      <c r="B445" s="27"/>
    </row>
    <row r="446" ht="15.75" customHeight="1" spans="2:2">
      <c r="B446" s="27"/>
    </row>
    <row r="447" ht="15.75" customHeight="1" spans="2:2">
      <c r="B447" s="27"/>
    </row>
    <row r="448" ht="15.75" customHeight="1" spans="2:2">
      <c r="B448" s="27"/>
    </row>
    <row r="449" ht="15.75" customHeight="1" spans="2:2">
      <c r="B449" s="27"/>
    </row>
    <row r="450" ht="15.75" customHeight="1" spans="2:2">
      <c r="B450" s="27"/>
    </row>
    <row r="451" ht="15.75" customHeight="1" spans="2:2">
      <c r="B451" s="27"/>
    </row>
    <row r="452" ht="15.75" customHeight="1" spans="2:2">
      <c r="B452" s="27"/>
    </row>
    <row r="453" ht="15.75" customHeight="1" spans="2:2">
      <c r="B453" s="27"/>
    </row>
    <row r="454" ht="15.75" customHeight="1" spans="2:2">
      <c r="B454" s="27"/>
    </row>
    <row r="455" ht="15.75" customHeight="1" spans="2:2">
      <c r="B455" s="27"/>
    </row>
    <row r="456" ht="15.75" customHeight="1" spans="2:2">
      <c r="B456" s="27"/>
    </row>
    <row r="457" ht="15.75" customHeight="1" spans="2:2">
      <c r="B457" s="27"/>
    </row>
    <row r="458" ht="15.75" customHeight="1" spans="2:2">
      <c r="B458" s="27"/>
    </row>
    <row r="459" ht="15.75" customHeight="1" spans="2:2">
      <c r="B459" s="27"/>
    </row>
    <row r="460" ht="15.75" customHeight="1" spans="2:2">
      <c r="B460" s="27"/>
    </row>
    <row r="461" ht="15.75" customHeight="1" spans="2:2">
      <c r="B461" s="27"/>
    </row>
    <row r="462" ht="15.75" customHeight="1" spans="2:2">
      <c r="B462" s="27"/>
    </row>
    <row r="463" ht="15.75" customHeight="1" spans="2:2">
      <c r="B463" s="27"/>
    </row>
    <row r="464" ht="15.75" customHeight="1" spans="2:2">
      <c r="B464" s="27"/>
    </row>
    <row r="465" ht="15.75" customHeight="1" spans="2:2">
      <c r="B465" s="27"/>
    </row>
    <row r="466" ht="15.75" customHeight="1" spans="2:2">
      <c r="B466" s="27"/>
    </row>
    <row r="467" ht="15.75" customHeight="1" spans="2:2">
      <c r="B467" s="27"/>
    </row>
    <row r="468" ht="15.75" customHeight="1" spans="2:2">
      <c r="B468" s="27"/>
    </row>
    <row r="469" ht="15.75" customHeight="1" spans="2:2">
      <c r="B469" s="27"/>
    </row>
    <row r="470" ht="15.75" customHeight="1" spans="2:2">
      <c r="B470" s="27"/>
    </row>
    <row r="471" ht="15.75" customHeight="1" spans="2:2">
      <c r="B471" s="27"/>
    </row>
    <row r="472" ht="15.75" customHeight="1" spans="2:2">
      <c r="B472" s="27"/>
    </row>
    <row r="473" ht="15.75" customHeight="1" spans="2:2">
      <c r="B473" s="27"/>
    </row>
    <row r="474" ht="15.75" customHeight="1" spans="2:2">
      <c r="B474" s="27"/>
    </row>
    <row r="475" ht="15.75" customHeight="1" spans="2:2">
      <c r="B475" s="27"/>
    </row>
    <row r="476" ht="15.75" customHeight="1" spans="2:2">
      <c r="B476" s="27"/>
    </row>
    <row r="477" ht="15.75" customHeight="1" spans="2:2">
      <c r="B477" s="27"/>
    </row>
    <row r="478" ht="15.75" customHeight="1" spans="2:2">
      <c r="B478" s="27"/>
    </row>
    <row r="479" ht="15.75" customHeight="1" spans="2:2">
      <c r="B479" s="27"/>
    </row>
    <row r="480" ht="15.75" customHeight="1" spans="2:2">
      <c r="B480" s="27"/>
    </row>
    <row r="481" ht="15.75" customHeight="1" spans="2:2">
      <c r="B481" s="27"/>
    </row>
    <row r="482" ht="15.75" customHeight="1" spans="2:2">
      <c r="B482" s="27"/>
    </row>
    <row r="483" ht="15.75" customHeight="1" spans="2:2">
      <c r="B483" s="27"/>
    </row>
    <row r="484" ht="15.75" customHeight="1" spans="2:2">
      <c r="B484" s="27"/>
    </row>
    <row r="485" ht="15.75" customHeight="1" spans="2:2">
      <c r="B485" s="27"/>
    </row>
    <row r="486" ht="15.75" customHeight="1" spans="2:2">
      <c r="B486" s="27"/>
    </row>
    <row r="487" ht="15.75" customHeight="1" spans="2:2">
      <c r="B487" s="27"/>
    </row>
    <row r="488" ht="15.75" customHeight="1" spans="2:2">
      <c r="B488" s="27"/>
    </row>
    <row r="489" ht="15.75" customHeight="1" spans="2:2">
      <c r="B489" s="27"/>
    </row>
    <row r="490" ht="15.75" customHeight="1" spans="2:2">
      <c r="B490" s="27"/>
    </row>
    <row r="491" ht="15.75" customHeight="1" spans="2:2">
      <c r="B491" s="27"/>
    </row>
    <row r="492" ht="15.75" customHeight="1" spans="2:2">
      <c r="B492" s="27"/>
    </row>
    <row r="493" ht="15.75" customHeight="1" spans="2:2">
      <c r="B493" s="27"/>
    </row>
    <row r="494" ht="15.75" customHeight="1" spans="2:2">
      <c r="B494" s="27"/>
    </row>
    <row r="495" ht="15.75" customHeight="1" spans="2:2">
      <c r="B495" s="27"/>
    </row>
    <row r="496" ht="15.75" customHeight="1" spans="2:2">
      <c r="B496" s="27"/>
    </row>
    <row r="497" ht="15.75" customHeight="1" spans="2:2">
      <c r="B497" s="27"/>
    </row>
    <row r="498" ht="15.75" customHeight="1" spans="2:2">
      <c r="B498" s="27"/>
    </row>
    <row r="499" ht="15.75" customHeight="1" spans="2:2">
      <c r="B499" s="27"/>
    </row>
    <row r="500" ht="15.75" customHeight="1" spans="2:2">
      <c r="B500" s="27"/>
    </row>
    <row r="501" ht="15.75" customHeight="1" spans="2:2">
      <c r="B501" s="27"/>
    </row>
    <row r="502" ht="15.75" customHeight="1" spans="2:2">
      <c r="B502" s="27"/>
    </row>
    <row r="503" ht="15.75" customHeight="1" spans="2:2">
      <c r="B503" s="27"/>
    </row>
    <row r="504" ht="15.75" customHeight="1" spans="2:2">
      <c r="B504" s="27"/>
    </row>
    <row r="505" ht="15.75" customHeight="1" spans="2:2">
      <c r="B505" s="27"/>
    </row>
    <row r="506" ht="15.75" customHeight="1" spans="2:2">
      <c r="B506" s="27"/>
    </row>
    <row r="507" ht="15.75" customHeight="1" spans="2:2">
      <c r="B507" s="27"/>
    </row>
    <row r="508" ht="15.75" customHeight="1" spans="2:2">
      <c r="B508" s="27"/>
    </row>
    <row r="509" ht="15.75" customHeight="1" spans="2:2">
      <c r="B509" s="27"/>
    </row>
    <row r="510" ht="15.75" customHeight="1" spans="2:2">
      <c r="B510" s="27"/>
    </row>
    <row r="511" ht="15.75" customHeight="1" spans="2:2">
      <c r="B511" s="27"/>
    </row>
    <row r="512" ht="15.75" customHeight="1" spans="2:2">
      <c r="B512" s="27"/>
    </row>
    <row r="513" ht="15.75" customHeight="1" spans="2:2">
      <c r="B513" s="27"/>
    </row>
    <row r="514" ht="15.75" customHeight="1" spans="2:2">
      <c r="B514" s="27"/>
    </row>
    <row r="515" ht="15.75" customHeight="1" spans="2:2">
      <c r="B515" s="27"/>
    </row>
    <row r="516" ht="15.75" customHeight="1" spans="2:2">
      <c r="B516" s="27"/>
    </row>
    <row r="517" ht="15.75" customHeight="1" spans="2:2">
      <c r="B517" s="27"/>
    </row>
    <row r="518" ht="15.75" customHeight="1" spans="2:2">
      <c r="B518" s="27"/>
    </row>
    <row r="519" ht="15.75" customHeight="1" spans="2:2">
      <c r="B519" s="27"/>
    </row>
    <row r="520" ht="15.75" customHeight="1" spans="2:2">
      <c r="B520" s="27"/>
    </row>
    <row r="521" ht="15.75" customHeight="1" spans="2:2">
      <c r="B521" s="27"/>
    </row>
    <row r="522" ht="15.75" customHeight="1" spans="2:2">
      <c r="B522" s="27"/>
    </row>
    <row r="523" ht="15.75" customHeight="1" spans="2:2">
      <c r="B523" s="27"/>
    </row>
    <row r="524" ht="15.75" customHeight="1" spans="2:2">
      <c r="B524" s="27"/>
    </row>
    <row r="525" ht="15.75" customHeight="1" spans="2:2">
      <c r="B525" s="27"/>
    </row>
    <row r="526" ht="15.75" customHeight="1" spans="2:2">
      <c r="B526" s="27"/>
    </row>
    <row r="527" ht="15.75" customHeight="1" spans="2:2">
      <c r="B527" s="27"/>
    </row>
    <row r="528" ht="15.75" customHeight="1" spans="2:2">
      <c r="B528" s="27"/>
    </row>
    <row r="529" ht="15.75" customHeight="1" spans="2:2">
      <c r="B529" s="27"/>
    </row>
    <row r="530" ht="15.75" customHeight="1" spans="2:2">
      <c r="B530" s="27"/>
    </row>
    <row r="531" ht="15.75" customHeight="1" spans="2:2">
      <c r="B531" s="27"/>
    </row>
    <row r="532" ht="15.75" customHeight="1" spans="2:2">
      <c r="B532" s="27"/>
    </row>
    <row r="533" ht="15.75" customHeight="1" spans="2:2">
      <c r="B533" s="27"/>
    </row>
    <row r="534" ht="15.75" customHeight="1" spans="2:2">
      <c r="B534" s="27"/>
    </row>
    <row r="535" ht="15.75" customHeight="1" spans="2:2">
      <c r="B535" s="27"/>
    </row>
    <row r="536" ht="15.75" customHeight="1" spans="2:2">
      <c r="B536" s="27"/>
    </row>
    <row r="537" ht="15.75" customHeight="1" spans="2:2">
      <c r="B537" s="27"/>
    </row>
    <row r="538" ht="15.75" customHeight="1" spans="2:2">
      <c r="B538" s="27"/>
    </row>
    <row r="539" ht="15.75" customHeight="1" spans="2:2">
      <c r="B539" s="27"/>
    </row>
    <row r="540" ht="15.75" customHeight="1" spans="2:2">
      <c r="B540" s="27"/>
    </row>
    <row r="541" ht="15.75" customHeight="1" spans="2:2">
      <c r="B541" s="27"/>
    </row>
    <row r="542" ht="15.75" customHeight="1" spans="2:2">
      <c r="B542" s="27"/>
    </row>
    <row r="543" ht="15.75" customHeight="1" spans="2:2">
      <c r="B543" s="27"/>
    </row>
    <row r="544" ht="15.75" customHeight="1" spans="2:2">
      <c r="B544" s="27"/>
    </row>
    <row r="545" ht="15.75" customHeight="1" spans="2:2">
      <c r="B545" s="27"/>
    </row>
    <row r="546" ht="15.75" customHeight="1" spans="2:2">
      <c r="B546" s="27"/>
    </row>
    <row r="547" ht="15.75" customHeight="1" spans="2:2">
      <c r="B547" s="27"/>
    </row>
    <row r="548" ht="15.75" customHeight="1" spans="2:2">
      <c r="B548" s="27"/>
    </row>
    <row r="549" ht="15.75" customHeight="1" spans="2:2">
      <c r="B549" s="27"/>
    </row>
    <row r="550" ht="15.75" customHeight="1" spans="2:2">
      <c r="B550" s="27"/>
    </row>
    <row r="551" ht="15.75" customHeight="1" spans="2:2">
      <c r="B551" s="27"/>
    </row>
    <row r="552" ht="15.75" customHeight="1" spans="2:2">
      <c r="B552" s="27"/>
    </row>
    <row r="553" ht="15.75" customHeight="1" spans="2:2">
      <c r="B553" s="27"/>
    </row>
    <row r="554" ht="15.75" customHeight="1" spans="2:2">
      <c r="B554" s="27"/>
    </row>
    <row r="555" ht="15.75" customHeight="1" spans="2:2">
      <c r="B555" s="27"/>
    </row>
    <row r="556" ht="15.75" customHeight="1" spans="2:2">
      <c r="B556" s="27"/>
    </row>
    <row r="557" ht="15.75" customHeight="1" spans="2:2">
      <c r="B557" s="27"/>
    </row>
    <row r="558" ht="15.75" customHeight="1" spans="2:2">
      <c r="B558" s="27"/>
    </row>
    <row r="559" ht="15.75" customHeight="1" spans="2:2">
      <c r="B559" s="27"/>
    </row>
    <row r="560" ht="15.75" customHeight="1" spans="2:2">
      <c r="B560" s="27"/>
    </row>
    <row r="561" ht="15.75" customHeight="1" spans="2:2">
      <c r="B561" s="27"/>
    </row>
    <row r="562" ht="15.75" customHeight="1" spans="2:2">
      <c r="B562" s="27"/>
    </row>
    <row r="563" ht="15.75" customHeight="1" spans="2:2">
      <c r="B563" s="27"/>
    </row>
    <row r="564" ht="15.75" customHeight="1" spans="2:2">
      <c r="B564" s="27"/>
    </row>
    <row r="565" ht="15.75" customHeight="1" spans="2:2">
      <c r="B565" s="27"/>
    </row>
    <row r="566" ht="15.75" customHeight="1" spans="2:2">
      <c r="B566" s="27"/>
    </row>
    <row r="567" ht="15.75" customHeight="1" spans="2:2">
      <c r="B567" s="27"/>
    </row>
    <row r="568" ht="15.75" customHeight="1" spans="2:2">
      <c r="B568" s="27"/>
    </row>
    <row r="569" ht="15.75" customHeight="1" spans="2:2">
      <c r="B569" s="27"/>
    </row>
    <row r="570" ht="15.75" customHeight="1" spans="2:2">
      <c r="B570" s="27"/>
    </row>
    <row r="571" ht="15.75" customHeight="1" spans="2:2">
      <c r="B571" s="27"/>
    </row>
    <row r="572" ht="15.75" customHeight="1" spans="2:2">
      <c r="B572" s="27"/>
    </row>
    <row r="573" ht="15.75" customHeight="1" spans="2:2">
      <c r="B573" s="27"/>
    </row>
    <row r="574" ht="15.75" customHeight="1" spans="2:2">
      <c r="B574" s="27"/>
    </row>
    <row r="575" ht="15.75" customHeight="1" spans="2:2">
      <c r="B575" s="27"/>
    </row>
    <row r="576" ht="15.75" customHeight="1" spans="2:2">
      <c r="B576" s="27"/>
    </row>
    <row r="577" ht="15.75" customHeight="1" spans="2:2">
      <c r="B577" s="27"/>
    </row>
    <row r="578" ht="15.75" customHeight="1" spans="2:2">
      <c r="B578" s="27"/>
    </row>
    <row r="579" ht="15.75" customHeight="1" spans="2:2">
      <c r="B579" s="27"/>
    </row>
    <row r="580" ht="15.75" customHeight="1" spans="2:2">
      <c r="B580" s="27"/>
    </row>
    <row r="581" ht="15.75" customHeight="1" spans="2:2">
      <c r="B581" s="27"/>
    </row>
    <row r="582" ht="15.75" customHeight="1" spans="2:2">
      <c r="B582" s="27"/>
    </row>
    <row r="583" ht="15.75" customHeight="1" spans="2:2">
      <c r="B583" s="27"/>
    </row>
    <row r="584" ht="15.75" customHeight="1" spans="2:2">
      <c r="B584" s="27"/>
    </row>
    <row r="585" ht="15.75" customHeight="1" spans="2:2">
      <c r="B585" s="27"/>
    </row>
    <row r="586" ht="15.75" customHeight="1" spans="2:2">
      <c r="B586" s="27"/>
    </row>
    <row r="587" ht="15.75" customHeight="1" spans="2:2">
      <c r="B587" s="27"/>
    </row>
    <row r="588" ht="15.75" customHeight="1" spans="2:2">
      <c r="B588" s="27"/>
    </row>
    <row r="589" ht="15.75" customHeight="1" spans="2:2">
      <c r="B589" s="27"/>
    </row>
    <row r="590" ht="15.75" customHeight="1" spans="2:2">
      <c r="B590" s="27"/>
    </row>
    <row r="591" ht="15.75" customHeight="1" spans="2:2">
      <c r="B591" s="27"/>
    </row>
    <row r="592" ht="15.75" customHeight="1" spans="2:2">
      <c r="B592" s="27"/>
    </row>
    <row r="593" ht="15.75" customHeight="1" spans="2:2">
      <c r="B593" s="27"/>
    </row>
    <row r="594" ht="15.75" customHeight="1" spans="2:2">
      <c r="B594" s="27"/>
    </row>
    <row r="595" ht="15.75" customHeight="1" spans="2:2">
      <c r="B595" s="27"/>
    </row>
    <row r="596" ht="15.75" customHeight="1" spans="2:2">
      <c r="B596" s="27"/>
    </row>
    <row r="597" ht="15.75" customHeight="1" spans="2:2">
      <c r="B597" s="27"/>
    </row>
    <row r="598" ht="15.75" customHeight="1" spans="2:2">
      <c r="B598" s="27"/>
    </row>
    <row r="599" ht="15.75" customHeight="1" spans="2:2">
      <c r="B599" s="27"/>
    </row>
    <row r="600" ht="15.75" customHeight="1" spans="2:2">
      <c r="B600" s="27"/>
    </row>
    <row r="601" ht="15.75" customHeight="1" spans="2:2">
      <c r="B601" s="27"/>
    </row>
    <row r="602" ht="15.75" customHeight="1" spans="2:2">
      <c r="B602" s="27"/>
    </row>
    <row r="603" ht="15.75" customHeight="1" spans="2:2">
      <c r="B603" s="27"/>
    </row>
    <row r="604" ht="15.75" customHeight="1" spans="2:2">
      <c r="B604" s="27"/>
    </row>
    <row r="605" ht="15.75" customHeight="1" spans="2:2">
      <c r="B605" s="27"/>
    </row>
    <row r="606" ht="15.75" customHeight="1" spans="2:2">
      <c r="B606" s="27"/>
    </row>
    <row r="607" ht="15.75" customHeight="1" spans="2:2">
      <c r="B607" s="27"/>
    </row>
    <row r="608" ht="15.75" customHeight="1" spans="2:2">
      <c r="B608" s="27"/>
    </row>
    <row r="609" ht="15.75" customHeight="1" spans="2:2">
      <c r="B609" s="27"/>
    </row>
    <row r="610" ht="15.75" customHeight="1" spans="2:2">
      <c r="B610" s="27"/>
    </row>
    <row r="611" ht="15.75" customHeight="1" spans="2:2">
      <c r="B611" s="27"/>
    </row>
    <row r="612" ht="15.75" customHeight="1" spans="2:2">
      <c r="B612" s="27"/>
    </row>
    <row r="613" ht="15.75" customHeight="1" spans="2:2">
      <c r="B613" s="27"/>
    </row>
    <row r="614" ht="15.75" customHeight="1" spans="2:2">
      <c r="B614" s="27"/>
    </row>
    <row r="615" ht="15.75" customHeight="1" spans="2:2">
      <c r="B615" s="27"/>
    </row>
    <row r="616" ht="15.75" customHeight="1" spans="2:2">
      <c r="B616" s="27"/>
    </row>
    <row r="617" ht="15.75" customHeight="1" spans="2:2">
      <c r="B617" s="27"/>
    </row>
    <row r="618" ht="15.75" customHeight="1" spans="2:2">
      <c r="B618" s="27"/>
    </row>
    <row r="619" ht="15.75" customHeight="1" spans="2:2">
      <c r="B619" s="27"/>
    </row>
    <row r="620" ht="15.75" customHeight="1" spans="2:2">
      <c r="B620" s="27"/>
    </row>
    <row r="621" ht="15.75" customHeight="1" spans="2:2">
      <c r="B621" s="27"/>
    </row>
    <row r="622" ht="15.75" customHeight="1" spans="2:2">
      <c r="B622" s="27"/>
    </row>
    <row r="623" ht="15.75" customHeight="1" spans="2:2">
      <c r="B623" s="27"/>
    </row>
    <row r="624" ht="15.75" customHeight="1" spans="2:2">
      <c r="B624" s="27"/>
    </row>
    <row r="625" ht="15.75" customHeight="1" spans="2:2">
      <c r="B625" s="27"/>
    </row>
    <row r="626" ht="15.75" customHeight="1" spans="2:2">
      <c r="B626" s="27"/>
    </row>
    <row r="627" ht="15.75" customHeight="1" spans="2:2">
      <c r="B627" s="27"/>
    </row>
    <row r="628" ht="15.75" customHeight="1" spans="2:2">
      <c r="B628" s="27"/>
    </row>
    <row r="629" ht="15.75" customHeight="1" spans="2:2">
      <c r="B629" s="27"/>
    </row>
    <row r="630" ht="15.75" customHeight="1" spans="2:2">
      <c r="B630" s="27"/>
    </row>
    <row r="631" ht="15.75" customHeight="1" spans="2:2">
      <c r="B631" s="27"/>
    </row>
    <row r="632" ht="15.75" customHeight="1" spans="2:2">
      <c r="B632" s="27"/>
    </row>
    <row r="633" ht="15.75" customHeight="1" spans="2:2">
      <c r="B633" s="27"/>
    </row>
    <row r="634" ht="15.75" customHeight="1" spans="2:2">
      <c r="B634" s="27"/>
    </row>
    <row r="635" ht="15.75" customHeight="1" spans="2:2">
      <c r="B635" s="27"/>
    </row>
    <row r="636" ht="15.75" customHeight="1" spans="2:2">
      <c r="B636" s="27"/>
    </row>
    <row r="637" ht="15.75" customHeight="1" spans="2:2">
      <c r="B637" s="27"/>
    </row>
    <row r="638" ht="15.75" customHeight="1" spans="2:2">
      <c r="B638" s="27"/>
    </row>
    <row r="639" ht="15.75" customHeight="1" spans="2:2">
      <c r="B639" s="27"/>
    </row>
    <row r="640" ht="15.75" customHeight="1" spans="2:2">
      <c r="B640" s="27"/>
    </row>
    <row r="641" ht="15.75" customHeight="1" spans="2:2">
      <c r="B641" s="27"/>
    </row>
    <row r="642" ht="15.75" customHeight="1" spans="2:2">
      <c r="B642" s="27"/>
    </row>
    <row r="643" ht="15.75" customHeight="1" spans="2:2">
      <c r="B643" s="27"/>
    </row>
    <row r="644" ht="15.75" customHeight="1" spans="2:2">
      <c r="B644" s="27"/>
    </row>
    <row r="645" ht="15.75" customHeight="1" spans="2:2">
      <c r="B645" s="27"/>
    </row>
    <row r="646" ht="15.75" customHeight="1" spans="2:2">
      <c r="B646" s="27"/>
    </row>
    <row r="647" ht="15.75" customHeight="1" spans="2:2">
      <c r="B647" s="27"/>
    </row>
    <row r="648" ht="15.75" customHeight="1" spans="2:2">
      <c r="B648" s="27"/>
    </row>
    <row r="649" ht="15.75" customHeight="1" spans="2:2">
      <c r="B649" s="27"/>
    </row>
    <row r="650" ht="15.75" customHeight="1" spans="2:2">
      <c r="B650" s="27"/>
    </row>
    <row r="651" ht="15.75" customHeight="1" spans="2:2">
      <c r="B651" s="27"/>
    </row>
    <row r="652" ht="15.75" customHeight="1" spans="2:2">
      <c r="B652" s="27"/>
    </row>
    <row r="653" ht="15.75" customHeight="1" spans="2:2">
      <c r="B653" s="27"/>
    </row>
    <row r="654" ht="15.75" customHeight="1" spans="2:2">
      <c r="B654" s="27"/>
    </row>
    <row r="655" ht="15.75" customHeight="1" spans="2:2">
      <c r="B655" s="27"/>
    </row>
    <row r="656" ht="15.75" customHeight="1" spans="2:2">
      <c r="B656" s="27"/>
    </row>
    <row r="657" ht="15.75" customHeight="1" spans="2:2">
      <c r="B657" s="27"/>
    </row>
    <row r="658" ht="15.75" customHeight="1" spans="2:2">
      <c r="B658" s="27"/>
    </row>
    <row r="659" ht="15.75" customHeight="1" spans="2:2">
      <c r="B659" s="27"/>
    </row>
    <row r="660" ht="15.75" customHeight="1" spans="2:2">
      <c r="B660" s="27"/>
    </row>
    <row r="661" ht="15.75" customHeight="1" spans="2:2">
      <c r="B661" s="27"/>
    </row>
    <row r="662" ht="15.75" customHeight="1" spans="2:2">
      <c r="B662" s="27"/>
    </row>
    <row r="663" ht="15.75" customHeight="1" spans="2:2">
      <c r="B663" s="27"/>
    </row>
    <row r="664" ht="15.75" customHeight="1" spans="2:2">
      <c r="B664" s="27"/>
    </row>
    <row r="665" ht="15.75" customHeight="1" spans="2:2">
      <c r="B665" s="27"/>
    </row>
    <row r="666" ht="15.75" customHeight="1" spans="2:2">
      <c r="B666" s="27"/>
    </row>
    <row r="667" ht="15.75" customHeight="1" spans="2:2">
      <c r="B667" s="27"/>
    </row>
    <row r="668" ht="15.75" customHeight="1" spans="2:2">
      <c r="B668" s="27"/>
    </row>
    <row r="669" ht="15.75" customHeight="1" spans="2:2">
      <c r="B669" s="27"/>
    </row>
    <row r="670" ht="15.75" customHeight="1" spans="2:2">
      <c r="B670" s="27"/>
    </row>
    <row r="671" ht="15.75" customHeight="1" spans="2:2">
      <c r="B671" s="27"/>
    </row>
    <row r="672" ht="15.75" customHeight="1" spans="2:2">
      <c r="B672" s="27"/>
    </row>
    <row r="673" ht="15.75" customHeight="1" spans="2:2">
      <c r="B673" s="27"/>
    </row>
    <row r="674" ht="15.75" customHeight="1" spans="2:2">
      <c r="B674" s="27"/>
    </row>
    <row r="675" ht="15.75" customHeight="1" spans="2:2">
      <c r="B675" s="27"/>
    </row>
    <row r="676" ht="15.75" customHeight="1" spans="2:2">
      <c r="B676" s="27"/>
    </row>
    <row r="677" ht="15.75" customHeight="1" spans="2:2">
      <c r="B677" s="27"/>
    </row>
    <row r="678" ht="15.75" customHeight="1" spans="2:2">
      <c r="B678" s="27"/>
    </row>
    <row r="679" ht="15.75" customHeight="1" spans="2:2">
      <c r="B679" s="27"/>
    </row>
    <row r="680" ht="15.75" customHeight="1" spans="2:2">
      <c r="B680" s="27"/>
    </row>
    <row r="681" ht="15.75" customHeight="1" spans="2:2">
      <c r="B681" s="27"/>
    </row>
    <row r="682" ht="15.75" customHeight="1" spans="2:2">
      <c r="B682" s="27"/>
    </row>
    <row r="683" ht="15.75" customHeight="1" spans="2:2">
      <c r="B683" s="27"/>
    </row>
    <row r="684" ht="15.75" customHeight="1" spans="2:2">
      <c r="B684" s="27"/>
    </row>
    <row r="685" ht="15.75" customHeight="1" spans="2:2">
      <c r="B685" s="27"/>
    </row>
    <row r="686" ht="15.75" customHeight="1" spans="2:2">
      <c r="B686" s="27"/>
    </row>
    <row r="687" ht="15.75" customHeight="1" spans="2:2">
      <c r="B687" s="27"/>
    </row>
    <row r="688" ht="15.75" customHeight="1" spans="2:2">
      <c r="B688" s="27"/>
    </row>
    <row r="689" ht="15.75" customHeight="1" spans="2:2">
      <c r="B689" s="27"/>
    </row>
    <row r="690" ht="15.75" customHeight="1" spans="2:2">
      <c r="B690" s="27"/>
    </row>
    <row r="691" ht="15.75" customHeight="1" spans="2:2">
      <c r="B691" s="27"/>
    </row>
    <row r="692" ht="15.75" customHeight="1" spans="2:2">
      <c r="B692" s="27"/>
    </row>
    <row r="693" ht="15.75" customHeight="1" spans="2:2">
      <c r="B693" s="27"/>
    </row>
    <row r="694" ht="15.75" customHeight="1" spans="2:2">
      <c r="B694" s="27"/>
    </row>
    <row r="695" ht="15.75" customHeight="1" spans="2:2">
      <c r="B695" s="27"/>
    </row>
    <row r="696" ht="15.75" customHeight="1" spans="2:2">
      <c r="B696" s="27"/>
    </row>
    <row r="697" ht="15.75" customHeight="1" spans="2:2">
      <c r="B697" s="27"/>
    </row>
    <row r="698" ht="15.75" customHeight="1" spans="2:2">
      <c r="B698" s="27"/>
    </row>
    <row r="699" ht="15.75" customHeight="1" spans="2:2">
      <c r="B699" s="27"/>
    </row>
    <row r="700" ht="15.75" customHeight="1" spans="2:2">
      <c r="B700" s="27"/>
    </row>
    <row r="701" ht="15.75" customHeight="1" spans="2:2">
      <c r="B701" s="27"/>
    </row>
    <row r="702" ht="15.75" customHeight="1" spans="2:2">
      <c r="B702" s="27"/>
    </row>
    <row r="703" ht="15.75" customHeight="1" spans="2:2">
      <c r="B703" s="27"/>
    </row>
    <row r="704" ht="15.75" customHeight="1" spans="2:2">
      <c r="B704" s="27"/>
    </row>
    <row r="705" ht="15.75" customHeight="1" spans="2:2">
      <c r="B705" s="27"/>
    </row>
    <row r="706" ht="15.75" customHeight="1" spans="2:2">
      <c r="B706" s="27"/>
    </row>
    <row r="707" ht="15.75" customHeight="1" spans="2:2">
      <c r="B707" s="27"/>
    </row>
    <row r="708" ht="15.75" customHeight="1" spans="2:2">
      <c r="B708" s="27"/>
    </row>
    <row r="709" ht="15.75" customHeight="1" spans="2:2">
      <c r="B709" s="27"/>
    </row>
    <row r="710" ht="15.75" customHeight="1" spans="2:2">
      <c r="B710" s="27"/>
    </row>
    <row r="711" ht="15.75" customHeight="1" spans="2:2">
      <c r="B711" s="27"/>
    </row>
    <row r="712" ht="15.75" customHeight="1" spans="2:2">
      <c r="B712" s="27"/>
    </row>
    <row r="713" ht="15.75" customHeight="1" spans="2:2">
      <c r="B713" s="27"/>
    </row>
    <row r="714" ht="15.75" customHeight="1" spans="2:2">
      <c r="B714" s="27"/>
    </row>
    <row r="715" ht="15.75" customHeight="1" spans="2:2">
      <c r="B715" s="27"/>
    </row>
    <row r="716" ht="15.75" customHeight="1" spans="2:2">
      <c r="B716" s="27"/>
    </row>
    <row r="717" ht="15.75" customHeight="1" spans="2:2">
      <c r="B717" s="27"/>
    </row>
    <row r="718" ht="15.75" customHeight="1" spans="2:2">
      <c r="B718" s="27"/>
    </row>
    <row r="719" ht="15.75" customHeight="1" spans="2:2">
      <c r="B719" s="27"/>
    </row>
    <row r="720" ht="15.75" customHeight="1" spans="2:2">
      <c r="B720" s="27"/>
    </row>
    <row r="721" ht="15.75" customHeight="1" spans="2:2">
      <c r="B721" s="27"/>
    </row>
    <row r="722" ht="15.75" customHeight="1" spans="2:2">
      <c r="B722" s="27"/>
    </row>
    <row r="723" ht="15.75" customHeight="1" spans="2:2">
      <c r="B723" s="27"/>
    </row>
    <row r="724" ht="15.75" customHeight="1" spans="2:2">
      <c r="B724" s="27"/>
    </row>
    <row r="725" ht="15.75" customHeight="1" spans="2:2">
      <c r="B725" s="27"/>
    </row>
    <row r="726" ht="15.75" customHeight="1" spans="2:2">
      <c r="B726" s="27"/>
    </row>
    <row r="727" ht="15.75" customHeight="1" spans="2:2">
      <c r="B727" s="27"/>
    </row>
    <row r="728" ht="15.75" customHeight="1" spans="2:2">
      <c r="B728" s="27"/>
    </row>
    <row r="729" ht="15.75" customHeight="1" spans="2:2">
      <c r="B729" s="27"/>
    </row>
    <row r="730" ht="15.75" customHeight="1" spans="2:2">
      <c r="B730" s="27"/>
    </row>
    <row r="731" ht="15.75" customHeight="1" spans="2:2">
      <c r="B731" s="27"/>
    </row>
    <row r="732" ht="15.75" customHeight="1" spans="2:2">
      <c r="B732" s="27"/>
    </row>
    <row r="733" ht="15.75" customHeight="1" spans="2:2">
      <c r="B733" s="27"/>
    </row>
    <row r="734" ht="15.75" customHeight="1" spans="2:2">
      <c r="B734" s="27"/>
    </row>
    <row r="735" ht="15.75" customHeight="1" spans="2:2">
      <c r="B735" s="27"/>
    </row>
    <row r="736" ht="15.75" customHeight="1" spans="2:2">
      <c r="B736" s="27"/>
    </row>
    <row r="737" ht="15.75" customHeight="1" spans="2:2">
      <c r="B737" s="27"/>
    </row>
    <row r="738" ht="15.75" customHeight="1" spans="2:2">
      <c r="B738" s="27"/>
    </row>
    <row r="739" ht="15.75" customHeight="1" spans="2:2">
      <c r="B739" s="27"/>
    </row>
    <row r="740" ht="15.75" customHeight="1" spans="2:2">
      <c r="B740" s="27"/>
    </row>
    <row r="741" ht="15.75" customHeight="1" spans="2:2">
      <c r="B741" s="27"/>
    </row>
    <row r="742" ht="15.75" customHeight="1" spans="2:2">
      <c r="B742" s="27"/>
    </row>
    <row r="743" ht="15.75" customHeight="1" spans="2:2">
      <c r="B743" s="27"/>
    </row>
    <row r="744" ht="15.75" customHeight="1" spans="2:2">
      <c r="B744" s="27"/>
    </row>
    <row r="745" ht="15.75" customHeight="1" spans="2:2">
      <c r="B745" s="27"/>
    </row>
    <row r="746" ht="15.75" customHeight="1" spans="2:2">
      <c r="B746" s="27"/>
    </row>
    <row r="747" ht="15.75" customHeight="1" spans="2:2">
      <c r="B747" s="27"/>
    </row>
    <row r="748" ht="15.75" customHeight="1" spans="2:2">
      <c r="B748" s="27"/>
    </row>
    <row r="749" ht="15.75" customHeight="1" spans="2:2">
      <c r="B749" s="27"/>
    </row>
    <row r="750" ht="15.75" customHeight="1" spans="2:2">
      <c r="B750" s="27"/>
    </row>
    <row r="751" ht="15.75" customHeight="1" spans="2:2">
      <c r="B751" s="27"/>
    </row>
    <row r="752" ht="15.75" customHeight="1" spans="2:2">
      <c r="B752" s="27"/>
    </row>
    <row r="753" ht="15.75" customHeight="1" spans="2:2">
      <c r="B753" s="27"/>
    </row>
    <row r="754" ht="15.75" customHeight="1" spans="2:2">
      <c r="B754" s="27"/>
    </row>
    <row r="755" ht="15.75" customHeight="1" spans="2:2">
      <c r="B755" s="27"/>
    </row>
    <row r="756" ht="15.75" customHeight="1" spans="2:2">
      <c r="B756" s="27"/>
    </row>
    <row r="757" ht="15.75" customHeight="1" spans="2:2">
      <c r="B757" s="27"/>
    </row>
    <row r="758" ht="15.75" customHeight="1" spans="2:2">
      <c r="B758" s="27"/>
    </row>
    <row r="759" ht="15.75" customHeight="1" spans="2:2">
      <c r="B759" s="27"/>
    </row>
    <row r="760" ht="15.75" customHeight="1" spans="2:2">
      <c r="B760" s="27"/>
    </row>
    <row r="761" ht="15.75" customHeight="1" spans="2:2">
      <c r="B761" s="27"/>
    </row>
    <row r="762" ht="15.75" customHeight="1" spans="2:2">
      <c r="B762" s="27"/>
    </row>
    <row r="763" ht="15.75" customHeight="1" spans="2:2">
      <c r="B763" s="27"/>
    </row>
    <row r="764" ht="15.75" customHeight="1" spans="2:2">
      <c r="B764" s="27"/>
    </row>
    <row r="765" ht="15.75" customHeight="1" spans="2:2">
      <c r="B765" s="27"/>
    </row>
    <row r="766" ht="15.75" customHeight="1" spans="2:2">
      <c r="B766" s="27"/>
    </row>
    <row r="767" ht="15.75" customHeight="1" spans="2:2">
      <c r="B767" s="27"/>
    </row>
    <row r="768" ht="15.75" customHeight="1" spans="2:2">
      <c r="B768" s="27"/>
    </row>
    <row r="769" ht="15.75" customHeight="1" spans="2:2">
      <c r="B769" s="27"/>
    </row>
    <row r="770" ht="15.75" customHeight="1" spans="2:2">
      <c r="B770" s="27"/>
    </row>
    <row r="771" ht="15.75" customHeight="1" spans="2:2">
      <c r="B771" s="27"/>
    </row>
    <row r="772" ht="15.75" customHeight="1" spans="2:2">
      <c r="B772" s="27"/>
    </row>
    <row r="773" ht="15.75" customHeight="1" spans="2:2">
      <c r="B773" s="27"/>
    </row>
    <row r="774" ht="15.75" customHeight="1" spans="2:2">
      <c r="B774" s="27"/>
    </row>
    <row r="775" ht="15.75" customHeight="1" spans="2:2">
      <c r="B775" s="27"/>
    </row>
    <row r="776" ht="15.75" customHeight="1" spans="2:2">
      <c r="B776" s="27"/>
    </row>
    <row r="777" ht="15.75" customHeight="1" spans="2:2">
      <c r="B777" s="27"/>
    </row>
    <row r="778" ht="15.75" customHeight="1" spans="2:2">
      <c r="B778" s="27"/>
    </row>
    <row r="779" ht="15.75" customHeight="1" spans="2:2">
      <c r="B779" s="27"/>
    </row>
    <row r="780" ht="15.75" customHeight="1" spans="2:2">
      <c r="B780" s="27"/>
    </row>
    <row r="781" ht="15.75" customHeight="1" spans="2:2">
      <c r="B781" s="27"/>
    </row>
    <row r="782" ht="15.75" customHeight="1" spans="2:2">
      <c r="B782" s="27"/>
    </row>
    <row r="783" ht="15.75" customHeight="1" spans="2:2">
      <c r="B783" s="27"/>
    </row>
    <row r="784" ht="15.75" customHeight="1" spans="2:2">
      <c r="B784" s="27"/>
    </row>
    <row r="785" ht="15.75" customHeight="1" spans="2:2">
      <c r="B785" s="27"/>
    </row>
    <row r="786" ht="15.75" customHeight="1" spans="2:2">
      <c r="B786" s="27"/>
    </row>
    <row r="787" ht="15.75" customHeight="1" spans="2:2">
      <c r="B787" s="27"/>
    </row>
    <row r="788" ht="15.75" customHeight="1" spans="2:2">
      <c r="B788" s="27"/>
    </row>
    <row r="789" ht="15.75" customHeight="1" spans="2:2">
      <c r="B789" s="27"/>
    </row>
    <row r="790" ht="15.75" customHeight="1" spans="2:2">
      <c r="B790" s="27"/>
    </row>
    <row r="791" ht="15.75" customHeight="1" spans="2:2">
      <c r="B791" s="27"/>
    </row>
    <row r="792" ht="15.75" customHeight="1" spans="2:2">
      <c r="B792" s="27"/>
    </row>
    <row r="793" ht="15.75" customHeight="1" spans="2:2">
      <c r="B793" s="27"/>
    </row>
    <row r="794" ht="15.75" customHeight="1" spans="2:2">
      <c r="B794" s="27"/>
    </row>
    <row r="795" ht="15.75" customHeight="1" spans="2:2">
      <c r="B795" s="27"/>
    </row>
    <row r="796" ht="15.75" customHeight="1" spans="2:2">
      <c r="B796" s="27"/>
    </row>
    <row r="797" ht="15.75" customHeight="1" spans="2:2">
      <c r="B797" s="27"/>
    </row>
    <row r="798" ht="15.75" customHeight="1" spans="2:2">
      <c r="B798" s="27"/>
    </row>
    <row r="799" ht="15.75" customHeight="1" spans="2:2">
      <c r="B799" s="27"/>
    </row>
    <row r="800" ht="15.75" customHeight="1" spans="2:2">
      <c r="B800" s="27"/>
    </row>
    <row r="801" ht="15.75" customHeight="1" spans="2:2">
      <c r="B801" s="27"/>
    </row>
    <row r="802" ht="15.75" customHeight="1" spans="2:2">
      <c r="B802" s="27"/>
    </row>
    <row r="803" ht="15.75" customHeight="1" spans="2:2">
      <c r="B803" s="27"/>
    </row>
    <row r="804" ht="15.75" customHeight="1" spans="2:2">
      <c r="B804" s="27"/>
    </row>
    <row r="805" ht="15.75" customHeight="1" spans="2:2">
      <c r="B805" s="27"/>
    </row>
    <row r="806" ht="15.75" customHeight="1" spans="2:2">
      <c r="B806" s="27"/>
    </row>
    <row r="807" ht="15.75" customHeight="1" spans="2:2">
      <c r="B807" s="27"/>
    </row>
    <row r="808" ht="15.75" customHeight="1" spans="2:2">
      <c r="B808" s="27"/>
    </row>
    <row r="809" ht="15.75" customHeight="1" spans="2:2">
      <c r="B809" s="27"/>
    </row>
    <row r="810" ht="15.75" customHeight="1" spans="2:2">
      <c r="B810" s="27"/>
    </row>
    <row r="811" ht="15.75" customHeight="1" spans="2:2">
      <c r="B811" s="27"/>
    </row>
    <row r="812" ht="15.75" customHeight="1" spans="2:2">
      <c r="B812" s="27"/>
    </row>
    <row r="813" ht="15.75" customHeight="1" spans="2:2">
      <c r="B813" s="27"/>
    </row>
    <row r="814" ht="15.75" customHeight="1" spans="2:2">
      <c r="B814" s="27"/>
    </row>
    <row r="815" ht="15.75" customHeight="1" spans="2:2">
      <c r="B815" s="27"/>
    </row>
    <row r="816" ht="15.75" customHeight="1" spans="2:2">
      <c r="B816" s="27"/>
    </row>
    <row r="817" ht="15.75" customHeight="1" spans="2:2">
      <c r="B817" s="27"/>
    </row>
    <row r="818" ht="15.75" customHeight="1" spans="2:2">
      <c r="B818" s="27"/>
    </row>
    <row r="819" ht="15.75" customHeight="1" spans="2:2">
      <c r="B819" s="27"/>
    </row>
    <row r="820" ht="15.75" customHeight="1" spans="2:2">
      <c r="B820" s="27"/>
    </row>
    <row r="821" ht="15.75" customHeight="1" spans="2:2">
      <c r="B821" s="27"/>
    </row>
    <row r="822" ht="15.75" customHeight="1" spans="2:2">
      <c r="B822" s="27"/>
    </row>
    <row r="823" ht="15.75" customHeight="1" spans="2:2">
      <c r="B823" s="27"/>
    </row>
    <row r="824" ht="15.75" customHeight="1" spans="2:2">
      <c r="B824" s="27"/>
    </row>
    <row r="825" ht="15.75" customHeight="1" spans="2:2">
      <c r="B825" s="27"/>
    </row>
    <row r="826" ht="15.75" customHeight="1" spans="2:2">
      <c r="B826" s="27"/>
    </row>
    <row r="827" ht="15.75" customHeight="1" spans="2:2">
      <c r="B827" s="27"/>
    </row>
    <row r="828" ht="15.75" customHeight="1" spans="2:2">
      <c r="B828" s="27"/>
    </row>
    <row r="829" ht="15.75" customHeight="1" spans="2:2">
      <c r="B829" s="27"/>
    </row>
    <row r="830" ht="15.75" customHeight="1" spans="2:2">
      <c r="B830" s="27"/>
    </row>
    <row r="831" ht="15.75" customHeight="1" spans="2:2">
      <c r="B831" s="27"/>
    </row>
    <row r="832" ht="15.75" customHeight="1" spans="2:2">
      <c r="B832" s="27"/>
    </row>
    <row r="833" ht="15.75" customHeight="1" spans="2:2">
      <c r="B833" s="27"/>
    </row>
    <row r="834" ht="15.75" customHeight="1" spans="2:2">
      <c r="B834" s="27"/>
    </row>
    <row r="835" ht="15.75" customHeight="1" spans="2:2">
      <c r="B835" s="27"/>
    </row>
    <row r="836" ht="15.75" customHeight="1" spans="2:2">
      <c r="B836" s="27"/>
    </row>
    <row r="837" ht="15.75" customHeight="1" spans="2:2">
      <c r="B837" s="27"/>
    </row>
    <row r="838" ht="15.75" customHeight="1" spans="2:2">
      <c r="B838" s="27"/>
    </row>
    <row r="839" ht="15.75" customHeight="1" spans="2:2">
      <c r="B839" s="27"/>
    </row>
    <row r="840" ht="15.75" customHeight="1" spans="2:2">
      <c r="B840" s="27"/>
    </row>
    <row r="841" ht="15.75" customHeight="1" spans="2:2">
      <c r="B841" s="27"/>
    </row>
    <row r="842" ht="15.75" customHeight="1" spans="2:2">
      <c r="B842" s="27"/>
    </row>
    <row r="843" ht="15.75" customHeight="1" spans="2:2">
      <c r="B843" s="27"/>
    </row>
    <row r="844" ht="15.75" customHeight="1" spans="2:2">
      <c r="B844" s="27"/>
    </row>
    <row r="845" ht="15.75" customHeight="1" spans="2:2">
      <c r="B845" s="27"/>
    </row>
    <row r="846" ht="15.75" customHeight="1" spans="2:2">
      <c r="B846" s="27"/>
    </row>
    <row r="847" ht="15.75" customHeight="1" spans="2:2">
      <c r="B847" s="27"/>
    </row>
    <row r="848" ht="15.75" customHeight="1" spans="2:2">
      <c r="B848" s="27"/>
    </row>
    <row r="849" ht="15.75" customHeight="1" spans="2:2">
      <c r="B849" s="27"/>
    </row>
    <row r="850" ht="15.75" customHeight="1" spans="2:2">
      <c r="B850" s="27"/>
    </row>
    <row r="851" ht="15.75" customHeight="1" spans="2:2">
      <c r="B851" s="27"/>
    </row>
    <row r="852" ht="15.75" customHeight="1" spans="2:2">
      <c r="B852" s="27"/>
    </row>
    <row r="853" ht="15.75" customHeight="1" spans="2:2">
      <c r="B853" s="27"/>
    </row>
    <row r="854" ht="15.75" customHeight="1" spans="2:2">
      <c r="B854" s="27"/>
    </row>
    <row r="855" ht="15.75" customHeight="1" spans="2:2">
      <c r="B855" s="27"/>
    </row>
    <row r="856" ht="15.75" customHeight="1" spans="2:2">
      <c r="B856" s="27"/>
    </row>
    <row r="857" ht="15.75" customHeight="1" spans="2:2">
      <c r="B857" s="27"/>
    </row>
    <row r="858" ht="15.75" customHeight="1" spans="2:2">
      <c r="B858" s="27"/>
    </row>
    <row r="859" ht="15.75" customHeight="1" spans="2:2">
      <c r="B859" s="27"/>
    </row>
    <row r="860" ht="15.75" customHeight="1" spans="2:2">
      <c r="B860" s="27"/>
    </row>
    <row r="861" ht="15.75" customHeight="1" spans="2:2">
      <c r="B861" s="27"/>
    </row>
    <row r="862" ht="15.75" customHeight="1" spans="2:2">
      <c r="B862" s="27"/>
    </row>
    <row r="863" ht="15.75" customHeight="1" spans="2:2">
      <c r="B863" s="27"/>
    </row>
    <row r="864" ht="15.75" customHeight="1" spans="2:2">
      <c r="B864" s="27"/>
    </row>
    <row r="865" ht="15.75" customHeight="1" spans="2:2">
      <c r="B865" s="27"/>
    </row>
    <row r="866" ht="15.75" customHeight="1" spans="2:2">
      <c r="B866" s="27"/>
    </row>
    <row r="867" ht="15.75" customHeight="1" spans="2:2">
      <c r="B867" s="27"/>
    </row>
    <row r="868" ht="15.75" customHeight="1" spans="2:2">
      <c r="B868" s="27"/>
    </row>
    <row r="869" ht="15.75" customHeight="1" spans="2:2">
      <c r="B869" s="27"/>
    </row>
    <row r="870" ht="15.75" customHeight="1" spans="2:2">
      <c r="B870" s="27"/>
    </row>
    <row r="871" ht="15.75" customHeight="1" spans="2:2">
      <c r="B871" s="27"/>
    </row>
    <row r="872" ht="15.75" customHeight="1" spans="2:2">
      <c r="B872" s="27"/>
    </row>
    <row r="873" ht="15.75" customHeight="1" spans="2:2">
      <c r="B873" s="27"/>
    </row>
    <row r="874" ht="15.75" customHeight="1" spans="2:2">
      <c r="B874" s="27"/>
    </row>
    <row r="875" ht="15.75" customHeight="1" spans="2:2">
      <c r="B875" s="27"/>
    </row>
    <row r="876" ht="15.75" customHeight="1" spans="2:2">
      <c r="B876" s="27"/>
    </row>
    <row r="877" ht="15.75" customHeight="1" spans="2:2">
      <c r="B877" s="27"/>
    </row>
    <row r="878" ht="15.75" customHeight="1" spans="2:2">
      <c r="B878" s="27"/>
    </row>
    <row r="879" ht="15.75" customHeight="1" spans="2:2">
      <c r="B879" s="27"/>
    </row>
    <row r="880" ht="15.75" customHeight="1" spans="2:2">
      <c r="B880" s="27"/>
    </row>
    <row r="881" ht="15.75" customHeight="1" spans="2:2">
      <c r="B881" s="27"/>
    </row>
    <row r="882" ht="15.75" customHeight="1" spans="2:2">
      <c r="B882" s="27"/>
    </row>
    <row r="883" ht="15.75" customHeight="1" spans="2:2">
      <c r="B883" s="27"/>
    </row>
    <row r="884" ht="15.75" customHeight="1" spans="2:2">
      <c r="B884" s="27"/>
    </row>
    <row r="885" ht="15.75" customHeight="1" spans="2:2">
      <c r="B885" s="27"/>
    </row>
    <row r="886" ht="15.75" customHeight="1" spans="2:2">
      <c r="B886" s="27"/>
    </row>
    <row r="887" ht="15.75" customHeight="1" spans="2:2">
      <c r="B887" s="27"/>
    </row>
    <row r="888" ht="15.75" customHeight="1" spans="2:2">
      <c r="B888" s="27"/>
    </row>
    <row r="889" ht="15.75" customHeight="1" spans="2:2">
      <c r="B889" s="27"/>
    </row>
    <row r="890" ht="15.75" customHeight="1" spans="2:2">
      <c r="B890" s="27"/>
    </row>
    <row r="891" ht="15.75" customHeight="1" spans="2:2">
      <c r="B891" s="27"/>
    </row>
    <row r="892" ht="15.75" customHeight="1" spans="2:2">
      <c r="B892" s="27"/>
    </row>
    <row r="893" ht="15.75" customHeight="1" spans="2:2">
      <c r="B893" s="27"/>
    </row>
    <row r="894" ht="15.75" customHeight="1" spans="2:2">
      <c r="B894" s="27"/>
    </row>
    <row r="895" ht="15.75" customHeight="1" spans="2:2">
      <c r="B895" s="27"/>
    </row>
    <row r="896" ht="15.75" customHeight="1" spans="2:2">
      <c r="B896" s="27"/>
    </row>
    <row r="897" ht="15.75" customHeight="1" spans="2:2">
      <c r="B897" s="27"/>
    </row>
    <row r="898" ht="15.75" customHeight="1" spans="2:2">
      <c r="B898" s="27"/>
    </row>
    <row r="899" ht="15.75" customHeight="1" spans="2:2">
      <c r="B899" s="27"/>
    </row>
    <row r="900" ht="15.75" customHeight="1" spans="2:2">
      <c r="B900" s="27"/>
    </row>
    <row r="901" ht="15.75" customHeight="1" spans="2:2">
      <c r="B901" s="27"/>
    </row>
    <row r="902" ht="15.75" customHeight="1" spans="2:2">
      <c r="B902" s="27"/>
    </row>
    <row r="903" ht="15.75" customHeight="1" spans="2:2">
      <c r="B903" s="27"/>
    </row>
    <row r="904" ht="15.75" customHeight="1" spans="2:2">
      <c r="B904" s="27"/>
    </row>
    <row r="905" ht="15.75" customHeight="1" spans="2:2">
      <c r="B905" s="27"/>
    </row>
    <row r="906" ht="15.75" customHeight="1" spans="2:2">
      <c r="B906" s="27"/>
    </row>
    <row r="907" ht="15.75" customHeight="1" spans="2:2">
      <c r="B907" s="27"/>
    </row>
    <row r="908" ht="15.75" customHeight="1" spans="2:2">
      <c r="B908" s="27"/>
    </row>
    <row r="909" ht="15.75" customHeight="1" spans="2:2">
      <c r="B909" s="27"/>
    </row>
    <row r="910" ht="15.75" customHeight="1" spans="2:2">
      <c r="B910" s="27"/>
    </row>
    <row r="911" ht="15.75" customHeight="1" spans="2:2">
      <c r="B911" s="27"/>
    </row>
    <row r="912" ht="15.75" customHeight="1" spans="2:2">
      <c r="B912" s="27"/>
    </row>
    <row r="913" ht="15.75" customHeight="1" spans="2:2">
      <c r="B913" s="27"/>
    </row>
    <row r="914" ht="15.75" customHeight="1" spans="2:2">
      <c r="B914" s="27"/>
    </row>
    <row r="915" ht="15.75" customHeight="1" spans="2:2">
      <c r="B915" s="27"/>
    </row>
    <row r="916" ht="15.75" customHeight="1" spans="2:2">
      <c r="B916" s="27"/>
    </row>
    <row r="917" ht="15.75" customHeight="1" spans="2:2">
      <c r="B917" s="27"/>
    </row>
    <row r="918" ht="15.75" customHeight="1" spans="2:2">
      <c r="B918" s="27"/>
    </row>
    <row r="919" ht="15.75" customHeight="1" spans="2:2">
      <c r="B919" s="27"/>
    </row>
    <row r="920" ht="15.75" customHeight="1" spans="2:2">
      <c r="B920" s="27"/>
    </row>
    <row r="921" ht="15.75" customHeight="1" spans="2:2">
      <c r="B921" s="27"/>
    </row>
    <row r="922" ht="15.75" customHeight="1" spans="2:2">
      <c r="B922" s="27"/>
    </row>
    <row r="923" ht="15.75" customHeight="1" spans="2:2">
      <c r="B923" s="27"/>
    </row>
    <row r="924" ht="15.75" customHeight="1" spans="2:2">
      <c r="B924" s="27"/>
    </row>
    <row r="925" ht="15.75" customHeight="1" spans="2:2">
      <c r="B925" s="27"/>
    </row>
    <row r="926" ht="15.75" customHeight="1" spans="2:2">
      <c r="B926" s="27"/>
    </row>
    <row r="927" ht="15.75" customHeight="1" spans="2:2">
      <c r="B927" s="27"/>
    </row>
    <row r="928" ht="15.75" customHeight="1" spans="2:2">
      <c r="B928" s="27"/>
    </row>
    <row r="929" ht="15.75" customHeight="1" spans="2:2">
      <c r="B929" s="27"/>
    </row>
    <row r="930" ht="15.75" customHeight="1" spans="2:2">
      <c r="B930" s="27"/>
    </row>
    <row r="931" ht="15.75" customHeight="1" spans="2:2">
      <c r="B931" s="27"/>
    </row>
    <row r="932" ht="15.75" customHeight="1" spans="2:2">
      <c r="B932" s="27"/>
    </row>
    <row r="933" ht="15.75" customHeight="1" spans="2:2">
      <c r="B933" s="27"/>
    </row>
    <row r="934" ht="15.75" customHeight="1" spans="2:2">
      <c r="B934" s="27"/>
    </row>
    <row r="935" ht="15.75" customHeight="1" spans="2:2">
      <c r="B935" s="27"/>
    </row>
    <row r="936" ht="15.75" customHeight="1" spans="2:2">
      <c r="B936" s="27"/>
    </row>
    <row r="937" ht="15.75" customHeight="1" spans="2:2">
      <c r="B937" s="27"/>
    </row>
    <row r="938" ht="15.75" customHeight="1" spans="2:2">
      <c r="B938" s="27"/>
    </row>
    <row r="939" ht="15.75" customHeight="1" spans="2:2">
      <c r="B939" s="27"/>
    </row>
    <row r="940" ht="15.75" customHeight="1" spans="2:2">
      <c r="B940" s="27"/>
    </row>
    <row r="941" ht="15.75" customHeight="1" spans="2:2">
      <c r="B941" s="27"/>
    </row>
    <row r="942" ht="15.75" customHeight="1" spans="2:2">
      <c r="B942" s="27"/>
    </row>
    <row r="943" ht="15.75" customHeight="1" spans="2:2">
      <c r="B943" s="27"/>
    </row>
    <row r="944" ht="15.75" customHeight="1" spans="2:2">
      <c r="B944" s="27"/>
    </row>
    <row r="945" ht="15.75" customHeight="1" spans="2:2">
      <c r="B945" s="27"/>
    </row>
    <row r="946" ht="15.75" customHeight="1" spans="2:2">
      <c r="B946" s="27"/>
    </row>
    <row r="947" ht="15.75" customHeight="1" spans="2:2">
      <c r="B947" s="27"/>
    </row>
    <row r="948" ht="15.75" customHeight="1" spans="2:2">
      <c r="B948" s="27"/>
    </row>
    <row r="949" ht="15.75" customHeight="1" spans="2:2">
      <c r="B949" s="27"/>
    </row>
    <row r="950" ht="15.75" customHeight="1" spans="2:2">
      <c r="B950" s="27"/>
    </row>
    <row r="951" ht="15.75" customHeight="1" spans="2:2">
      <c r="B951" s="27"/>
    </row>
    <row r="952" ht="15.75" customHeight="1" spans="2:2">
      <c r="B952" s="27"/>
    </row>
    <row r="953" ht="15.75" customHeight="1" spans="2:2">
      <c r="B953" s="27"/>
    </row>
    <row r="954" ht="15.75" customHeight="1" spans="2:2">
      <c r="B954" s="27"/>
    </row>
    <row r="955" ht="15.75" customHeight="1" spans="2:2">
      <c r="B955" s="27"/>
    </row>
    <row r="956" ht="15.75" customHeight="1" spans="2:2">
      <c r="B956" s="27"/>
    </row>
    <row r="957" ht="15.75" customHeight="1" spans="2:2">
      <c r="B957" s="27"/>
    </row>
    <row r="958" ht="15.75" customHeight="1" spans="2:2">
      <c r="B958" s="27"/>
    </row>
    <row r="959" ht="15.75" customHeight="1" spans="2:2">
      <c r="B959" s="27"/>
    </row>
    <row r="960" ht="15.75" customHeight="1" spans="2:2">
      <c r="B960" s="27"/>
    </row>
    <row r="961" ht="15.75" customHeight="1" spans="2:2">
      <c r="B961" s="27"/>
    </row>
    <row r="962" ht="15.75" customHeight="1" spans="2:2">
      <c r="B962" s="27"/>
    </row>
    <row r="963" ht="15.75" customHeight="1" spans="2:2">
      <c r="B963" s="27"/>
    </row>
    <row r="964" ht="15.75" customHeight="1" spans="2:2">
      <c r="B964" s="27"/>
    </row>
    <row r="965" ht="15.75" customHeight="1" spans="2:2">
      <c r="B965" s="27"/>
    </row>
    <row r="966" ht="15.75" customHeight="1" spans="2:2">
      <c r="B966" s="27"/>
    </row>
    <row r="967" ht="15.75" customHeight="1" spans="2:2">
      <c r="B967" s="27"/>
    </row>
    <row r="968" ht="15.75" customHeight="1" spans="2:2">
      <c r="B968" s="27"/>
    </row>
    <row r="969" ht="15.75" customHeight="1" spans="2:2">
      <c r="B969" s="27"/>
    </row>
    <row r="970" ht="15.75" customHeight="1" spans="2:2">
      <c r="B970" s="27"/>
    </row>
    <row r="971" ht="15.75" customHeight="1" spans="2:2">
      <c r="B971" s="27"/>
    </row>
    <row r="972" ht="15.75" customHeight="1" spans="2:2">
      <c r="B972" s="27"/>
    </row>
    <row r="973" ht="15.75" customHeight="1" spans="2:2">
      <c r="B973" s="27"/>
    </row>
    <row r="974" ht="15.75" customHeight="1" spans="2:2">
      <c r="B974" s="27"/>
    </row>
    <row r="975" ht="15.75" customHeight="1" spans="2:2">
      <c r="B975" s="27"/>
    </row>
    <row r="976" ht="15.75" customHeight="1" spans="2:2">
      <c r="B976" s="27"/>
    </row>
    <row r="977" ht="15.75" customHeight="1" spans="2:2">
      <c r="B977" s="27"/>
    </row>
    <row r="978" ht="15.75" customHeight="1" spans="2:2">
      <c r="B978" s="27"/>
    </row>
    <row r="979" ht="15.75" customHeight="1" spans="2:2">
      <c r="B979" s="27"/>
    </row>
    <row r="980" ht="15.75" customHeight="1" spans="2:2">
      <c r="B980" s="27"/>
    </row>
    <row r="981" ht="15.75" customHeight="1" spans="2:2">
      <c r="B981" s="27"/>
    </row>
    <row r="982" ht="15.75" customHeight="1" spans="2:2">
      <c r="B982" s="27"/>
    </row>
    <row r="983" ht="15.75" customHeight="1" spans="2:2">
      <c r="B983" s="27"/>
    </row>
  </sheetData>
  <mergeCells count="9">
    <mergeCell ref="A1:H1"/>
    <mergeCell ref="A2:H2"/>
    <mergeCell ref="A3:H3"/>
    <mergeCell ref="A4:H4"/>
    <mergeCell ref="A5:H5"/>
    <mergeCell ref="A6:H6"/>
    <mergeCell ref="A7:H7"/>
    <mergeCell ref="A9:H9"/>
    <mergeCell ref="A22:B22"/>
  </mergeCells>
  <pageMargins left="0.511811024" right="0.511811024" top="0.87125" bottom="0.787401575" header="0" footer="0"/>
  <pageSetup paperSize="9" orientation="landscape"/>
  <headerFooter>
    <oddHeader>&amp;C&amp;"-,Negrito itálico"Processo 23069.153532/2025-16
PE XX/2025
</oddHeader>
    <oddFooter>&amp;L&amp;A</oddFooter>
  </headerFooter>
  <colBreaks count="1" manualBreakCount="1">
    <brk id="6" max="0" man="1"/>
  </colBreaks>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82"/>
  <sheetViews>
    <sheetView view="pageLayout" zoomScaleNormal="100" workbookViewId="0">
      <selection activeCell="A6" sqref="A6:G6"/>
    </sheetView>
  </sheetViews>
  <sheetFormatPr defaultColWidth="14.4285714285714" defaultRowHeight="15" customHeight="1"/>
  <cols>
    <col min="1" max="1" width="5.14285714285714" customWidth="1"/>
    <col min="2" max="2" width="60.7142857142857" customWidth="1"/>
    <col min="3" max="3" width="7.71428571428571" customWidth="1"/>
    <col min="4" max="4" width="16.1428571428571" customWidth="1"/>
    <col min="5" max="5" width="17.7142857142857" customWidth="1"/>
    <col min="6" max="6" width="14.5714285714286" customWidth="1"/>
    <col min="7" max="7" width="14.4285714285714" customWidth="1"/>
    <col min="8" max="8" width="15.4285714285714" customWidth="1"/>
    <col min="9" max="26" width="11.4285714285714" customWidth="1"/>
  </cols>
  <sheetData>
    <row r="1" spans="1:26">
      <c r="A1" s="1" t="s">
        <v>389</v>
      </c>
      <c r="B1" s="1"/>
      <c r="C1" s="1"/>
      <c r="D1" s="1"/>
      <c r="E1" s="1"/>
      <c r="F1" s="1"/>
      <c r="G1" s="1"/>
      <c r="I1" s="2"/>
      <c r="J1" s="2"/>
      <c r="K1" s="2"/>
      <c r="L1" s="2"/>
      <c r="M1" s="2"/>
      <c r="N1" s="2"/>
      <c r="O1" s="2"/>
      <c r="P1" s="2"/>
      <c r="Q1" s="2"/>
      <c r="R1" s="2"/>
      <c r="S1" s="2"/>
      <c r="T1" s="2"/>
      <c r="U1" s="2"/>
      <c r="V1" s="2"/>
      <c r="W1" s="2"/>
      <c r="X1" s="2"/>
      <c r="Y1" s="2"/>
      <c r="Z1" s="2"/>
    </row>
    <row r="2" spans="1:26">
      <c r="A2" s="3" t="s">
        <v>390</v>
      </c>
      <c r="B2" s="3"/>
      <c r="C2" s="3"/>
      <c r="D2" s="3"/>
      <c r="E2" s="3"/>
      <c r="F2" s="3"/>
      <c r="G2" s="3"/>
      <c r="I2" s="2"/>
      <c r="J2" s="2"/>
      <c r="K2" s="2"/>
      <c r="L2" s="2"/>
      <c r="M2" s="2"/>
      <c r="N2" s="2"/>
      <c r="O2" s="2"/>
      <c r="P2" s="2"/>
      <c r="Q2" s="2"/>
      <c r="R2" s="2"/>
      <c r="S2" s="2"/>
      <c r="T2" s="2"/>
      <c r="U2" s="2"/>
      <c r="V2" s="2"/>
      <c r="W2" s="2"/>
      <c r="X2" s="2"/>
      <c r="Y2" s="2"/>
      <c r="Z2" s="2"/>
    </row>
    <row r="3" spans="1:26">
      <c r="A3" s="3" t="s">
        <v>391</v>
      </c>
      <c r="B3" s="3"/>
      <c r="C3" s="3"/>
      <c r="D3" s="3"/>
      <c r="E3" s="3"/>
      <c r="F3" s="3"/>
      <c r="G3" s="3"/>
      <c r="I3" s="2"/>
      <c r="J3" s="2"/>
      <c r="K3" s="2"/>
      <c r="L3" s="2"/>
      <c r="M3" s="2"/>
      <c r="N3" s="2"/>
      <c r="O3" s="2"/>
      <c r="P3" s="2"/>
      <c r="Q3" s="2"/>
      <c r="R3" s="2"/>
      <c r="S3" s="2"/>
      <c r="T3" s="2"/>
      <c r="U3" s="2"/>
      <c r="V3" s="2"/>
      <c r="W3" s="2"/>
      <c r="X3" s="2"/>
      <c r="Y3" s="2"/>
      <c r="Z3" s="2"/>
    </row>
    <row r="4" spans="1:26">
      <c r="A4" s="4" t="s">
        <v>404</v>
      </c>
      <c r="B4" s="4"/>
      <c r="C4" s="4"/>
      <c r="D4" s="4"/>
      <c r="E4" s="4"/>
      <c r="F4" s="4"/>
      <c r="G4" s="4"/>
      <c r="I4" s="2"/>
      <c r="J4" s="2"/>
      <c r="K4" s="2"/>
      <c r="L4" s="2"/>
      <c r="M4" s="2"/>
      <c r="N4" s="2"/>
      <c r="O4" s="2"/>
      <c r="P4" s="2"/>
      <c r="Q4" s="2"/>
      <c r="R4" s="2"/>
      <c r="S4" s="2"/>
      <c r="T4" s="2"/>
      <c r="U4" s="2"/>
      <c r="V4" s="2"/>
      <c r="W4" s="2"/>
      <c r="X4" s="2"/>
      <c r="Y4" s="2"/>
      <c r="Z4" s="2"/>
    </row>
    <row r="5" ht="24" customHeight="1" spans="1:26">
      <c r="A5" s="5" t="s">
        <v>393</v>
      </c>
      <c r="B5" s="5"/>
      <c r="C5" s="5"/>
      <c r="D5" s="5"/>
      <c r="E5" s="5"/>
      <c r="F5" s="5"/>
      <c r="G5" s="5"/>
      <c r="I5" s="2"/>
      <c r="J5" s="2"/>
      <c r="K5" s="2"/>
      <c r="L5" s="2"/>
      <c r="M5" s="2"/>
      <c r="N5" s="2"/>
      <c r="O5" s="2"/>
      <c r="P5" s="2"/>
      <c r="Q5" s="2"/>
      <c r="R5" s="2"/>
      <c r="S5" s="2"/>
      <c r="T5" s="2"/>
      <c r="U5" s="2"/>
      <c r="V5" s="2"/>
      <c r="W5" s="2"/>
      <c r="X5" s="2"/>
      <c r="Y5" s="2"/>
      <c r="Z5" s="2"/>
    </row>
    <row r="6" ht="38.25" customHeight="1" spans="1:26">
      <c r="A6" s="6" t="s">
        <v>246</v>
      </c>
      <c r="B6" s="6"/>
      <c r="C6" s="6"/>
      <c r="D6" s="6"/>
      <c r="E6" s="6"/>
      <c r="F6" s="6"/>
      <c r="G6" s="6"/>
      <c r="I6" s="2"/>
      <c r="J6" s="2"/>
      <c r="K6" s="2"/>
      <c r="L6" s="2"/>
      <c r="M6" s="2"/>
      <c r="N6" s="2"/>
      <c r="O6" s="2"/>
      <c r="P6" s="2"/>
      <c r="Q6" s="2"/>
      <c r="R6" s="2"/>
      <c r="S6" s="2"/>
      <c r="T6" s="2"/>
      <c r="U6" s="2"/>
      <c r="V6" s="2"/>
      <c r="W6" s="2"/>
      <c r="X6" s="2"/>
      <c r="Y6" s="2"/>
      <c r="Z6" s="2"/>
    </row>
    <row r="7" spans="1:26">
      <c r="A7" s="7" t="s">
        <v>394</v>
      </c>
      <c r="H7" s="8"/>
      <c r="I7" s="2"/>
      <c r="J7" s="2"/>
      <c r="K7" s="2"/>
      <c r="L7" s="2"/>
      <c r="M7" s="2"/>
      <c r="N7" s="2"/>
      <c r="O7" s="2"/>
      <c r="P7" s="2"/>
      <c r="Q7" s="2"/>
      <c r="R7" s="2"/>
      <c r="S7" s="2"/>
      <c r="T7" s="2"/>
      <c r="U7" s="2"/>
      <c r="V7" s="2"/>
      <c r="W7" s="2"/>
      <c r="X7" s="2"/>
      <c r="Y7" s="2"/>
      <c r="Z7" s="2"/>
    </row>
    <row r="8" spans="1:26">
      <c r="A8" s="7"/>
      <c r="H8" s="8"/>
      <c r="I8" s="2"/>
      <c r="J8" s="2"/>
      <c r="K8" s="2"/>
      <c r="L8" s="2"/>
      <c r="M8" s="2"/>
      <c r="N8" s="2"/>
      <c r="O8" s="2"/>
      <c r="P8" s="2"/>
      <c r="Q8" s="2"/>
      <c r="R8" s="2"/>
      <c r="S8" s="2"/>
      <c r="T8" s="2"/>
      <c r="U8" s="2"/>
      <c r="V8" s="2"/>
      <c r="W8" s="2"/>
      <c r="X8" s="2"/>
      <c r="Y8" s="2"/>
      <c r="Z8" s="2"/>
    </row>
    <row r="9" spans="1:26">
      <c r="A9" s="7" t="s">
        <v>405</v>
      </c>
      <c r="B9" s="7"/>
      <c r="C9" s="7"/>
      <c r="D9" s="7"/>
      <c r="E9" s="7"/>
      <c r="F9" s="7"/>
      <c r="G9" s="7"/>
      <c r="H9" s="8"/>
      <c r="I9" s="2"/>
      <c r="J9" s="2"/>
      <c r="K9" s="2"/>
      <c r="L9" s="2"/>
      <c r="M9" s="2"/>
      <c r="N9" s="2"/>
      <c r="O9" s="2"/>
      <c r="P9" s="2"/>
      <c r="Q9" s="2"/>
      <c r="R9" s="2"/>
      <c r="S9" s="2"/>
      <c r="T9" s="2"/>
      <c r="U9" s="2"/>
      <c r="V9" s="2"/>
      <c r="W9" s="2"/>
      <c r="X9" s="2"/>
      <c r="Y9" s="2"/>
      <c r="Z9" s="2"/>
    </row>
    <row r="10" ht="15.75" spans="1:26">
      <c r="A10" s="2"/>
      <c r="B10" s="9"/>
      <c r="C10" s="2"/>
      <c r="D10" s="2"/>
      <c r="E10" s="2"/>
      <c r="F10" s="2"/>
      <c r="G10" s="9"/>
      <c r="H10" s="2"/>
      <c r="I10" s="2"/>
      <c r="J10" s="2"/>
      <c r="K10" s="2"/>
      <c r="L10" s="2"/>
      <c r="M10" s="2"/>
      <c r="N10" s="2"/>
      <c r="O10" s="2"/>
      <c r="P10" s="2"/>
      <c r="Q10" s="2"/>
      <c r="R10" s="2"/>
      <c r="S10" s="2"/>
      <c r="T10" s="2"/>
      <c r="U10" s="2"/>
      <c r="V10" s="2"/>
      <c r="W10" s="2"/>
      <c r="X10" s="2"/>
      <c r="Y10" s="2"/>
      <c r="Z10" s="2"/>
    </row>
    <row r="11" ht="86.25" customHeight="1" spans="1:26">
      <c r="A11" s="28" t="s">
        <v>76</v>
      </c>
      <c r="B11" s="29" t="s">
        <v>406</v>
      </c>
      <c r="C11" s="29" t="s">
        <v>407</v>
      </c>
      <c r="D11" s="30" t="s">
        <v>408</v>
      </c>
      <c r="E11" s="30" t="s">
        <v>82</v>
      </c>
      <c r="F11" s="69" t="s">
        <v>409</v>
      </c>
      <c r="G11" s="31" t="s">
        <v>410</v>
      </c>
      <c r="H11" s="2"/>
      <c r="I11" s="2"/>
      <c r="J11" s="2"/>
      <c r="K11" s="2"/>
      <c r="L11" s="2"/>
      <c r="M11" s="2"/>
      <c r="N11" s="2"/>
      <c r="O11" s="2"/>
      <c r="P11" s="2"/>
      <c r="Q11" s="2"/>
      <c r="R11" s="2"/>
      <c r="S11" s="2"/>
      <c r="T11" s="2"/>
      <c r="U11" s="2"/>
      <c r="V11" s="2"/>
      <c r="W11" s="2"/>
      <c r="X11" s="2"/>
      <c r="Y11" s="2"/>
      <c r="Z11" s="2"/>
    </row>
    <row r="12" ht="120" spans="1:26">
      <c r="A12" s="32">
        <v>1</v>
      </c>
      <c r="B12" s="33" t="s">
        <v>411</v>
      </c>
      <c r="C12" s="38" t="s">
        <v>412</v>
      </c>
      <c r="D12" s="70">
        <f>1250</f>
        <v>1250</v>
      </c>
      <c r="E12" s="36">
        <v>0.72</v>
      </c>
      <c r="F12" s="71">
        <f>E12*D12</f>
        <v>900</v>
      </c>
      <c r="G12" s="72">
        <f>F12*4</f>
        <v>3600</v>
      </c>
      <c r="H12" s="2"/>
      <c r="I12" s="2"/>
      <c r="J12" s="2"/>
      <c r="K12" s="2"/>
      <c r="L12" s="2"/>
      <c r="M12" s="2"/>
      <c r="N12" s="2"/>
      <c r="O12" s="2"/>
      <c r="P12" s="2"/>
      <c r="Q12" s="2"/>
      <c r="R12" s="2"/>
      <c r="S12" s="2"/>
      <c r="T12" s="2"/>
      <c r="U12" s="2"/>
      <c r="V12" s="2"/>
      <c r="W12" s="2"/>
      <c r="X12" s="2"/>
      <c r="Y12" s="2"/>
      <c r="Z12" s="2"/>
    </row>
    <row r="13" ht="90.75" spans="1:26">
      <c r="A13" s="73">
        <v>2</v>
      </c>
      <c r="B13" s="74" t="s">
        <v>413</v>
      </c>
      <c r="C13" s="75" t="s">
        <v>414</v>
      </c>
      <c r="D13" s="75">
        <v>15</v>
      </c>
      <c r="E13" s="76">
        <v>213.97</v>
      </c>
      <c r="F13" s="77">
        <f t="shared" ref="F13" si="0">E13*D13</f>
        <v>3209.55</v>
      </c>
      <c r="G13" s="78">
        <f>F13</f>
        <v>3209.55</v>
      </c>
      <c r="H13" s="2"/>
      <c r="I13" s="2"/>
      <c r="J13" s="2"/>
      <c r="K13" s="2"/>
      <c r="L13" s="2"/>
      <c r="M13" s="2"/>
      <c r="N13" s="2"/>
      <c r="O13" s="2"/>
      <c r="P13" s="2"/>
      <c r="Q13" s="2"/>
      <c r="R13" s="2"/>
      <c r="S13" s="2"/>
      <c r="T13" s="2"/>
      <c r="U13" s="2"/>
      <c r="V13" s="2"/>
      <c r="W13" s="2"/>
      <c r="X13" s="2"/>
      <c r="Y13" s="2"/>
      <c r="Z13" s="2"/>
    </row>
    <row r="14" ht="15.75" customHeight="1" spans="1:26">
      <c r="A14" s="79" t="s">
        <v>83</v>
      </c>
      <c r="B14" s="79"/>
      <c r="C14" s="79"/>
      <c r="D14" s="79"/>
      <c r="E14" s="79"/>
      <c r="F14" s="79"/>
      <c r="G14" s="80">
        <f>SUM(G12:G13)</f>
        <v>6809.55</v>
      </c>
      <c r="H14" s="2"/>
      <c r="I14" s="2"/>
      <c r="J14" s="2"/>
      <c r="K14" s="2"/>
      <c r="L14" s="2"/>
      <c r="M14" s="2"/>
      <c r="N14" s="2"/>
      <c r="O14" s="2"/>
      <c r="P14" s="2"/>
      <c r="Q14" s="2"/>
      <c r="R14" s="2"/>
      <c r="S14" s="2"/>
      <c r="T14" s="2"/>
      <c r="U14" s="2"/>
      <c r="V14" s="2"/>
      <c r="W14" s="2"/>
      <c r="X14" s="2"/>
      <c r="Y14" s="2"/>
      <c r="Z14" s="2"/>
    </row>
    <row r="15" ht="15.75" customHeight="1" spans="1:26">
      <c r="A15" s="2"/>
      <c r="B15" s="9"/>
      <c r="C15" s="2"/>
      <c r="D15" s="2"/>
      <c r="E15" s="2"/>
      <c r="F15" s="2"/>
      <c r="G15" s="9"/>
      <c r="H15" s="2"/>
      <c r="I15" s="2"/>
      <c r="J15" s="2"/>
      <c r="K15" s="2"/>
      <c r="L15" s="2"/>
      <c r="M15" s="2"/>
      <c r="N15" s="2"/>
      <c r="O15" s="2"/>
      <c r="P15" s="2"/>
      <c r="Q15" s="2"/>
      <c r="R15" s="2"/>
      <c r="S15" s="2"/>
      <c r="T15" s="2"/>
      <c r="U15" s="2"/>
      <c r="V15" s="2"/>
      <c r="W15" s="2"/>
      <c r="X15" s="2"/>
      <c r="Y15" s="2"/>
      <c r="Z15" s="2"/>
    </row>
    <row r="16" ht="15.75" customHeight="1" spans="1:26">
      <c r="A16" s="2"/>
      <c r="B16" s="9"/>
      <c r="C16" s="2"/>
      <c r="D16" s="2"/>
      <c r="E16" s="2"/>
      <c r="F16" s="2"/>
      <c r="G16" s="9"/>
      <c r="H16" s="2"/>
      <c r="I16" s="2"/>
      <c r="J16" s="2"/>
      <c r="K16" s="2"/>
      <c r="L16" s="2"/>
      <c r="M16" s="2"/>
      <c r="N16" s="2"/>
      <c r="O16" s="2"/>
      <c r="P16" s="2"/>
      <c r="Q16" s="2"/>
      <c r="R16" s="2"/>
      <c r="S16" s="2"/>
      <c r="T16" s="2"/>
      <c r="U16" s="2"/>
      <c r="V16" s="2"/>
      <c r="W16" s="2"/>
      <c r="X16" s="2"/>
      <c r="Y16" s="2"/>
      <c r="Z16" s="2"/>
    </row>
    <row r="17" ht="15.75" customHeight="1" spans="1:26">
      <c r="A17" s="2"/>
      <c r="B17" s="9"/>
      <c r="C17" s="2"/>
      <c r="D17" s="2"/>
      <c r="E17" s="2"/>
      <c r="F17" s="2"/>
      <c r="G17" s="9"/>
      <c r="H17" s="2"/>
      <c r="I17" s="2"/>
      <c r="J17" s="2"/>
      <c r="K17" s="2"/>
      <c r="L17" s="2"/>
      <c r="M17" s="2"/>
      <c r="N17" s="2"/>
      <c r="O17" s="2"/>
      <c r="P17" s="2"/>
      <c r="Q17" s="2"/>
      <c r="R17" s="2"/>
      <c r="S17" s="2"/>
      <c r="T17" s="2"/>
      <c r="U17" s="2"/>
      <c r="V17" s="2"/>
      <c r="W17" s="2"/>
      <c r="X17" s="2"/>
      <c r="Y17" s="2"/>
      <c r="Z17" s="2"/>
    </row>
    <row r="18" ht="15.75" customHeight="1" spans="1:26">
      <c r="A18" s="2"/>
      <c r="B18" s="9"/>
      <c r="C18" s="2"/>
      <c r="D18" s="2"/>
      <c r="E18" s="2"/>
      <c r="F18" s="2"/>
      <c r="G18" s="9"/>
      <c r="H18" s="2"/>
      <c r="I18" s="2"/>
      <c r="J18" s="2"/>
      <c r="K18" s="2"/>
      <c r="L18" s="2"/>
      <c r="M18" s="2"/>
      <c r="N18" s="2"/>
      <c r="O18" s="2"/>
      <c r="P18" s="2"/>
      <c r="Q18" s="2"/>
      <c r="R18" s="2"/>
      <c r="S18" s="2"/>
      <c r="T18" s="2"/>
      <c r="U18" s="2"/>
      <c r="V18" s="2"/>
      <c r="W18" s="2"/>
      <c r="X18" s="2"/>
      <c r="Y18" s="2"/>
      <c r="Z18" s="2"/>
    </row>
    <row r="19" ht="15.75" customHeight="1" spans="1:26">
      <c r="A19" s="2"/>
      <c r="B19" s="9"/>
      <c r="C19" s="2"/>
      <c r="D19" s="2"/>
      <c r="E19" s="2"/>
      <c r="F19" s="2"/>
      <c r="G19" s="9"/>
      <c r="H19" s="2"/>
      <c r="I19" s="2"/>
      <c r="J19" s="2"/>
      <c r="K19" s="2"/>
      <c r="L19" s="2"/>
      <c r="M19" s="2"/>
      <c r="N19" s="2"/>
      <c r="O19" s="2"/>
      <c r="P19" s="2"/>
      <c r="Q19" s="2"/>
      <c r="R19" s="2"/>
      <c r="S19" s="2"/>
      <c r="T19" s="2"/>
      <c r="U19" s="2"/>
      <c r="V19" s="2"/>
      <c r="W19" s="2"/>
      <c r="X19" s="2"/>
      <c r="Y19" s="2"/>
      <c r="Z19" s="2"/>
    </row>
    <row r="20" ht="15.75" customHeight="1" spans="1:26">
      <c r="A20" s="2"/>
      <c r="B20" s="9"/>
      <c r="C20" s="2"/>
      <c r="D20" s="2"/>
      <c r="E20" s="2"/>
      <c r="F20" s="2"/>
      <c r="G20" s="9"/>
      <c r="H20" s="2"/>
      <c r="I20" s="2"/>
      <c r="J20" s="2"/>
      <c r="K20" s="2"/>
      <c r="L20" s="2"/>
      <c r="M20" s="2"/>
      <c r="N20" s="2"/>
      <c r="O20" s="2"/>
      <c r="P20" s="2"/>
      <c r="Q20" s="2"/>
      <c r="R20" s="2"/>
      <c r="S20" s="2"/>
      <c r="T20" s="2"/>
      <c r="U20" s="2"/>
      <c r="V20" s="2"/>
      <c r="W20" s="2"/>
      <c r="X20" s="2"/>
      <c r="Y20" s="2"/>
      <c r="Z20" s="2"/>
    </row>
    <row r="21" ht="15.75" customHeight="1" spans="1:26">
      <c r="A21" s="2"/>
      <c r="B21" s="9"/>
      <c r="C21" s="2"/>
      <c r="D21" s="2"/>
      <c r="E21" s="2"/>
      <c r="F21" s="2"/>
      <c r="G21" s="9"/>
      <c r="H21" s="2"/>
      <c r="I21" s="2"/>
      <c r="J21" s="2"/>
      <c r="K21" s="2"/>
      <c r="L21" s="2"/>
      <c r="M21" s="2"/>
      <c r="N21" s="2"/>
      <c r="O21" s="2"/>
      <c r="P21" s="2"/>
      <c r="Q21" s="2"/>
      <c r="R21" s="2"/>
      <c r="S21" s="2"/>
      <c r="T21" s="2"/>
      <c r="U21" s="2"/>
      <c r="V21" s="2"/>
      <c r="W21" s="2"/>
      <c r="X21" s="2"/>
      <c r="Y21" s="2"/>
      <c r="Z21" s="2"/>
    </row>
    <row r="22" ht="15.75" customHeight="1" spans="1:26">
      <c r="A22" s="2"/>
      <c r="B22" s="9"/>
      <c r="C22" s="2"/>
      <c r="D22" s="2"/>
      <c r="E22" s="2"/>
      <c r="F22" s="2"/>
      <c r="G22" s="9"/>
      <c r="H22" s="2"/>
      <c r="I22" s="2"/>
      <c r="J22" s="2"/>
      <c r="K22" s="2"/>
      <c r="L22" s="2"/>
      <c r="M22" s="2"/>
      <c r="N22" s="2"/>
      <c r="O22" s="2"/>
      <c r="P22" s="2"/>
      <c r="Q22" s="2"/>
      <c r="R22" s="2"/>
      <c r="S22" s="2"/>
      <c r="T22" s="2"/>
      <c r="U22" s="2"/>
      <c r="V22" s="2"/>
      <c r="W22" s="2"/>
      <c r="X22" s="2"/>
      <c r="Y22" s="2"/>
      <c r="Z22" s="2"/>
    </row>
    <row r="23" ht="15.75" customHeight="1" spans="1:26">
      <c r="A23" s="2"/>
      <c r="B23" s="9"/>
      <c r="C23" s="2"/>
      <c r="D23" s="2"/>
      <c r="E23" s="2"/>
      <c r="F23" s="2"/>
      <c r="G23" s="9"/>
      <c r="H23" s="2"/>
      <c r="I23" s="2"/>
      <c r="J23" s="2"/>
      <c r="K23" s="2"/>
      <c r="L23" s="2"/>
      <c r="M23" s="2"/>
      <c r="N23" s="2"/>
      <c r="O23" s="2"/>
      <c r="P23" s="2"/>
      <c r="Q23" s="2"/>
      <c r="R23" s="2"/>
      <c r="S23" s="2"/>
      <c r="T23" s="2"/>
      <c r="U23" s="2"/>
      <c r="V23" s="2"/>
      <c r="W23" s="2"/>
      <c r="X23" s="2"/>
      <c r="Y23" s="2"/>
      <c r="Z23" s="2"/>
    </row>
    <row r="24" ht="15.75" customHeight="1" spans="1:26">
      <c r="A24" s="2"/>
      <c r="B24" s="9"/>
      <c r="C24" s="2"/>
      <c r="D24" s="2"/>
      <c r="E24" s="2"/>
      <c r="F24" s="2"/>
      <c r="G24" s="9"/>
      <c r="H24" s="2"/>
      <c r="I24" s="2"/>
      <c r="J24" s="2"/>
      <c r="K24" s="2"/>
      <c r="L24" s="2"/>
      <c r="M24" s="2"/>
      <c r="N24" s="2"/>
      <c r="O24" s="2"/>
      <c r="P24" s="2"/>
      <c r="Q24" s="2"/>
      <c r="R24" s="2"/>
      <c r="S24" s="2"/>
      <c r="T24" s="2"/>
      <c r="U24" s="2"/>
      <c r="V24" s="2"/>
      <c r="W24" s="2"/>
      <c r="X24" s="2"/>
      <c r="Y24" s="2"/>
      <c r="Z24" s="2"/>
    </row>
    <row r="25" ht="15.75" customHeight="1" spans="1:26">
      <c r="A25" s="2"/>
      <c r="B25" s="9"/>
      <c r="C25" s="2"/>
      <c r="D25" s="2"/>
      <c r="E25" s="2"/>
      <c r="F25" s="2"/>
      <c r="G25" s="9"/>
      <c r="H25" s="2"/>
      <c r="I25" s="2"/>
      <c r="J25" s="2"/>
      <c r="K25" s="2"/>
      <c r="L25" s="2"/>
      <c r="M25" s="2"/>
      <c r="N25" s="2"/>
      <c r="O25" s="2"/>
      <c r="P25" s="2"/>
      <c r="Q25" s="2"/>
      <c r="R25" s="2"/>
      <c r="S25" s="2"/>
      <c r="T25" s="2"/>
      <c r="U25" s="2"/>
      <c r="V25" s="2"/>
      <c r="W25" s="2"/>
      <c r="X25" s="2"/>
      <c r="Y25" s="2"/>
      <c r="Z25" s="2"/>
    </row>
    <row r="26" ht="15.75" customHeight="1" spans="1:26">
      <c r="A26" s="2"/>
      <c r="B26" s="9"/>
      <c r="C26" s="2"/>
      <c r="D26" s="2"/>
      <c r="E26" s="2"/>
      <c r="F26" s="2"/>
      <c r="G26" s="9"/>
      <c r="H26" s="2"/>
      <c r="I26" s="2"/>
      <c r="J26" s="2"/>
      <c r="K26" s="2"/>
      <c r="L26" s="2"/>
      <c r="M26" s="2"/>
      <c r="N26" s="2"/>
      <c r="O26" s="2"/>
      <c r="P26" s="2"/>
      <c r="Q26" s="2"/>
      <c r="R26" s="2"/>
      <c r="S26" s="2"/>
      <c r="T26" s="2"/>
      <c r="U26" s="2"/>
      <c r="V26" s="2"/>
      <c r="W26" s="2"/>
      <c r="X26" s="2"/>
      <c r="Y26" s="2"/>
      <c r="Z26" s="2"/>
    </row>
    <row r="27" ht="15.75" customHeight="1" spans="1:26">
      <c r="A27" s="2"/>
      <c r="B27" s="9"/>
      <c r="C27" s="2"/>
      <c r="D27" s="2"/>
      <c r="E27" s="2"/>
      <c r="F27" s="2"/>
      <c r="G27" s="9"/>
      <c r="H27" s="2"/>
      <c r="I27" s="2"/>
      <c r="J27" s="2"/>
      <c r="K27" s="2"/>
      <c r="L27" s="2"/>
      <c r="M27" s="2"/>
      <c r="N27" s="2"/>
      <c r="O27" s="2"/>
      <c r="P27" s="2"/>
      <c r="Q27" s="2"/>
      <c r="R27" s="2"/>
      <c r="S27" s="2"/>
      <c r="T27" s="2"/>
      <c r="U27" s="2"/>
      <c r="V27" s="2"/>
      <c r="W27" s="2"/>
      <c r="X27" s="2"/>
      <c r="Y27" s="2"/>
      <c r="Z27" s="2"/>
    </row>
    <row r="28" ht="15.75" customHeight="1" spans="1:26">
      <c r="A28" s="2"/>
      <c r="B28" s="9"/>
      <c r="C28" s="2"/>
      <c r="D28" s="2"/>
      <c r="E28" s="2"/>
      <c r="F28" s="2"/>
      <c r="G28" s="9"/>
      <c r="H28" s="2"/>
      <c r="I28" s="2"/>
      <c r="J28" s="2"/>
      <c r="K28" s="2"/>
      <c r="L28" s="2"/>
      <c r="M28" s="2"/>
      <c r="N28" s="2"/>
      <c r="O28" s="2"/>
      <c r="P28" s="2"/>
      <c r="Q28" s="2"/>
      <c r="R28" s="2"/>
      <c r="S28" s="2"/>
      <c r="T28" s="2"/>
      <c r="U28" s="2"/>
      <c r="V28" s="2"/>
      <c r="W28" s="2"/>
      <c r="X28" s="2"/>
      <c r="Y28" s="2"/>
      <c r="Z28" s="2"/>
    </row>
    <row r="29" ht="15.75" customHeight="1" spans="1:26">
      <c r="A29" s="2"/>
      <c r="B29" s="9"/>
      <c r="C29" s="2"/>
      <c r="D29" s="2"/>
      <c r="E29" s="2"/>
      <c r="F29" s="2"/>
      <c r="G29" s="9"/>
      <c r="H29" s="2"/>
      <c r="I29" s="2"/>
      <c r="J29" s="2"/>
      <c r="K29" s="2"/>
      <c r="L29" s="2"/>
      <c r="M29" s="2"/>
      <c r="N29" s="2"/>
      <c r="O29" s="2"/>
      <c r="P29" s="2"/>
      <c r="Q29" s="2"/>
      <c r="R29" s="2"/>
      <c r="S29" s="2"/>
      <c r="T29" s="2"/>
      <c r="U29" s="2"/>
      <c r="V29" s="2"/>
      <c r="W29" s="2"/>
      <c r="X29" s="2"/>
      <c r="Y29" s="2"/>
      <c r="Z29" s="2"/>
    </row>
    <row r="30" ht="15.75" customHeight="1" spans="1:26">
      <c r="A30" s="2"/>
      <c r="B30" s="9"/>
      <c r="C30" s="2"/>
      <c r="D30" s="2"/>
      <c r="E30" s="2"/>
      <c r="F30" s="2"/>
      <c r="G30" s="9"/>
      <c r="H30" s="2"/>
      <c r="I30" s="2"/>
      <c r="J30" s="2"/>
      <c r="K30" s="2"/>
      <c r="L30" s="2"/>
      <c r="M30" s="2"/>
      <c r="N30" s="2"/>
      <c r="O30" s="2"/>
      <c r="P30" s="2"/>
      <c r="Q30" s="2"/>
      <c r="R30" s="2"/>
      <c r="S30" s="2"/>
      <c r="T30" s="2"/>
      <c r="U30" s="2"/>
      <c r="V30" s="2"/>
      <c r="W30" s="2"/>
      <c r="X30" s="2"/>
      <c r="Y30" s="2"/>
      <c r="Z30" s="2"/>
    </row>
    <row r="31" ht="15.75" customHeight="1" spans="1:26">
      <c r="A31" s="2"/>
      <c r="B31" s="9"/>
      <c r="C31" s="2"/>
      <c r="D31" s="2"/>
      <c r="E31" s="2"/>
      <c r="F31" s="2"/>
      <c r="G31" s="9"/>
      <c r="H31" s="2"/>
      <c r="I31" s="2"/>
      <c r="J31" s="2"/>
      <c r="K31" s="2"/>
      <c r="L31" s="2"/>
      <c r="M31" s="2"/>
      <c r="N31" s="2"/>
      <c r="O31" s="2"/>
      <c r="P31" s="2"/>
      <c r="Q31" s="2"/>
      <c r="R31" s="2"/>
      <c r="S31" s="2"/>
      <c r="T31" s="2"/>
      <c r="U31" s="2"/>
      <c r="V31" s="2"/>
      <c r="W31" s="2"/>
      <c r="X31" s="2"/>
      <c r="Y31" s="2"/>
      <c r="Z31" s="2"/>
    </row>
    <row r="32" ht="15.75" customHeight="1" spans="1:26">
      <c r="A32" s="2"/>
      <c r="B32" s="9"/>
      <c r="C32" s="2"/>
      <c r="D32" s="2"/>
      <c r="E32" s="2"/>
      <c r="F32" s="2"/>
      <c r="G32" s="9"/>
      <c r="H32" s="2"/>
      <c r="I32" s="2"/>
      <c r="J32" s="2"/>
      <c r="K32" s="2"/>
      <c r="L32" s="2"/>
      <c r="M32" s="2"/>
      <c r="N32" s="2"/>
      <c r="O32" s="2"/>
      <c r="P32" s="2"/>
      <c r="Q32" s="2"/>
      <c r="R32" s="2"/>
      <c r="S32" s="2"/>
      <c r="T32" s="2"/>
      <c r="U32" s="2"/>
      <c r="V32" s="2"/>
      <c r="W32" s="2"/>
      <c r="X32" s="2"/>
      <c r="Y32" s="2"/>
      <c r="Z32" s="2"/>
    </row>
    <row r="33" ht="15.75" customHeight="1" spans="1:26">
      <c r="A33" s="2"/>
      <c r="B33" s="9"/>
      <c r="C33" s="2"/>
      <c r="D33" s="2"/>
      <c r="E33" s="2"/>
      <c r="F33" s="2"/>
      <c r="G33" s="9"/>
      <c r="H33" s="2"/>
      <c r="I33" s="2"/>
      <c r="J33" s="2"/>
      <c r="K33" s="2"/>
      <c r="L33" s="2"/>
      <c r="M33" s="2"/>
      <c r="N33" s="2"/>
      <c r="O33" s="2"/>
      <c r="P33" s="2"/>
      <c r="Q33" s="2"/>
      <c r="R33" s="2"/>
      <c r="S33" s="2"/>
      <c r="T33" s="2"/>
      <c r="U33" s="2"/>
      <c r="V33" s="2"/>
      <c r="W33" s="2"/>
      <c r="X33" s="2"/>
      <c r="Y33" s="2"/>
      <c r="Z33" s="2"/>
    </row>
    <row r="34" ht="15.75" customHeight="1" spans="1:26">
      <c r="A34" s="2"/>
      <c r="B34" s="9"/>
      <c r="C34" s="2"/>
      <c r="D34" s="2"/>
      <c r="E34" s="2"/>
      <c r="F34" s="2"/>
      <c r="G34" s="9"/>
      <c r="H34" s="2"/>
      <c r="I34" s="2"/>
      <c r="J34" s="2"/>
      <c r="K34" s="2"/>
      <c r="L34" s="2"/>
      <c r="M34" s="2"/>
      <c r="N34" s="2"/>
      <c r="O34" s="2"/>
      <c r="P34" s="2"/>
      <c r="Q34" s="2"/>
      <c r="R34" s="2"/>
      <c r="S34" s="2"/>
      <c r="T34" s="2"/>
      <c r="U34" s="2"/>
      <c r="V34" s="2"/>
      <c r="W34" s="2"/>
      <c r="X34" s="2"/>
      <c r="Y34" s="2"/>
      <c r="Z34" s="2"/>
    </row>
    <row r="35" ht="15.75" customHeight="1" spans="1:26">
      <c r="A35" s="2"/>
      <c r="B35" s="9"/>
      <c r="C35" s="2"/>
      <c r="D35" s="2"/>
      <c r="E35" s="2"/>
      <c r="F35" s="2"/>
      <c r="G35" s="9"/>
      <c r="H35" s="2"/>
      <c r="I35" s="2"/>
      <c r="J35" s="2"/>
      <c r="K35" s="2"/>
      <c r="L35" s="2"/>
      <c r="M35" s="2"/>
      <c r="N35" s="2"/>
      <c r="O35" s="2"/>
      <c r="P35" s="2"/>
      <c r="Q35" s="2"/>
      <c r="R35" s="2"/>
      <c r="S35" s="2"/>
      <c r="T35" s="2"/>
      <c r="U35" s="2"/>
      <c r="V35" s="2"/>
      <c r="W35" s="2"/>
      <c r="X35" s="2"/>
      <c r="Y35" s="2"/>
      <c r="Z35" s="2"/>
    </row>
    <row r="36" ht="15.75" customHeight="1" spans="1:26">
      <c r="A36" s="2"/>
      <c r="B36" s="9"/>
      <c r="C36" s="2"/>
      <c r="D36" s="2"/>
      <c r="E36" s="2"/>
      <c r="F36" s="2"/>
      <c r="G36" s="9"/>
      <c r="H36" s="2"/>
      <c r="I36" s="2"/>
      <c r="J36" s="2"/>
      <c r="K36" s="2"/>
      <c r="L36" s="2"/>
      <c r="M36" s="2"/>
      <c r="N36" s="2"/>
      <c r="O36" s="2"/>
      <c r="P36" s="2"/>
      <c r="Q36" s="2"/>
      <c r="R36" s="2"/>
      <c r="S36" s="2"/>
      <c r="T36" s="2"/>
      <c r="U36" s="2"/>
      <c r="V36" s="2"/>
      <c r="W36" s="2"/>
      <c r="X36" s="2"/>
      <c r="Y36" s="2"/>
      <c r="Z36" s="2"/>
    </row>
    <row r="37" ht="15.75" customHeight="1" spans="1:26">
      <c r="A37" s="2"/>
      <c r="B37" s="9"/>
      <c r="C37" s="2"/>
      <c r="D37" s="2"/>
      <c r="E37" s="2"/>
      <c r="F37" s="2"/>
      <c r="G37" s="9"/>
      <c r="H37" s="2"/>
      <c r="I37" s="2"/>
      <c r="J37" s="2"/>
      <c r="K37" s="2"/>
      <c r="L37" s="2"/>
      <c r="M37" s="2"/>
      <c r="N37" s="2"/>
      <c r="O37" s="2"/>
      <c r="P37" s="2"/>
      <c r="Q37" s="2"/>
      <c r="R37" s="2"/>
      <c r="S37" s="2"/>
      <c r="T37" s="2"/>
      <c r="U37" s="2"/>
      <c r="V37" s="2"/>
      <c r="W37" s="2"/>
      <c r="X37" s="2"/>
      <c r="Y37" s="2"/>
      <c r="Z37" s="2"/>
    </row>
    <row r="38" ht="15.75" customHeight="1" spans="1:26">
      <c r="A38" s="2"/>
      <c r="B38" s="9"/>
      <c r="C38" s="2"/>
      <c r="D38" s="2"/>
      <c r="E38" s="2"/>
      <c r="F38" s="2"/>
      <c r="G38" s="9"/>
      <c r="H38" s="2"/>
      <c r="I38" s="2"/>
      <c r="J38" s="2"/>
      <c r="K38" s="2"/>
      <c r="L38" s="2"/>
      <c r="M38" s="2"/>
      <c r="N38" s="2"/>
      <c r="O38" s="2"/>
      <c r="P38" s="2"/>
      <c r="Q38" s="2"/>
      <c r="R38" s="2"/>
      <c r="S38" s="2"/>
      <c r="T38" s="2"/>
      <c r="U38" s="2"/>
      <c r="V38" s="2"/>
      <c r="W38" s="2"/>
      <c r="X38" s="2"/>
      <c r="Y38" s="2"/>
      <c r="Z38" s="2"/>
    </row>
    <row r="39" ht="15.75" customHeight="1" spans="1:26">
      <c r="A39" s="2"/>
      <c r="B39" s="9"/>
      <c r="C39" s="2"/>
      <c r="D39" s="2"/>
      <c r="E39" s="2"/>
      <c r="F39" s="2"/>
      <c r="G39" s="9"/>
      <c r="H39" s="2"/>
      <c r="I39" s="2"/>
      <c r="J39" s="2"/>
      <c r="K39" s="2"/>
      <c r="L39" s="2"/>
      <c r="M39" s="2"/>
      <c r="N39" s="2"/>
      <c r="O39" s="2"/>
      <c r="P39" s="2"/>
      <c r="Q39" s="2"/>
      <c r="R39" s="2"/>
      <c r="S39" s="2"/>
      <c r="T39" s="2"/>
      <c r="U39" s="2"/>
      <c r="V39" s="2"/>
      <c r="W39" s="2"/>
      <c r="X39" s="2"/>
      <c r="Y39" s="2"/>
      <c r="Z39" s="2"/>
    </row>
    <row r="40" ht="15.75" customHeight="1" spans="1:26">
      <c r="A40" s="2"/>
      <c r="B40" s="9"/>
      <c r="C40" s="2"/>
      <c r="D40" s="2"/>
      <c r="E40" s="2"/>
      <c r="F40" s="2"/>
      <c r="G40" s="9"/>
      <c r="H40" s="2"/>
      <c r="I40" s="2"/>
      <c r="J40" s="2"/>
      <c r="K40" s="2"/>
      <c r="L40" s="2"/>
      <c r="M40" s="2"/>
      <c r="N40" s="2"/>
      <c r="O40" s="2"/>
      <c r="P40" s="2"/>
      <c r="Q40" s="2"/>
      <c r="R40" s="2"/>
      <c r="S40" s="2"/>
      <c r="T40" s="2"/>
      <c r="U40" s="2"/>
      <c r="V40" s="2"/>
      <c r="W40" s="2"/>
      <c r="X40" s="2"/>
      <c r="Y40" s="2"/>
      <c r="Z40" s="2"/>
    </row>
    <row r="41" ht="15.75" customHeight="1" spans="1:26">
      <c r="A41" s="2"/>
      <c r="B41" s="9"/>
      <c r="C41" s="2"/>
      <c r="D41" s="2"/>
      <c r="E41" s="2"/>
      <c r="F41" s="2"/>
      <c r="G41" s="9"/>
      <c r="H41" s="2"/>
      <c r="I41" s="2"/>
      <c r="J41" s="2"/>
      <c r="K41" s="2"/>
      <c r="L41" s="2"/>
      <c r="M41" s="2"/>
      <c r="N41" s="2"/>
      <c r="O41" s="2"/>
      <c r="P41" s="2"/>
      <c r="Q41" s="2"/>
      <c r="R41" s="2"/>
      <c r="S41" s="2"/>
      <c r="T41" s="2"/>
      <c r="U41" s="2"/>
      <c r="V41" s="2"/>
      <c r="W41" s="2"/>
      <c r="X41" s="2"/>
      <c r="Y41" s="2"/>
      <c r="Z41" s="2"/>
    </row>
    <row r="42" ht="15.75" customHeight="1" spans="1:26">
      <c r="A42" s="2"/>
      <c r="B42" s="9"/>
      <c r="C42" s="2"/>
      <c r="D42" s="2"/>
      <c r="E42" s="2"/>
      <c r="F42" s="2"/>
      <c r="G42" s="9"/>
      <c r="H42" s="2"/>
      <c r="I42" s="2"/>
      <c r="J42" s="2"/>
      <c r="K42" s="2"/>
      <c r="L42" s="2"/>
      <c r="M42" s="2"/>
      <c r="N42" s="2"/>
      <c r="O42" s="2"/>
      <c r="P42" s="2"/>
      <c r="Q42" s="2"/>
      <c r="R42" s="2"/>
      <c r="S42" s="2"/>
      <c r="T42" s="2"/>
      <c r="U42" s="2"/>
      <c r="V42" s="2"/>
      <c r="W42" s="2"/>
      <c r="X42" s="2"/>
      <c r="Y42" s="2"/>
      <c r="Z42" s="2"/>
    </row>
    <row r="43" ht="15.75" customHeight="1" spans="1:26">
      <c r="A43" s="2"/>
      <c r="B43" s="9"/>
      <c r="C43" s="2"/>
      <c r="D43" s="2"/>
      <c r="E43" s="2"/>
      <c r="F43" s="2"/>
      <c r="G43" s="9"/>
      <c r="H43" s="2"/>
      <c r="I43" s="2"/>
      <c r="J43" s="2"/>
      <c r="K43" s="2"/>
      <c r="L43" s="2"/>
      <c r="M43" s="2"/>
      <c r="N43" s="2"/>
      <c r="O43" s="2"/>
      <c r="P43" s="2"/>
      <c r="Q43" s="2"/>
      <c r="R43" s="2"/>
      <c r="S43" s="2"/>
      <c r="T43" s="2"/>
      <c r="U43" s="2"/>
      <c r="V43" s="2"/>
      <c r="W43" s="2"/>
      <c r="X43" s="2"/>
      <c r="Y43" s="2"/>
      <c r="Z43" s="2"/>
    </row>
    <row r="44" ht="15.75" customHeight="1" spans="1:26">
      <c r="A44" s="2"/>
      <c r="B44" s="9"/>
      <c r="C44" s="2"/>
      <c r="D44" s="2"/>
      <c r="E44" s="2"/>
      <c r="F44" s="2"/>
      <c r="G44" s="9"/>
      <c r="H44" s="2"/>
      <c r="I44" s="2"/>
      <c r="J44" s="2"/>
      <c r="K44" s="2"/>
      <c r="L44" s="2"/>
      <c r="M44" s="2"/>
      <c r="N44" s="2"/>
      <c r="O44" s="2"/>
      <c r="P44" s="2"/>
      <c r="Q44" s="2"/>
      <c r="R44" s="2"/>
      <c r="S44" s="2"/>
      <c r="T44" s="2"/>
      <c r="U44" s="2"/>
      <c r="V44" s="2"/>
      <c r="W44" s="2"/>
      <c r="X44" s="2"/>
      <c r="Y44" s="2"/>
      <c r="Z44" s="2"/>
    </row>
    <row r="45" ht="15.75" customHeight="1" spans="1:26">
      <c r="A45" s="2"/>
      <c r="B45" s="9"/>
      <c r="C45" s="2"/>
      <c r="D45" s="2"/>
      <c r="E45" s="2"/>
      <c r="F45" s="2"/>
      <c r="G45" s="9"/>
      <c r="H45" s="2"/>
      <c r="I45" s="2"/>
      <c r="J45" s="2"/>
      <c r="K45" s="2"/>
      <c r="L45" s="2"/>
      <c r="M45" s="2"/>
      <c r="N45" s="2"/>
      <c r="O45" s="2"/>
      <c r="P45" s="2"/>
      <c r="Q45" s="2"/>
      <c r="R45" s="2"/>
      <c r="S45" s="2"/>
      <c r="T45" s="2"/>
      <c r="U45" s="2"/>
      <c r="V45" s="2"/>
      <c r="W45" s="2"/>
      <c r="X45" s="2"/>
      <c r="Y45" s="2"/>
      <c r="Z45" s="2"/>
    </row>
    <row r="46" ht="15.75" customHeight="1" spans="1:26">
      <c r="A46" s="2"/>
      <c r="B46" s="9"/>
      <c r="C46" s="2"/>
      <c r="D46" s="2"/>
      <c r="E46" s="2"/>
      <c r="F46" s="2"/>
      <c r="G46" s="9"/>
      <c r="H46" s="2"/>
      <c r="I46" s="2"/>
      <c r="J46" s="2"/>
      <c r="K46" s="2"/>
      <c r="L46" s="2"/>
      <c r="M46" s="2"/>
      <c r="N46" s="2"/>
      <c r="O46" s="2"/>
      <c r="P46" s="2"/>
      <c r="Q46" s="2"/>
      <c r="R46" s="2"/>
      <c r="S46" s="2"/>
      <c r="T46" s="2"/>
      <c r="U46" s="2"/>
      <c r="V46" s="2"/>
      <c r="W46" s="2"/>
      <c r="X46" s="2"/>
      <c r="Y46" s="2"/>
      <c r="Z46" s="2"/>
    </row>
    <row r="47" ht="15.75" customHeight="1" spans="1:26">
      <c r="A47" s="2"/>
      <c r="B47" s="9"/>
      <c r="C47" s="2"/>
      <c r="D47" s="2"/>
      <c r="E47" s="2"/>
      <c r="F47" s="2"/>
      <c r="G47" s="9"/>
      <c r="H47" s="2"/>
      <c r="I47" s="2"/>
      <c r="J47" s="2"/>
      <c r="K47" s="2"/>
      <c r="L47" s="2"/>
      <c r="M47" s="2"/>
      <c r="N47" s="2"/>
      <c r="O47" s="2"/>
      <c r="P47" s="2"/>
      <c r="Q47" s="2"/>
      <c r="R47" s="2"/>
      <c r="S47" s="2"/>
      <c r="T47" s="2"/>
      <c r="U47" s="2"/>
      <c r="V47" s="2"/>
      <c r="W47" s="2"/>
      <c r="X47" s="2"/>
      <c r="Y47" s="2"/>
      <c r="Z47" s="2"/>
    </row>
    <row r="48" ht="15.75" customHeight="1" spans="1:26">
      <c r="A48" s="2"/>
      <c r="B48" s="9"/>
      <c r="C48" s="2"/>
      <c r="D48" s="2"/>
      <c r="E48" s="2"/>
      <c r="F48" s="2"/>
      <c r="G48" s="9"/>
      <c r="H48" s="2"/>
      <c r="I48" s="2"/>
      <c r="J48" s="2"/>
      <c r="K48" s="2"/>
      <c r="L48" s="2"/>
      <c r="M48" s="2"/>
      <c r="N48" s="2"/>
      <c r="O48" s="2"/>
      <c r="P48" s="2"/>
      <c r="Q48" s="2"/>
      <c r="R48" s="2"/>
      <c r="S48" s="2"/>
      <c r="T48" s="2"/>
      <c r="U48" s="2"/>
      <c r="V48" s="2"/>
      <c r="W48" s="2"/>
      <c r="X48" s="2"/>
      <c r="Y48" s="2"/>
      <c r="Z48" s="2"/>
    </row>
    <row r="49" ht="15.75" customHeight="1" spans="1:26">
      <c r="A49" s="2"/>
      <c r="B49" s="9"/>
      <c r="C49" s="2"/>
      <c r="D49" s="2"/>
      <c r="E49" s="2"/>
      <c r="F49" s="2"/>
      <c r="G49" s="9"/>
      <c r="H49" s="2"/>
      <c r="I49" s="2"/>
      <c r="J49" s="2"/>
      <c r="K49" s="2"/>
      <c r="L49" s="2"/>
      <c r="M49" s="2"/>
      <c r="N49" s="2"/>
      <c r="O49" s="2"/>
      <c r="P49" s="2"/>
      <c r="Q49" s="2"/>
      <c r="R49" s="2"/>
      <c r="S49" s="2"/>
      <c r="T49" s="2"/>
      <c r="U49" s="2"/>
      <c r="V49" s="2"/>
      <c r="W49" s="2"/>
      <c r="X49" s="2"/>
      <c r="Y49" s="2"/>
      <c r="Z49" s="2"/>
    </row>
    <row r="50" ht="15.75" customHeight="1" spans="1:26">
      <c r="A50" s="2"/>
      <c r="B50" s="9"/>
      <c r="C50" s="2"/>
      <c r="D50" s="2"/>
      <c r="E50" s="2"/>
      <c r="F50" s="2"/>
      <c r="G50" s="9"/>
      <c r="H50" s="2"/>
      <c r="I50" s="2"/>
      <c r="J50" s="2"/>
      <c r="K50" s="2"/>
      <c r="L50" s="2"/>
      <c r="M50" s="2"/>
      <c r="N50" s="2"/>
      <c r="O50" s="2"/>
      <c r="P50" s="2"/>
      <c r="Q50" s="2"/>
      <c r="R50" s="2"/>
      <c r="S50" s="2"/>
      <c r="T50" s="2"/>
      <c r="U50" s="2"/>
      <c r="V50" s="2"/>
      <c r="W50" s="2"/>
      <c r="X50" s="2"/>
      <c r="Y50" s="2"/>
      <c r="Z50" s="2"/>
    </row>
    <row r="51" ht="15.75" customHeight="1" spans="1:26">
      <c r="A51" s="2"/>
      <c r="B51" s="9"/>
      <c r="C51" s="2"/>
      <c r="D51" s="2"/>
      <c r="E51" s="2"/>
      <c r="F51" s="2"/>
      <c r="G51" s="9"/>
      <c r="H51" s="2"/>
      <c r="I51" s="2"/>
      <c r="J51" s="2"/>
      <c r="K51" s="2"/>
      <c r="L51" s="2"/>
      <c r="M51" s="2"/>
      <c r="N51" s="2"/>
      <c r="O51" s="2"/>
      <c r="P51" s="2"/>
      <c r="Q51" s="2"/>
      <c r="R51" s="2"/>
      <c r="S51" s="2"/>
      <c r="T51" s="2"/>
      <c r="U51" s="2"/>
      <c r="V51" s="2"/>
      <c r="W51" s="2"/>
      <c r="X51" s="2"/>
      <c r="Y51" s="2"/>
      <c r="Z51" s="2"/>
    </row>
    <row r="52" ht="15.75" customHeight="1" spans="1:26">
      <c r="A52" s="2"/>
      <c r="B52" s="9"/>
      <c r="C52" s="2"/>
      <c r="D52" s="2"/>
      <c r="E52" s="2"/>
      <c r="F52" s="2"/>
      <c r="G52" s="9"/>
      <c r="H52" s="2"/>
      <c r="I52" s="2"/>
      <c r="J52" s="2"/>
      <c r="K52" s="2"/>
      <c r="L52" s="2"/>
      <c r="M52" s="2"/>
      <c r="N52" s="2"/>
      <c r="O52" s="2"/>
      <c r="P52" s="2"/>
      <c r="Q52" s="2"/>
      <c r="R52" s="2"/>
      <c r="S52" s="2"/>
      <c r="T52" s="2"/>
      <c r="U52" s="2"/>
      <c r="V52" s="2"/>
      <c r="W52" s="2"/>
      <c r="X52" s="2"/>
      <c r="Y52" s="2"/>
      <c r="Z52" s="2"/>
    </row>
    <row r="53" ht="15.75" customHeight="1" spans="1:26">
      <c r="A53" s="2"/>
      <c r="B53" s="9"/>
      <c r="C53" s="2"/>
      <c r="D53" s="2"/>
      <c r="E53" s="2"/>
      <c r="F53" s="2"/>
      <c r="G53" s="9"/>
      <c r="H53" s="2"/>
      <c r="I53" s="2"/>
      <c r="J53" s="2"/>
      <c r="K53" s="2"/>
      <c r="L53" s="2"/>
      <c r="M53" s="2"/>
      <c r="N53" s="2"/>
      <c r="O53" s="2"/>
      <c r="P53" s="2"/>
      <c r="Q53" s="2"/>
      <c r="R53" s="2"/>
      <c r="S53" s="2"/>
      <c r="T53" s="2"/>
      <c r="U53" s="2"/>
      <c r="V53" s="2"/>
      <c r="W53" s="2"/>
      <c r="X53" s="2"/>
      <c r="Y53" s="2"/>
      <c r="Z53" s="2"/>
    </row>
    <row r="54" ht="15.75" customHeight="1" spans="1:26">
      <c r="A54" s="2"/>
      <c r="B54" s="9"/>
      <c r="C54" s="2"/>
      <c r="D54" s="2"/>
      <c r="E54" s="2"/>
      <c r="F54" s="2"/>
      <c r="G54" s="9"/>
      <c r="H54" s="2"/>
      <c r="I54" s="2"/>
      <c r="J54" s="2"/>
      <c r="K54" s="2"/>
      <c r="L54" s="2"/>
      <c r="M54" s="2"/>
      <c r="N54" s="2"/>
      <c r="O54" s="2"/>
      <c r="P54" s="2"/>
      <c r="Q54" s="2"/>
      <c r="R54" s="2"/>
      <c r="S54" s="2"/>
      <c r="T54" s="2"/>
      <c r="U54" s="2"/>
      <c r="V54" s="2"/>
      <c r="W54" s="2"/>
      <c r="X54" s="2"/>
      <c r="Y54" s="2"/>
      <c r="Z54" s="2"/>
    </row>
    <row r="55" ht="15.75" customHeight="1" spans="1:26">
      <c r="A55" s="2"/>
      <c r="B55" s="9"/>
      <c r="C55" s="2"/>
      <c r="D55" s="2"/>
      <c r="E55" s="2"/>
      <c r="F55" s="2"/>
      <c r="G55" s="9"/>
      <c r="H55" s="2"/>
      <c r="I55" s="2"/>
      <c r="J55" s="2"/>
      <c r="K55" s="2"/>
      <c r="L55" s="2"/>
      <c r="M55" s="2"/>
      <c r="N55" s="2"/>
      <c r="O55" s="2"/>
      <c r="P55" s="2"/>
      <c r="Q55" s="2"/>
      <c r="R55" s="2"/>
      <c r="S55" s="2"/>
      <c r="T55" s="2"/>
      <c r="U55" s="2"/>
      <c r="V55" s="2"/>
      <c r="W55" s="2"/>
      <c r="X55" s="2"/>
      <c r="Y55" s="2"/>
      <c r="Z55" s="2"/>
    </row>
    <row r="56" ht="15.75" customHeight="1" spans="1:26">
      <c r="A56" s="2"/>
      <c r="B56" s="9"/>
      <c r="C56" s="2"/>
      <c r="D56" s="2"/>
      <c r="E56" s="2"/>
      <c r="F56" s="2"/>
      <c r="G56" s="9"/>
      <c r="H56" s="2"/>
      <c r="I56" s="2"/>
      <c r="J56" s="2"/>
      <c r="K56" s="2"/>
      <c r="L56" s="2"/>
      <c r="M56" s="2"/>
      <c r="N56" s="2"/>
      <c r="O56" s="2"/>
      <c r="P56" s="2"/>
      <c r="Q56" s="2"/>
      <c r="R56" s="2"/>
      <c r="S56" s="2"/>
      <c r="T56" s="2"/>
      <c r="U56" s="2"/>
      <c r="V56" s="2"/>
      <c r="W56" s="2"/>
      <c r="X56" s="2"/>
      <c r="Y56" s="2"/>
      <c r="Z56" s="2"/>
    </row>
    <row r="57" ht="15.75" customHeight="1" spans="1:26">
      <c r="A57" s="2"/>
      <c r="B57" s="9"/>
      <c r="C57" s="2"/>
      <c r="D57" s="2"/>
      <c r="E57" s="2"/>
      <c r="F57" s="2"/>
      <c r="G57" s="9"/>
      <c r="H57" s="2"/>
      <c r="I57" s="2"/>
      <c r="J57" s="2"/>
      <c r="K57" s="2"/>
      <c r="L57" s="2"/>
      <c r="M57" s="2"/>
      <c r="N57" s="2"/>
      <c r="O57" s="2"/>
      <c r="P57" s="2"/>
      <c r="Q57" s="2"/>
      <c r="R57" s="2"/>
      <c r="S57" s="2"/>
      <c r="T57" s="2"/>
      <c r="U57" s="2"/>
      <c r="V57" s="2"/>
      <c r="W57" s="2"/>
      <c r="X57" s="2"/>
      <c r="Y57" s="2"/>
      <c r="Z57" s="2"/>
    </row>
    <row r="58" ht="15.75" customHeight="1" spans="1:26">
      <c r="A58" s="2"/>
      <c r="B58" s="9"/>
      <c r="C58" s="2"/>
      <c r="D58" s="2"/>
      <c r="E58" s="2"/>
      <c r="F58" s="2"/>
      <c r="G58" s="9"/>
      <c r="H58" s="2"/>
      <c r="I58" s="2"/>
      <c r="J58" s="2"/>
      <c r="K58" s="2"/>
      <c r="L58" s="2"/>
      <c r="M58" s="2"/>
      <c r="N58" s="2"/>
      <c r="O58" s="2"/>
      <c r="P58" s="2"/>
      <c r="Q58" s="2"/>
      <c r="R58" s="2"/>
      <c r="S58" s="2"/>
      <c r="T58" s="2"/>
      <c r="U58" s="2"/>
      <c r="V58" s="2"/>
      <c r="W58" s="2"/>
      <c r="X58" s="2"/>
      <c r="Y58" s="2"/>
      <c r="Z58" s="2"/>
    </row>
    <row r="59" ht="15.75" customHeight="1" spans="1:26">
      <c r="A59" s="2"/>
      <c r="B59" s="9"/>
      <c r="C59" s="2"/>
      <c r="D59" s="2"/>
      <c r="E59" s="2"/>
      <c r="F59" s="2"/>
      <c r="G59" s="9"/>
      <c r="H59" s="2"/>
      <c r="I59" s="2"/>
      <c r="J59" s="2"/>
      <c r="K59" s="2"/>
      <c r="L59" s="2"/>
      <c r="M59" s="2"/>
      <c r="N59" s="2"/>
      <c r="O59" s="2"/>
      <c r="P59" s="2"/>
      <c r="Q59" s="2"/>
      <c r="R59" s="2"/>
      <c r="S59" s="2"/>
      <c r="T59" s="2"/>
      <c r="U59" s="2"/>
      <c r="V59" s="2"/>
      <c r="W59" s="2"/>
      <c r="X59" s="2"/>
      <c r="Y59" s="2"/>
      <c r="Z59" s="2"/>
    </row>
    <row r="60" ht="15.75" customHeight="1" spans="1:26">
      <c r="A60" s="2"/>
      <c r="B60" s="9"/>
      <c r="C60" s="2"/>
      <c r="D60" s="2"/>
      <c r="E60" s="2"/>
      <c r="F60" s="2"/>
      <c r="G60" s="9"/>
      <c r="H60" s="2"/>
      <c r="I60" s="2"/>
      <c r="J60" s="2"/>
      <c r="K60" s="2"/>
      <c r="L60" s="2"/>
      <c r="M60" s="2"/>
      <c r="N60" s="2"/>
      <c r="O60" s="2"/>
      <c r="P60" s="2"/>
      <c r="Q60" s="2"/>
      <c r="R60" s="2"/>
      <c r="S60" s="2"/>
      <c r="T60" s="2"/>
      <c r="U60" s="2"/>
      <c r="V60" s="2"/>
      <c r="W60" s="2"/>
      <c r="X60" s="2"/>
      <c r="Y60" s="2"/>
      <c r="Z60" s="2"/>
    </row>
    <row r="61" ht="15.75" customHeight="1" spans="1:26">
      <c r="A61" s="2"/>
      <c r="B61" s="9"/>
      <c r="C61" s="2"/>
      <c r="D61" s="2"/>
      <c r="E61" s="2"/>
      <c r="F61" s="2"/>
      <c r="G61" s="9"/>
      <c r="H61" s="2"/>
      <c r="I61" s="2"/>
      <c r="J61" s="2"/>
      <c r="K61" s="2"/>
      <c r="L61" s="2"/>
      <c r="M61" s="2"/>
      <c r="N61" s="2"/>
      <c r="O61" s="2"/>
      <c r="P61" s="2"/>
      <c r="Q61" s="2"/>
      <c r="R61" s="2"/>
      <c r="S61" s="2"/>
      <c r="T61" s="2"/>
      <c r="U61" s="2"/>
      <c r="V61" s="2"/>
      <c r="W61" s="2"/>
      <c r="X61" s="2"/>
      <c r="Y61" s="2"/>
      <c r="Z61" s="2"/>
    </row>
    <row r="62" ht="15.75" customHeight="1" spans="1:26">
      <c r="A62" s="2"/>
      <c r="B62" s="9"/>
      <c r="C62" s="2"/>
      <c r="D62" s="2"/>
      <c r="E62" s="2"/>
      <c r="F62" s="2"/>
      <c r="G62" s="9"/>
      <c r="H62" s="2"/>
      <c r="I62" s="2"/>
      <c r="J62" s="2"/>
      <c r="K62" s="2"/>
      <c r="L62" s="2"/>
      <c r="M62" s="2"/>
      <c r="N62" s="2"/>
      <c r="O62" s="2"/>
      <c r="P62" s="2"/>
      <c r="Q62" s="2"/>
      <c r="R62" s="2"/>
      <c r="S62" s="2"/>
      <c r="T62" s="2"/>
      <c r="U62" s="2"/>
      <c r="V62" s="2"/>
      <c r="W62" s="2"/>
      <c r="X62" s="2"/>
      <c r="Y62" s="2"/>
      <c r="Z62" s="2"/>
    </row>
    <row r="63" ht="15.75" customHeight="1" spans="1:26">
      <c r="A63" s="2"/>
      <c r="B63" s="9"/>
      <c r="C63" s="2"/>
      <c r="D63" s="2"/>
      <c r="E63" s="2"/>
      <c r="F63" s="2"/>
      <c r="G63" s="9"/>
      <c r="H63" s="2"/>
      <c r="I63" s="2"/>
      <c r="J63" s="2"/>
      <c r="K63" s="2"/>
      <c r="L63" s="2"/>
      <c r="M63" s="2"/>
      <c r="N63" s="2"/>
      <c r="O63" s="2"/>
      <c r="P63" s="2"/>
      <c r="Q63" s="2"/>
      <c r="R63" s="2"/>
      <c r="S63" s="2"/>
      <c r="T63" s="2"/>
      <c r="U63" s="2"/>
      <c r="V63" s="2"/>
      <c r="W63" s="2"/>
      <c r="X63" s="2"/>
      <c r="Y63" s="2"/>
      <c r="Z63" s="2"/>
    </row>
    <row r="64" ht="15.75" customHeight="1" spans="1:26">
      <c r="A64" s="2"/>
      <c r="B64" s="9"/>
      <c r="C64" s="2"/>
      <c r="D64" s="2"/>
      <c r="E64" s="2"/>
      <c r="F64" s="2"/>
      <c r="G64" s="9"/>
      <c r="H64" s="2"/>
      <c r="I64" s="2"/>
      <c r="J64" s="2"/>
      <c r="K64" s="2"/>
      <c r="L64" s="2"/>
      <c r="M64" s="2"/>
      <c r="N64" s="2"/>
      <c r="O64" s="2"/>
      <c r="P64" s="2"/>
      <c r="Q64" s="2"/>
      <c r="R64" s="2"/>
      <c r="S64" s="2"/>
      <c r="T64" s="2"/>
      <c r="U64" s="2"/>
      <c r="V64" s="2"/>
      <c r="W64" s="2"/>
      <c r="X64" s="2"/>
      <c r="Y64" s="2"/>
      <c r="Z64" s="2"/>
    </row>
    <row r="65" ht="15.75" customHeight="1" spans="1:26">
      <c r="A65" s="2"/>
      <c r="B65" s="9"/>
      <c r="C65" s="2"/>
      <c r="D65" s="2"/>
      <c r="E65" s="2"/>
      <c r="F65" s="2"/>
      <c r="G65" s="9"/>
      <c r="H65" s="2"/>
      <c r="I65" s="2"/>
      <c r="J65" s="2"/>
      <c r="K65" s="2"/>
      <c r="L65" s="2"/>
      <c r="M65" s="2"/>
      <c r="N65" s="2"/>
      <c r="O65" s="2"/>
      <c r="P65" s="2"/>
      <c r="Q65" s="2"/>
      <c r="R65" s="2"/>
      <c r="S65" s="2"/>
      <c r="T65" s="2"/>
      <c r="U65" s="2"/>
      <c r="V65" s="2"/>
      <c r="W65" s="2"/>
      <c r="X65" s="2"/>
      <c r="Y65" s="2"/>
      <c r="Z65" s="2"/>
    </row>
    <row r="66" ht="15.75" customHeight="1" spans="1:26">
      <c r="A66" s="2"/>
      <c r="B66" s="9"/>
      <c r="C66" s="2"/>
      <c r="D66" s="2"/>
      <c r="E66" s="2"/>
      <c r="F66" s="2"/>
      <c r="G66" s="9"/>
      <c r="H66" s="2"/>
      <c r="I66" s="2"/>
      <c r="J66" s="2"/>
      <c r="K66" s="2"/>
      <c r="L66" s="2"/>
      <c r="M66" s="2"/>
      <c r="N66" s="2"/>
      <c r="O66" s="2"/>
      <c r="P66" s="2"/>
      <c r="Q66" s="2"/>
      <c r="R66" s="2"/>
      <c r="S66" s="2"/>
      <c r="T66" s="2"/>
      <c r="U66" s="2"/>
      <c r="V66" s="2"/>
      <c r="W66" s="2"/>
      <c r="X66" s="2"/>
      <c r="Y66" s="2"/>
      <c r="Z66" s="2"/>
    </row>
    <row r="67" ht="15.75" customHeight="1" spans="1:26">
      <c r="A67" s="2"/>
      <c r="B67" s="9"/>
      <c r="C67" s="2"/>
      <c r="D67" s="2"/>
      <c r="E67" s="2"/>
      <c r="F67" s="2"/>
      <c r="G67" s="9"/>
      <c r="H67" s="2"/>
      <c r="I67" s="2"/>
      <c r="J67" s="2"/>
      <c r="K67" s="2"/>
      <c r="L67" s="2"/>
      <c r="M67" s="2"/>
      <c r="N67" s="2"/>
      <c r="O67" s="2"/>
      <c r="P67" s="2"/>
      <c r="Q67" s="2"/>
      <c r="R67" s="2"/>
      <c r="S67" s="2"/>
      <c r="T67" s="2"/>
      <c r="U67" s="2"/>
      <c r="V67" s="2"/>
      <c r="W67" s="2"/>
      <c r="X67" s="2"/>
      <c r="Y67" s="2"/>
      <c r="Z67" s="2"/>
    </row>
    <row r="68" ht="15.75" customHeight="1" spans="1:26">
      <c r="A68" s="2"/>
      <c r="B68" s="9"/>
      <c r="C68" s="2"/>
      <c r="D68" s="2"/>
      <c r="E68" s="2"/>
      <c r="F68" s="2"/>
      <c r="G68" s="9"/>
      <c r="H68" s="2"/>
      <c r="I68" s="2"/>
      <c r="J68" s="2"/>
      <c r="K68" s="2"/>
      <c r="L68" s="2"/>
      <c r="M68" s="2"/>
      <c r="N68" s="2"/>
      <c r="O68" s="2"/>
      <c r="P68" s="2"/>
      <c r="Q68" s="2"/>
      <c r="R68" s="2"/>
      <c r="S68" s="2"/>
      <c r="T68" s="2"/>
      <c r="U68" s="2"/>
      <c r="V68" s="2"/>
      <c r="W68" s="2"/>
      <c r="X68" s="2"/>
      <c r="Y68" s="2"/>
      <c r="Z68" s="2"/>
    </row>
    <row r="69" ht="15.75" customHeight="1" spans="1:26">
      <c r="A69" s="2"/>
      <c r="B69" s="9"/>
      <c r="C69" s="2"/>
      <c r="D69" s="2"/>
      <c r="E69" s="2"/>
      <c r="F69" s="2"/>
      <c r="G69" s="9"/>
      <c r="H69" s="2"/>
      <c r="I69" s="2"/>
      <c r="J69" s="2"/>
      <c r="K69" s="2"/>
      <c r="L69" s="2"/>
      <c r="M69" s="2"/>
      <c r="N69" s="2"/>
      <c r="O69" s="2"/>
      <c r="P69" s="2"/>
      <c r="Q69" s="2"/>
      <c r="R69" s="2"/>
      <c r="S69" s="2"/>
      <c r="T69" s="2"/>
      <c r="U69" s="2"/>
      <c r="V69" s="2"/>
      <c r="W69" s="2"/>
      <c r="X69" s="2"/>
      <c r="Y69" s="2"/>
      <c r="Z69" s="2"/>
    </row>
    <row r="70" ht="15.75" customHeight="1" spans="1:26">
      <c r="A70" s="2"/>
      <c r="B70" s="9"/>
      <c r="C70" s="2"/>
      <c r="D70" s="2"/>
      <c r="E70" s="2"/>
      <c r="F70" s="2"/>
      <c r="G70" s="9"/>
      <c r="H70" s="2"/>
      <c r="I70" s="2"/>
      <c r="J70" s="2"/>
      <c r="K70" s="2"/>
      <c r="L70" s="2"/>
      <c r="M70" s="2"/>
      <c r="N70" s="2"/>
      <c r="O70" s="2"/>
      <c r="P70" s="2"/>
      <c r="Q70" s="2"/>
      <c r="R70" s="2"/>
      <c r="S70" s="2"/>
      <c r="T70" s="2"/>
      <c r="U70" s="2"/>
      <c r="V70" s="2"/>
      <c r="W70" s="2"/>
      <c r="X70" s="2"/>
      <c r="Y70" s="2"/>
      <c r="Z70" s="2"/>
    </row>
    <row r="71" ht="15.75" customHeight="1" spans="1:26">
      <c r="A71" s="2"/>
      <c r="B71" s="9"/>
      <c r="C71" s="2"/>
      <c r="D71" s="2"/>
      <c r="E71" s="2"/>
      <c r="F71" s="2"/>
      <c r="G71" s="9"/>
      <c r="H71" s="2"/>
      <c r="I71" s="2"/>
      <c r="J71" s="2"/>
      <c r="K71" s="2"/>
      <c r="L71" s="2"/>
      <c r="M71" s="2"/>
      <c r="N71" s="2"/>
      <c r="O71" s="2"/>
      <c r="P71" s="2"/>
      <c r="Q71" s="2"/>
      <c r="R71" s="2"/>
      <c r="S71" s="2"/>
      <c r="T71" s="2"/>
      <c r="U71" s="2"/>
      <c r="V71" s="2"/>
      <c r="W71" s="2"/>
      <c r="X71" s="2"/>
      <c r="Y71" s="2"/>
      <c r="Z71" s="2"/>
    </row>
    <row r="72" ht="15.75" customHeight="1" spans="1:26">
      <c r="A72" s="2"/>
      <c r="B72" s="9"/>
      <c r="C72" s="2"/>
      <c r="D72" s="2"/>
      <c r="E72" s="2"/>
      <c r="F72" s="2"/>
      <c r="G72" s="9"/>
      <c r="H72" s="2"/>
      <c r="I72" s="2"/>
      <c r="J72" s="2"/>
      <c r="K72" s="2"/>
      <c r="L72" s="2"/>
      <c r="M72" s="2"/>
      <c r="N72" s="2"/>
      <c r="O72" s="2"/>
      <c r="P72" s="2"/>
      <c r="Q72" s="2"/>
      <c r="R72" s="2"/>
      <c r="S72" s="2"/>
      <c r="T72" s="2"/>
      <c r="U72" s="2"/>
      <c r="V72" s="2"/>
      <c r="W72" s="2"/>
      <c r="X72" s="2"/>
      <c r="Y72" s="2"/>
      <c r="Z72" s="2"/>
    </row>
    <row r="73" ht="15.75" customHeight="1" spans="1:26">
      <c r="A73" s="2"/>
      <c r="B73" s="9"/>
      <c r="C73" s="2"/>
      <c r="D73" s="2"/>
      <c r="E73" s="2"/>
      <c r="F73" s="2"/>
      <c r="G73" s="9"/>
      <c r="H73" s="2"/>
      <c r="I73" s="2"/>
      <c r="J73" s="2"/>
      <c r="K73" s="2"/>
      <c r="L73" s="2"/>
      <c r="M73" s="2"/>
      <c r="N73" s="2"/>
      <c r="O73" s="2"/>
      <c r="P73" s="2"/>
      <c r="Q73" s="2"/>
      <c r="R73" s="2"/>
      <c r="S73" s="2"/>
      <c r="T73" s="2"/>
      <c r="U73" s="2"/>
      <c r="V73" s="2"/>
      <c r="W73" s="2"/>
      <c r="X73" s="2"/>
      <c r="Y73" s="2"/>
      <c r="Z73" s="2"/>
    </row>
    <row r="74" ht="15.75" customHeight="1" spans="1:26">
      <c r="A74" s="2"/>
      <c r="B74" s="9"/>
      <c r="C74" s="2"/>
      <c r="D74" s="2"/>
      <c r="E74" s="2"/>
      <c r="F74" s="2"/>
      <c r="G74" s="9"/>
      <c r="H74" s="2"/>
      <c r="I74" s="2"/>
      <c r="J74" s="2"/>
      <c r="K74" s="2"/>
      <c r="L74" s="2"/>
      <c r="M74" s="2"/>
      <c r="N74" s="2"/>
      <c r="O74" s="2"/>
      <c r="P74" s="2"/>
      <c r="Q74" s="2"/>
      <c r="R74" s="2"/>
      <c r="S74" s="2"/>
      <c r="T74" s="2"/>
      <c r="U74" s="2"/>
      <c r="V74" s="2"/>
      <c r="W74" s="2"/>
      <c r="X74" s="2"/>
      <c r="Y74" s="2"/>
      <c r="Z74" s="2"/>
    </row>
    <row r="75" ht="15.75" customHeight="1" spans="1:26">
      <c r="A75" s="2"/>
      <c r="B75" s="9"/>
      <c r="C75" s="2"/>
      <c r="D75" s="2"/>
      <c r="E75" s="2"/>
      <c r="F75" s="2"/>
      <c r="G75" s="9"/>
      <c r="H75" s="2"/>
      <c r="I75" s="2"/>
      <c r="J75" s="2"/>
      <c r="K75" s="2"/>
      <c r="L75" s="2"/>
      <c r="M75" s="2"/>
      <c r="N75" s="2"/>
      <c r="O75" s="2"/>
      <c r="P75" s="2"/>
      <c r="Q75" s="2"/>
      <c r="R75" s="2"/>
      <c r="S75" s="2"/>
      <c r="T75" s="2"/>
      <c r="U75" s="2"/>
      <c r="V75" s="2"/>
      <c r="W75" s="2"/>
      <c r="X75" s="2"/>
      <c r="Y75" s="2"/>
      <c r="Z75" s="2"/>
    </row>
    <row r="76" ht="15.75" customHeight="1" spans="1:26">
      <c r="A76" s="2"/>
      <c r="B76" s="9"/>
      <c r="C76" s="2"/>
      <c r="D76" s="2"/>
      <c r="E76" s="2"/>
      <c r="F76" s="2"/>
      <c r="G76" s="9"/>
      <c r="H76" s="2"/>
      <c r="I76" s="2"/>
      <c r="J76" s="2"/>
      <c r="K76" s="2"/>
      <c r="L76" s="2"/>
      <c r="M76" s="2"/>
      <c r="N76" s="2"/>
      <c r="O76" s="2"/>
      <c r="P76" s="2"/>
      <c r="Q76" s="2"/>
      <c r="R76" s="2"/>
      <c r="S76" s="2"/>
      <c r="T76" s="2"/>
      <c r="U76" s="2"/>
      <c r="V76" s="2"/>
      <c r="W76" s="2"/>
      <c r="X76" s="2"/>
      <c r="Y76" s="2"/>
      <c r="Z76" s="2"/>
    </row>
    <row r="77" ht="15.75" customHeight="1" spans="1:26">
      <c r="A77" s="2"/>
      <c r="B77" s="9"/>
      <c r="C77" s="2"/>
      <c r="D77" s="2"/>
      <c r="E77" s="2"/>
      <c r="F77" s="2"/>
      <c r="G77" s="9"/>
      <c r="H77" s="2"/>
      <c r="I77" s="2"/>
      <c r="J77" s="2"/>
      <c r="K77" s="2"/>
      <c r="L77" s="2"/>
      <c r="M77" s="2"/>
      <c r="N77" s="2"/>
      <c r="O77" s="2"/>
      <c r="P77" s="2"/>
      <c r="Q77" s="2"/>
      <c r="R77" s="2"/>
      <c r="S77" s="2"/>
      <c r="T77" s="2"/>
      <c r="U77" s="2"/>
      <c r="V77" s="2"/>
      <c r="W77" s="2"/>
      <c r="X77" s="2"/>
      <c r="Y77" s="2"/>
      <c r="Z77" s="2"/>
    </row>
    <row r="78" ht="15.75" customHeight="1" spans="1:26">
      <c r="A78" s="2"/>
      <c r="B78" s="9"/>
      <c r="C78" s="2"/>
      <c r="D78" s="2"/>
      <c r="E78" s="2"/>
      <c r="F78" s="2"/>
      <c r="G78" s="9"/>
      <c r="H78" s="2"/>
      <c r="I78" s="2"/>
      <c r="J78" s="2"/>
      <c r="K78" s="2"/>
      <c r="L78" s="2"/>
      <c r="M78" s="2"/>
      <c r="N78" s="2"/>
      <c r="O78" s="2"/>
      <c r="P78" s="2"/>
      <c r="Q78" s="2"/>
      <c r="R78" s="2"/>
      <c r="S78" s="2"/>
      <c r="T78" s="2"/>
      <c r="U78" s="2"/>
      <c r="V78" s="2"/>
      <c r="W78" s="2"/>
      <c r="X78" s="2"/>
      <c r="Y78" s="2"/>
      <c r="Z78" s="2"/>
    </row>
    <row r="79" ht="15.75" customHeight="1" spans="1:26">
      <c r="A79" s="2"/>
      <c r="B79" s="9"/>
      <c r="C79" s="2"/>
      <c r="D79" s="2"/>
      <c r="E79" s="2"/>
      <c r="F79" s="2"/>
      <c r="G79" s="9"/>
      <c r="H79" s="2"/>
      <c r="I79" s="2"/>
      <c r="J79" s="2"/>
      <c r="K79" s="2"/>
      <c r="L79" s="2"/>
      <c r="M79" s="2"/>
      <c r="N79" s="2"/>
      <c r="O79" s="2"/>
      <c r="P79" s="2"/>
      <c r="Q79" s="2"/>
      <c r="R79" s="2"/>
      <c r="S79" s="2"/>
      <c r="T79" s="2"/>
      <c r="U79" s="2"/>
      <c r="V79" s="2"/>
      <c r="W79" s="2"/>
      <c r="X79" s="2"/>
      <c r="Y79" s="2"/>
      <c r="Z79" s="2"/>
    </row>
    <row r="80" ht="15.75" customHeight="1" spans="1:26">
      <c r="A80" s="2"/>
      <c r="B80" s="9"/>
      <c r="C80" s="2"/>
      <c r="D80" s="2"/>
      <c r="E80" s="2"/>
      <c r="F80" s="2"/>
      <c r="G80" s="9"/>
      <c r="H80" s="2"/>
      <c r="I80" s="2"/>
      <c r="J80" s="2"/>
      <c r="K80" s="2"/>
      <c r="L80" s="2"/>
      <c r="M80" s="2"/>
      <c r="N80" s="2"/>
      <c r="O80" s="2"/>
      <c r="P80" s="2"/>
      <c r="Q80" s="2"/>
      <c r="R80" s="2"/>
      <c r="S80" s="2"/>
      <c r="T80" s="2"/>
      <c r="U80" s="2"/>
      <c r="V80" s="2"/>
      <c r="W80" s="2"/>
      <c r="X80" s="2"/>
      <c r="Y80" s="2"/>
      <c r="Z80" s="2"/>
    </row>
    <row r="81" ht="15.75" customHeight="1" spans="1:26">
      <c r="A81" s="2"/>
      <c r="B81" s="9"/>
      <c r="C81" s="2"/>
      <c r="D81" s="2"/>
      <c r="E81" s="2"/>
      <c r="F81" s="2"/>
      <c r="G81" s="9"/>
      <c r="H81" s="2"/>
      <c r="I81" s="2"/>
      <c r="J81" s="2"/>
      <c r="K81" s="2"/>
      <c r="L81" s="2"/>
      <c r="M81" s="2"/>
      <c r="N81" s="2"/>
      <c r="O81" s="2"/>
      <c r="P81" s="2"/>
      <c r="Q81" s="2"/>
      <c r="R81" s="2"/>
      <c r="S81" s="2"/>
      <c r="T81" s="2"/>
      <c r="U81" s="2"/>
      <c r="V81" s="2"/>
      <c r="W81" s="2"/>
      <c r="X81" s="2"/>
      <c r="Y81" s="2"/>
      <c r="Z81" s="2"/>
    </row>
    <row r="82" ht="15.75" customHeight="1" spans="1:26">
      <c r="A82" s="2"/>
      <c r="B82" s="9"/>
      <c r="C82" s="2"/>
      <c r="D82" s="2"/>
      <c r="E82" s="2"/>
      <c r="F82" s="2"/>
      <c r="G82" s="9"/>
      <c r="H82" s="2"/>
      <c r="I82" s="2"/>
      <c r="J82" s="2"/>
      <c r="K82" s="2"/>
      <c r="L82" s="2"/>
      <c r="M82" s="2"/>
      <c r="N82" s="2"/>
      <c r="O82" s="2"/>
      <c r="P82" s="2"/>
      <c r="Q82" s="2"/>
      <c r="R82" s="2"/>
      <c r="S82" s="2"/>
      <c r="T82" s="2"/>
      <c r="U82" s="2"/>
      <c r="V82" s="2"/>
      <c r="W82" s="2"/>
      <c r="X82" s="2"/>
      <c r="Y82" s="2"/>
      <c r="Z82" s="2"/>
    </row>
    <row r="83" ht="15.75" customHeight="1" spans="1:26">
      <c r="A83" s="2"/>
      <c r="B83" s="9"/>
      <c r="C83" s="2"/>
      <c r="D83" s="2"/>
      <c r="E83" s="2"/>
      <c r="F83" s="2"/>
      <c r="G83" s="9"/>
      <c r="H83" s="2"/>
      <c r="I83" s="2"/>
      <c r="J83" s="2"/>
      <c r="K83" s="2"/>
      <c r="L83" s="2"/>
      <c r="M83" s="2"/>
      <c r="N83" s="2"/>
      <c r="O83" s="2"/>
      <c r="P83" s="2"/>
      <c r="Q83" s="2"/>
      <c r="R83" s="2"/>
      <c r="S83" s="2"/>
      <c r="T83" s="2"/>
      <c r="U83" s="2"/>
      <c r="V83" s="2"/>
      <c r="W83" s="2"/>
      <c r="X83" s="2"/>
      <c r="Y83" s="2"/>
      <c r="Z83" s="2"/>
    </row>
    <row r="84" ht="15.75" customHeight="1" spans="1:26">
      <c r="A84" s="2"/>
      <c r="B84" s="9"/>
      <c r="C84" s="2"/>
      <c r="D84" s="2"/>
      <c r="E84" s="2"/>
      <c r="F84" s="2"/>
      <c r="G84" s="9"/>
      <c r="H84" s="2"/>
      <c r="I84" s="2"/>
      <c r="J84" s="2"/>
      <c r="K84" s="2"/>
      <c r="L84" s="2"/>
      <c r="M84" s="2"/>
      <c r="N84" s="2"/>
      <c r="O84" s="2"/>
      <c r="P84" s="2"/>
      <c r="Q84" s="2"/>
      <c r="R84" s="2"/>
      <c r="S84" s="2"/>
      <c r="T84" s="2"/>
      <c r="U84" s="2"/>
      <c r="V84" s="2"/>
      <c r="W84" s="2"/>
      <c r="X84" s="2"/>
      <c r="Y84" s="2"/>
      <c r="Z84" s="2"/>
    </row>
    <row r="85" ht="15.75" customHeight="1" spans="1:26">
      <c r="A85" s="2"/>
      <c r="B85" s="9"/>
      <c r="C85" s="2"/>
      <c r="D85" s="2"/>
      <c r="E85" s="2"/>
      <c r="F85" s="2"/>
      <c r="G85" s="9"/>
      <c r="H85" s="2"/>
      <c r="I85" s="2"/>
      <c r="J85" s="2"/>
      <c r="K85" s="2"/>
      <c r="L85" s="2"/>
      <c r="M85" s="2"/>
      <c r="N85" s="2"/>
      <c r="O85" s="2"/>
      <c r="P85" s="2"/>
      <c r="Q85" s="2"/>
      <c r="R85" s="2"/>
      <c r="S85" s="2"/>
      <c r="T85" s="2"/>
      <c r="U85" s="2"/>
      <c r="V85" s="2"/>
      <c r="W85" s="2"/>
      <c r="X85" s="2"/>
      <c r="Y85" s="2"/>
      <c r="Z85" s="2"/>
    </row>
    <row r="86" ht="15.75" customHeight="1" spans="1:26">
      <c r="A86" s="2"/>
      <c r="B86" s="9"/>
      <c r="C86" s="2"/>
      <c r="D86" s="2"/>
      <c r="E86" s="2"/>
      <c r="F86" s="2"/>
      <c r="G86" s="9"/>
      <c r="H86" s="2"/>
      <c r="I86" s="2"/>
      <c r="J86" s="2"/>
      <c r="K86" s="2"/>
      <c r="L86" s="2"/>
      <c r="M86" s="2"/>
      <c r="N86" s="2"/>
      <c r="O86" s="2"/>
      <c r="P86" s="2"/>
      <c r="Q86" s="2"/>
      <c r="R86" s="2"/>
      <c r="S86" s="2"/>
      <c r="T86" s="2"/>
      <c r="U86" s="2"/>
      <c r="V86" s="2"/>
      <c r="W86" s="2"/>
      <c r="X86" s="2"/>
      <c r="Y86" s="2"/>
      <c r="Z86" s="2"/>
    </row>
    <row r="87" ht="15.75" customHeight="1" spans="1:26">
      <c r="A87" s="2"/>
      <c r="B87" s="9"/>
      <c r="C87" s="2"/>
      <c r="D87" s="2"/>
      <c r="E87" s="2"/>
      <c r="F87" s="2"/>
      <c r="G87" s="9"/>
      <c r="H87" s="2"/>
      <c r="I87" s="2"/>
      <c r="J87" s="2"/>
      <c r="K87" s="2"/>
      <c r="L87" s="2"/>
      <c r="M87" s="2"/>
      <c r="N87" s="2"/>
      <c r="O87" s="2"/>
      <c r="P87" s="2"/>
      <c r="Q87" s="2"/>
      <c r="R87" s="2"/>
      <c r="S87" s="2"/>
      <c r="T87" s="2"/>
      <c r="U87" s="2"/>
      <c r="V87" s="2"/>
      <c r="W87" s="2"/>
      <c r="X87" s="2"/>
      <c r="Y87" s="2"/>
      <c r="Z87" s="2"/>
    </row>
    <row r="88" ht="15.75" customHeight="1" spans="1:26">
      <c r="A88" s="2"/>
      <c r="B88" s="9"/>
      <c r="C88" s="2"/>
      <c r="D88" s="2"/>
      <c r="E88" s="2"/>
      <c r="F88" s="2"/>
      <c r="G88" s="9"/>
      <c r="H88" s="2"/>
      <c r="I88" s="2"/>
      <c r="J88" s="2"/>
      <c r="K88" s="2"/>
      <c r="L88" s="2"/>
      <c r="M88" s="2"/>
      <c r="N88" s="2"/>
      <c r="O88" s="2"/>
      <c r="P88" s="2"/>
      <c r="Q88" s="2"/>
      <c r="R88" s="2"/>
      <c r="S88" s="2"/>
      <c r="T88" s="2"/>
      <c r="U88" s="2"/>
      <c r="V88" s="2"/>
      <c r="W88" s="2"/>
      <c r="X88" s="2"/>
      <c r="Y88" s="2"/>
      <c r="Z88" s="2"/>
    </row>
    <row r="89" ht="15.75" customHeight="1" spans="1:26">
      <c r="A89" s="2"/>
      <c r="B89" s="9"/>
      <c r="C89" s="2"/>
      <c r="D89" s="2"/>
      <c r="E89" s="2"/>
      <c r="F89" s="2"/>
      <c r="G89" s="9"/>
      <c r="H89" s="2"/>
      <c r="I89" s="2"/>
      <c r="J89" s="2"/>
      <c r="K89" s="2"/>
      <c r="L89" s="2"/>
      <c r="M89" s="2"/>
      <c r="N89" s="2"/>
      <c r="O89" s="2"/>
      <c r="P89" s="2"/>
      <c r="Q89" s="2"/>
      <c r="R89" s="2"/>
      <c r="S89" s="2"/>
      <c r="T89" s="2"/>
      <c r="U89" s="2"/>
      <c r="V89" s="2"/>
      <c r="W89" s="2"/>
      <c r="X89" s="2"/>
      <c r="Y89" s="2"/>
      <c r="Z89" s="2"/>
    </row>
    <row r="90" ht="15.75" customHeight="1" spans="1:26">
      <c r="A90" s="2"/>
      <c r="B90" s="9"/>
      <c r="C90" s="2"/>
      <c r="D90" s="2"/>
      <c r="E90" s="2"/>
      <c r="F90" s="2"/>
      <c r="G90" s="9"/>
      <c r="H90" s="2"/>
      <c r="I90" s="2"/>
      <c r="J90" s="2"/>
      <c r="K90" s="2"/>
      <c r="L90" s="2"/>
      <c r="M90" s="2"/>
      <c r="N90" s="2"/>
      <c r="O90" s="2"/>
      <c r="P90" s="2"/>
      <c r="Q90" s="2"/>
      <c r="R90" s="2"/>
      <c r="S90" s="2"/>
      <c r="T90" s="2"/>
      <c r="U90" s="2"/>
      <c r="V90" s="2"/>
      <c r="W90" s="2"/>
      <c r="X90" s="2"/>
      <c r="Y90" s="2"/>
      <c r="Z90" s="2"/>
    </row>
    <row r="91" ht="15.75" customHeight="1" spans="1:26">
      <c r="A91" s="2"/>
      <c r="B91" s="9"/>
      <c r="C91" s="2"/>
      <c r="D91" s="2"/>
      <c r="E91" s="2"/>
      <c r="F91" s="2"/>
      <c r="G91" s="9"/>
      <c r="H91" s="2"/>
      <c r="I91" s="2"/>
      <c r="J91" s="2"/>
      <c r="K91" s="2"/>
      <c r="L91" s="2"/>
      <c r="M91" s="2"/>
      <c r="N91" s="2"/>
      <c r="O91" s="2"/>
      <c r="P91" s="2"/>
      <c r="Q91" s="2"/>
      <c r="R91" s="2"/>
      <c r="S91" s="2"/>
      <c r="T91" s="2"/>
      <c r="U91" s="2"/>
      <c r="V91" s="2"/>
      <c r="W91" s="2"/>
      <c r="X91" s="2"/>
      <c r="Y91" s="2"/>
      <c r="Z91" s="2"/>
    </row>
    <row r="92" ht="15.75" customHeight="1" spans="1:26">
      <c r="A92" s="2"/>
      <c r="B92" s="9"/>
      <c r="C92" s="2"/>
      <c r="D92" s="2"/>
      <c r="E92" s="2"/>
      <c r="F92" s="2"/>
      <c r="G92" s="9"/>
      <c r="H92" s="2"/>
      <c r="I92" s="2"/>
      <c r="J92" s="2"/>
      <c r="K92" s="2"/>
      <c r="L92" s="2"/>
      <c r="M92" s="2"/>
      <c r="N92" s="2"/>
      <c r="O92" s="2"/>
      <c r="P92" s="2"/>
      <c r="Q92" s="2"/>
      <c r="R92" s="2"/>
      <c r="S92" s="2"/>
      <c r="T92" s="2"/>
      <c r="U92" s="2"/>
      <c r="V92" s="2"/>
      <c r="W92" s="2"/>
      <c r="X92" s="2"/>
      <c r="Y92" s="2"/>
      <c r="Z92" s="2"/>
    </row>
    <row r="93" ht="15.75" customHeight="1" spans="1:26">
      <c r="A93" s="2"/>
      <c r="B93" s="9"/>
      <c r="C93" s="2"/>
      <c r="D93" s="2"/>
      <c r="E93" s="2"/>
      <c r="F93" s="2"/>
      <c r="G93" s="9"/>
      <c r="H93" s="2"/>
      <c r="I93" s="2"/>
      <c r="J93" s="2"/>
      <c r="K93" s="2"/>
      <c r="L93" s="2"/>
      <c r="M93" s="2"/>
      <c r="N93" s="2"/>
      <c r="O93" s="2"/>
      <c r="P93" s="2"/>
      <c r="Q93" s="2"/>
      <c r="R93" s="2"/>
      <c r="S93" s="2"/>
      <c r="T93" s="2"/>
      <c r="U93" s="2"/>
      <c r="V93" s="2"/>
      <c r="W93" s="2"/>
      <c r="X93" s="2"/>
      <c r="Y93" s="2"/>
      <c r="Z93" s="2"/>
    </row>
    <row r="94" ht="15.75" customHeight="1" spans="1:26">
      <c r="A94" s="2"/>
      <c r="B94" s="9"/>
      <c r="C94" s="2"/>
      <c r="D94" s="2"/>
      <c r="E94" s="2"/>
      <c r="F94" s="2"/>
      <c r="G94" s="9"/>
      <c r="H94" s="2"/>
      <c r="I94" s="2"/>
      <c r="J94" s="2"/>
      <c r="K94" s="2"/>
      <c r="L94" s="2"/>
      <c r="M94" s="2"/>
      <c r="N94" s="2"/>
      <c r="O94" s="2"/>
      <c r="P94" s="2"/>
      <c r="Q94" s="2"/>
      <c r="R94" s="2"/>
      <c r="S94" s="2"/>
      <c r="T94" s="2"/>
      <c r="U94" s="2"/>
      <c r="V94" s="2"/>
      <c r="W94" s="2"/>
      <c r="X94" s="2"/>
      <c r="Y94" s="2"/>
      <c r="Z94" s="2"/>
    </row>
    <row r="95" ht="15.75" customHeight="1" spans="1:26">
      <c r="A95" s="2"/>
      <c r="B95" s="9"/>
      <c r="C95" s="2"/>
      <c r="D95" s="2"/>
      <c r="E95" s="2"/>
      <c r="F95" s="2"/>
      <c r="G95" s="9"/>
      <c r="H95" s="2"/>
      <c r="I95" s="2"/>
      <c r="J95" s="2"/>
      <c r="K95" s="2"/>
      <c r="L95" s="2"/>
      <c r="M95" s="2"/>
      <c r="N95" s="2"/>
      <c r="O95" s="2"/>
      <c r="P95" s="2"/>
      <c r="Q95" s="2"/>
      <c r="R95" s="2"/>
      <c r="S95" s="2"/>
      <c r="T95" s="2"/>
      <c r="U95" s="2"/>
      <c r="V95" s="2"/>
      <c r="W95" s="2"/>
      <c r="X95" s="2"/>
      <c r="Y95" s="2"/>
      <c r="Z95" s="2"/>
    </row>
    <row r="96" ht="15.75" customHeight="1" spans="1:26">
      <c r="A96" s="2"/>
      <c r="B96" s="9"/>
      <c r="C96" s="2"/>
      <c r="D96" s="2"/>
      <c r="E96" s="2"/>
      <c r="F96" s="2"/>
      <c r="G96" s="9"/>
      <c r="H96" s="2"/>
      <c r="I96" s="2"/>
      <c r="J96" s="2"/>
      <c r="K96" s="2"/>
      <c r="L96" s="2"/>
      <c r="M96" s="2"/>
      <c r="N96" s="2"/>
      <c r="O96" s="2"/>
      <c r="P96" s="2"/>
      <c r="Q96" s="2"/>
      <c r="R96" s="2"/>
      <c r="S96" s="2"/>
      <c r="T96" s="2"/>
      <c r="U96" s="2"/>
      <c r="V96" s="2"/>
      <c r="W96" s="2"/>
      <c r="X96" s="2"/>
      <c r="Y96" s="2"/>
      <c r="Z96" s="2"/>
    </row>
    <row r="97" ht="15.75" customHeight="1" spans="1:26">
      <c r="A97" s="2"/>
      <c r="B97" s="9"/>
      <c r="C97" s="2"/>
      <c r="D97" s="2"/>
      <c r="E97" s="2"/>
      <c r="F97" s="2"/>
      <c r="G97" s="9"/>
      <c r="H97" s="2"/>
      <c r="I97" s="2"/>
      <c r="J97" s="2"/>
      <c r="K97" s="2"/>
      <c r="L97" s="2"/>
      <c r="M97" s="2"/>
      <c r="N97" s="2"/>
      <c r="O97" s="2"/>
      <c r="P97" s="2"/>
      <c r="Q97" s="2"/>
      <c r="R97" s="2"/>
      <c r="S97" s="2"/>
      <c r="T97" s="2"/>
      <c r="U97" s="2"/>
      <c r="V97" s="2"/>
      <c r="W97" s="2"/>
      <c r="X97" s="2"/>
      <c r="Y97" s="2"/>
      <c r="Z97" s="2"/>
    </row>
    <row r="98" ht="15.75" customHeight="1" spans="1:26">
      <c r="A98" s="2"/>
      <c r="B98" s="9"/>
      <c r="C98" s="2"/>
      <c r="D98" s="2"/>
      <c r="E98" s="2"/>
      <c r="F98" s="2"/>
      <c r="G98" s="9"/>
      <c r="H98" s="2"/>
      <c r="I98" s="2"/>
      <c r="J98" s="2"/>
      <c r="K98" s="2"/>
      <c r="L98" s="2"/>
      <c r="M98" s="2"/>
      <c r="N98" s="2"/>
      <c r="O98" s="2"/>
      <c r="P98" s="2"/>
      <c r="Q98" s="2"/>
      <c r="R98" s="2"/>
      <c r="S98" s="2"/>
      <c r="T98" s="2"/>
      <c r="U98" s="2"/>
      <c r="V98" s="2"/>
      <c r="W98" s="2"/>
      <c r="X98" s="2"/>
      <c r="Y98" s="2"/>
      <c r="Z98" s="2"/>
    </row>
    <row r="99" ht="15.75" customHeight="1" spans="1:26">
      <c r="A99" s="2"/>
      <c r="B99" s="9"/>
      <c r="C99" s="2"/>
      <c r="D99" s="2"/>
      <c r="E99" s="2"/>
      <c r="F99" s="2"/>
      <c r="G99" s="9"/>
      <c r="H99" s="2"/>
      <c r="I99" s="2"/>
      <c r="J99" s="2"/>
      <c r="K99" s="2"/>
      <c r="L99" s="2"/>
      <c r="M99" s="2"/>
      <c r="N99" s="2"/>
      <c r="O99" s="2"/>
      <c r="P99" s="2"/>
      <c r="Q99" s="2"/>
      <c r="R99" s="2"/>
      <c r="S99" s="2"/>
      <c r="T99" s="2"/>
      <c r="U99" s="2"/>
      <c r="V99" s="2"/>
      <c r="W99" s="2"/>
      <c r="X99" s="2"/>
      <c r="Y99" s="2"/>
      <c r="Z99" s="2"/>
    </row>
    <row r="100" ht="15.75" customHeight="1" spans="1:26">
      <c r="A100" s="2"/>
      <c r="B100" s="9"/>
      <c r="C100" s="2"/>
      <c r="D100" s="2"/>
      <c r="E100" s="2"/>
      <c r="F100" s="2"/>
      <c r="G100" s="9"/>
      <c r="H100" s="2"/>
      <c r="I100" s="2"/>
      <c r="J100" s="2"/>
      <c r="K100" s="2"/>
      <c r="L100" s="2"/>
      <c r="M100" s="2"/>
      <c r="N100" s="2"/>
      <c r="O100" s="2"/>
      <c r="P100" s="2"/>
      <c r="Q100" s="2"/>
      <c r="R100" s="2"/>
      <c r="S100" s="2"/>
      <c r="T100" s="2"/>
      <c r="U100" s="2"/>
      <c r="V100" s="2"/>
      <c r="W100" s="2"/>
      <c r="X100" s="2"/>
      <c r="Y100" s="2"/>
      <c r="Z100" s="2"/>
    </row>
    <row r="101" ht="15.75" customHeight="1" spans="1:26">
      <c r="A101" s="2"/>
      <c r="B101" s="9"/>
      <c r="C101" s="2"/>
      <c r="D101" s="2"/>
      <c r="E101" s="2"/>
      <c r="F101" s="2"/>
      <c r="G101" s="9"/>
      <c r="H101" s="2"/>
      <c r="I101" s="2"/>
      <c r="J101" s="2"/>
      <c r="K101" s="2"/>
      <c r="L101" s="2"/>
      <c r="M101" s="2"/>
      <c r="N101" s="2"/>
      <c r="O101" s="2"/>
      <c r="P101" s="2"/>
      <c r="Q101" s="2"/>
      <c r="R101" s="2"/>
      <c r="S101" s="2"/>
      <c r="T101" s="2"/>
      <c r="U101" s="2"/>
      <c r="V101" s="2"/>
      <c r="W101" s="2"/>
      <c r="X101" s="2"/>
      <c r="Y101" s="2"/>
      <c r="Z101" s="2"/>
    </row>
    <row r="102" ht="15.75" customHeight="1" spans="1:26">
      <c r="A102" s="2"/>
      <c r="B102" s="9"/>
      <c r="C102" s="2"/>
      <c r="D102" s="2"/>
      <c r="E102" s="2"/>
      <c r="F102" s="2"/>
      <c r="G102" s="9"/>
      <c r="H102" s="2"/>
      <c r="I102" s="2"/>
      <c r="J102" s="2"/>
      <c r="K102" s="2"/>
      <c r="L102" s="2"/>
      <c r="M102" s="2"/>
      <c r="N102" s="2"/>
      <c r="O102" s="2"/>
      <c r="P102" s="2"/>
      <c r="Q102" s="2"/>
      <c r="R102" s="2"/>
      <c r="S102" s="2"/>
      <c r="T102" s="2"/>
      <c r="U102" s="2"/>
      <c r="V102" s="2"/>
      <c r="W102" s="2"/>
      <c r="X102" s="2"/>
      <c r="Y102" s="2"/>
      <c r="Z102" s="2"/>
    </row>
    <row r="103" ht="15.75" customHeight="1" spans="1:26">
      <c r="A103" s="2"/>
      <c r="B103" s="9"/>
      <c r="C103" s="2"/>
      <c r="D103" s="2"/>
      <c r="E103" s="2"/>
      <c r="F103" s="2"/>
      <c r="G103" s="9"/>
      <c r="H103" s="2"/>
      <c r="I103" s="2"/>
      <c r="J103" s="2"/>
      <c r="K103" s="2"/>
      <c r="L103" s="2"/>
      <c r="M103" s="2"/>
      <c r="N103" s="2"/>
      <c r="O103" s="2"/>
      <c r="P103" s="2"/>
      <c r="Q103" s="2"/>
      <c r="R103" s="2"/>
      <c r="S103" s="2"/>
      <c r="T103" s="2"/>
      <c r="U103" s="2"/>
      <c r="V103" s="2"/>
      <c r="W103" s="2"/>
      <c r="X103" s="2"/>
      <c r="Y103" s="2"/>
      <c r="Z103" s="2"/>
    </row>
    <row r="104" ht="15.75" customHeight="1" spans="1:26">
      <c r="A104" s="2"/>
      <c r="B104" s="9"/>
      <c r="C104" s="2"/>
      <c r="D104" s="2"/>
      <c r="E104" s="2"/>
      <c r="F104" s="2"/>
      <c r="G104" s="9"/>
      <c r="H104" s="2"/>
      <c r="I104" s="2"/>
      <c r="J104" s="2"/>
      <c r="K104" s="2"/>
      <c r="L104" s="2"/>
      <c r="M104" s="2"/>
      <c r="N104" s="2"/>
      <c r="O104" s="2"/>
      <c r="P104" s="2"/>
      <c r="Q104" s="2"/>
      <c r="R104" s="2"/>
      <c r="S104" s="2"/>
      <c r="T104" s="2"/>
      <c r="U104" s="2"/>
      <c r="V104" s="2"/>
      <c r="W104" s="2"/>
      <c r="X104" s="2"/>
      <c r="Y104" s="2"/>
      <c r="Z104" s="2"/>
    </row>
    <row r="105" ht="15.75" customHeight="1" spans="1:26">
      <c r="A105" s="2"/>
      <c r="B105" s="9"/>
      <c r="C105" s="2"/>
      <c r="D105" s="2"/>
      <c r="E105" s="2"/>
      <c r="F105" s="2"/>
      <c r="G105" s="9"/>
      <c r="H105" s="2"/>
      <c r="I105" s="2"/>
      <c r="J105" s="2"/>
      <c r="K105" s="2"/>
      <c r="L105" s="2"/>
      <c r="M105" s="2"/>
      <c r="N105" s="2"/>
      <c r="O105" s="2"/>
      <c r="P105" s="2"/>
      <c r="Q105" s="2"/>
      <c r="R105" s="2"/>
      <c r="S105" s="2"/>
      <c r="T105" s="2"/>
      <c r="U105" s="2"/>
      <c r="V105" s="2"/>
      <c r="W105" s="2"/>
      <c r="X105" s="2"/>
      <c r="Y105" s="2"/>
      <c r="Z105" s="2"/>
    </row>
    <row r="106" ht="15.75" customHeight="1" spans="1:26">
      <c r="A106" s="2"/>
      <c r="B106" s="9"/>
      <c r="C106" s="2"/>
      <c r="D106" s="2"/>
      <c r="E106" s="2"/>
      <c r="F106" s="2"/>
      <c r="G106" s="9"/>
      <c r="H106" s="2"/>
      <c r="I106" s="2"/>
      <c r="J106" s="2"/>
      <c r="K106" s="2"/>
      <c r="L106" s="2"/>
      <c r="M106" s="2"/>
      <c r="N106" s="2"/>
      <c r="O106" s="2"/>
      <c r="P106" s="2"/>
      <c r="Q106" s="2"/>
      <c r="R106" s="2"/>
      <c r="S106" s="2"/>
      <c r="T106" s="2"/>
      <c r="U106" s="2"/>
      <c r="V106" s="2"/>
      <c r="W106" s="2"/>
      <c r="X106" s="2"/>
      <c r="Y106" s="2"/>
      <c r="Z106" s="2"/>
    </row>
    <row r="107" ht="15.75" customHeight="1" spans="1:26">
      <c r="A107" s="2"/>
      <c r="B107" s="9"/>
      <c r="C107" s="2"/>
      <c r="D107" s="2"/>
      <c r="E107" s="2"/>
      <c r="F107" s="2"/>
      <c r="G107" s="9"/>
      <c r="H107" s="2"/>
      <c r="I107" s="2"/>
      <c r="J107" s="2"/>
      <c r="K107" s="2"/>
      <c r="L107" s="2"/>
      <c r="M107" s="2"/>
      <c r="N107" s="2"/>
      <c r="O107" s="2"/>
      <c r="P107" s="2"/>
      <c r="Q107" s="2"/>
      <c r="R107" s="2"/>
      <c r="S107" s="2"/>
      <c r="T107" s="2"/>
      <c r="U107" s="2"/>
      <c r="V107" s="2"/>
      <c r="W107" s="2"/>
      <c r="X107" s="2"/>
      <c r="Y107" s="2"/>
      <c r="Z107" s="2"/>
    </row>
    <row r="108" ht="15.75" customHeight="1" spans="1:26">
      <c r="A108" s="2"/>
      <c r="B108" s="9"/>
      <c r="C108" s="2"/>
      <c r="D108" s="2"/>
      <c r="E108" s="2"/>
      <c r="F108" s="2"/>
      <c r="G108" s="9"/>
      <c r="H108" s="2"/>
      <c r="I108" s="2"/>
      <c r="J108" s="2"/>
      <c r="K108" s="2"/>
      <c r="L108" s="2"/>
      <c r="M108" s="2"/>
      <c r="N108" s="2"/>
      <c r="O108" s="2"/>
      <c r="P108" s="2"/>
      <c r="Q108" s="2"/>
      <c r="R108" s="2"/>
      <c r="S108" s="2"/>
      <c r="T108" s="2"/>
      <c r="U108" s="2"/>
      <c r="V108" s="2"/>
      <c r="W108" s="2"/>
      <c r="X108" s="2"/>
      <c r="Y108" s="2"/>
      <c r="Z108" s="2"/>
    </row>
    <row r="109" ht="15.75" customHeight="1" spans="1:26">
      <c r="A109" s="2"/>
      <c r="B109" s="9"/>
      <c r="C109" s="2"/>
      <c r="D109" s="2"/>
      <c r="E109" s="2"/>
      <c r="F109" s="2"/>
      <c r="G109" s="9"/>
      <c r="H109" s="2"/>
      <c r="I109" s="2"/>
      <c r="J109" s="2"/>
      <c r="K109" s="2"/>
      <c r="L109" s="2"/>
      <c r="M109" s="2"/>
      <c r="N109" s="2"/>
      <c r="O109" s="2"/>
      <c r="P109" s="2"/>
      <c r="Q109" s="2"/>
      <c r="R109" s="2"/>
      <c r="S109" s="2"/>
      <c r="T109" s="2"/>
      <c r="U109" s="2"/>
      <c r="V109" s="2"/>
      <c r="W109" s="2"/>
      <c r="X109" s="2"/>
      <c r="Y109" s="2"/>
      <c r="Z109" s="2"/>
    </row>
    <row r="110" ht="15.75" customHeight="1" spans="1:26">
      <c r="A110" s="2"/>
      <c r="B110" s="9"/>
      <c r="C110" s="2"/>
      <c r="D110" s="2"/>
      <c r="E110" s="2"/>
      <c r="F110" s="2"/>
      <c r="G110" s="9"/>
      <c r="H110" s="2"/>
      <c r="I110" s="2"/>
      <c r="J110" s="2"/>
      <c r="K110" s="2"/>
      <c r="L110" s="2"/>
      <c r="M110" s="2"/>
      <c r="N110" s="2"/>
      <c r="O110" s="2"/>
      <c r="P110" s="2"/>
      <c r="Q110" s="2"/>
      <c r="R110" s="2"/>
      <c r="S110" s="2"/>
      <c r="T110" s="2"/>
      <c r="U110" s="2"/>
      <c r="V110" s="2"/>
      <c r="W110" s="2"/>
      <c r="X110" s="2"/>
      <c r="Y110" s="2"/>
      <c r="Z110" s="2"/>
    </row>
    <row r="111" ht="15.75" customHeight="1" spans="1:26">
      <c r="A111" s="2"/>
      <c r="B111" s="9"/>
      <c r="C111" s="2"/>
      <c r="D111" s="2"/>
      <c r="E111" s="2"/>
      <c r="F111" s="2"/>
      <c r="G111" s="9"/>
      <c r="H111" s="2"/>
      <c r="I111" s="2"/>
      <c r="J111" s="2"/>
      <c r="K111" s="2"/>
      <c r="L111" s="2"/>
      <c r="M111" s="2"/>
      <c r="N111" s="2"/>
      <c r="O111" s="2"/>
      <c r="P111" s="2"/>
      <c r="Q111" s="2"/>
      <c r="R111" s="2"/>
      <c r="S111" s="2"/>
      <c r="T111" s="2"/>
      <c r="U111" s="2"/>
      <c r="V111" s="2"/>
      <c r="W111" s="2"/>
      <c r="X111" s="2"/>
      <c r="Y111" s="2"/>
      <c r="Z111" s="2"/>
    </row>
    <row r="112" ht="15.75" customHeight="1" spans="1:26">
      <c r="A112" s="2"/>
      <c r="B112" s="9"/>
      <c r="C112" s="2"/>
      <c r="D112" s="2"/>
      <c r="E112" s="2"/>
      <c r="F112" s="2"/>
      <c r="G112" s="9"/>
      <c r="H112" s="2"/>
      <c r="I112" s="2"/>
      <c r="J112" s="2"/>
      <c r="K112" s="2"/>
      <c r="L112" s="2"/>
      <c r="M112" s="2"/>
      <c r="N112" s="2"/>
      <c r="O112" s="2"/>
      <c r="P112" s="2"/>
      <c r="Q112" s="2"/>
      <c r="R112" s="2"/>
      <c r="S112" s="2"/>
      <c r="T112" s="2"/>
      <c r="U112" s="2"/>
      <c r="V112" s="2"/>
      <c r="W112" s="2"/>
      <c r="X112" s="2"/>
      <c r="Y112" s="2"/>
      <c r="Z112" s="2"/>
    </row>
    <row r="113" ht="15.75" customHeight="1" spans="1:26">
      <c r="A113" s="2"/>
      <c r="B113" s="9"/>
      <c r="C113" s="2"/>
      <c r="D113" s="2"/>
      <c r="E113" s="2"/>
      <c r="F113" s="2"/>
      <c r="G113" s="9"/>
      <c r="H113" s="2"/>
      <c r="I113" s="2"/>
      <c r="J113" s="2"/>
      <c r="K113" s="2"/>
      <c r="L113" s="2"/>
      <c r="M113" s="2"/>
      <c r="N113" s="2"/>
      <c r="O113" s="2"/>
      <c r="P113" s="2"/>
      <c r="Q113" s="2"/>
      <c r="R113" s="2"/>
      <c r="S113" s="2"/>
      <c r="T113" s="2"/>
      <c r="U113" s="2"/>
      <c r="V113" s="2"/>
      <c r="W113" s="2"/>
      <c r="X113" s="2"/>
      <c r="Y113" s="2"/>
      <c r="Z113" s="2"/>
    </row>
    <row r="114" ht="15.75" customHeight="1" spans="1:26">
      <c r="A114" s="2"/>
      <c r="B114" s="9"/>
      <c r="C114" s="2"/>
      <c r="D114" s="2"/>
      <c r="E114" s="2"/>
      <c r="F114" s="2"/>
      <c r="G114" s="9"/>
      <c r="H114" s="2"/>
      <c r="I114" s="2"/>
      <c r="J114" s="2"/>
      <c r="K114" s="2"/>
      <c r="L114" s="2"/>
      <c r="M114" s="2"/>
      <c r="N114" s="2"/>
      <c r="O114" s="2"/>
      <c r="P114" s="2"/>
      <c r="Q114" s="2"/>
      <c r="R114" s="2"/>
      <c r="S114" s="2"/>
      <c r="T114" s="2"/>
      <c r="U114" s="2"/>
      <c r="V114" s="2"/>
      <c r="W114" s="2"/>
      <c r="X114" s="2"/>
      <c r="Y114" s="2"/>
      <c r="Z114" s="2"/>
    </row>
    <row r="115" ht="15.75" customHeight="1" spans="1:26">
      <c r="A115" s="2"/>
      <c r="B115" s="9"/>
      <c r="C115" s="2"/>
      <c r="D115" s="2"/>
      <c r="E115" s="2"/>
      <c r="F115" s="2"/>
      <c r="G115" s="9"/>
      <c r="H115" s="2"/>
      <c r="I115" s="2"/>
      <c r="J115" s="2"/>
      <c r="K115" s="2"/>
      <c r="L115" s="2"/>
      <c r="M115" s="2"/>
      <c r="N115" s="2"/>
      <c r="O115" s="2"/>
      <c r="P115" s="2"/>
      <c r="Q115" s="2"/>
      <c r="R115" s="2"/>
      <c r="S115" s="2"/>
      <c r="T115" s="2"/>
      <c r="U115" s="2"/>
      <c r="V115" s="2"/>
      <c r="W115" s="2"/>
      <c r="X115" s="2"/>
      <c r="Y115" s="2"/>
      <c r="Z115" s="2"/>
    </row>
    <row r="116" ht="15.75" customHeight="1" spans="1:26">
      <c r="A116" s="2"/>
      <c r="B116" s="9"/>
      <c r="C116" s="2"/>
      <c r="D116" s="2"/>
      <c r="E116" s="2"/>
      <c r="F116" s="2"/>
      <c r="G116" s="9"/>
      <c r="H116" s="2"/>
      <c r="I116" s="2"/>
      <c r="J116" s="2"/>
      <c r="K116" s="2"/>
      <c r="L116" s="2"/>
      <c r="M116" s="2"/>
      <c r="N116" s="2"/>
      <c r="O116" s="2"/>
      <c r="P116" s="2"/>
      <c r="Q116" s="2"/>
      <c r="R116" s="2"/>
      <c r="S116" s="2"/>
      <c r="T116" s="2"/>
      <c r="U116" s="2"/>
      <c r="V116" s="2"/>
      <c r="W116" s="2"/>
      <c r="X116" s="2"/>
      <c r="Y116" s="2"/>
      <c r="Z116" s="2"/>
    </row>
    <row r="117" ht="15.75" customHeight="1" spans="1:26">
      <c r="A117" s="2"/>
      <c r="B117" s="9"/>
      <c r="C117" s="2"/>
      <c r="D117" s="2"/>
      <c r="E117" s="2"/>
      <c r="F117" s="2"/>
      <c r="G117" s="9"/>
      <c r="H117" s="2"/>
      <c r="I117" s="2"/>
      <c r="J117" s="2"/>
      <c r="K117" s="2"/>
      <c r="L117" s="2"/>
      <c r="M117" s="2"/>
      <c r="N117" s="2"/>
      <c r="O117" s="2"/>
      <c r="P117" s="2"/>
      <c r="Q117" s="2"/>
      <c r="R117" s="2"/>
      <c r="S117" s="2"/>
      <c r="T117" s="2"/>
      <c r="U117" s="2"/>
      <c r="V117" s="2"/>
      <c r="W117" s="2"/>
      <c r="X117" s="2"/>
      <c r="Y117" s="2"/>
      <c r="Z117" s="2"/>
    </row>
    <row r="118" ht="15.75" customHeight="1" spans="1:26">
      <c r="A118" s="2"/>
      <c r="B118" s="9"/>
      <c r="C118" s="2"/>
      <c r="D118" s="2"/>
      <c r="E118" s="2"/>
      <c r="F118" s="2"/>
      <c r="G118" s="9"/>
      <c r="H118" s="2"/>
      <c r="I118" s="2"/>
      <c r="J118" s="2"/>
      <c r="K118" s="2"/>
      <c r="L118" s="2"/>
      <c r="M118" s="2"/>
      <c r="N118" s="2"/>
      <c r="O118" s="2"/>
      <c r="P118" s="2"/>
      <c r="Q118" s="2"/>
      <c r="R118" s="2"/>
      <c r="S118" s="2"/>
      <c r="T118" s="2"/>
      <c r="U118" s="2"/>
      <c r="V118" s="2"/>
      <c r="W118" s="2"/>
      <c r="X118" s="2"/>
      <c r="Y118" s="2"/>
      <c r="Z118" s="2"/>
    </row>
    <row r="119" ht="15.75" customHeight="1" spans="1:26">
      <c r="A119" s="2"/>
      <c r="B119" s="9"/>
      <c r="C119" s="2"/>
      <c r="D119" s="2"/>
      <c r="E119" s="2"/>
      <c r="F119" s="2"/>
      <c r="G119" s="9"/>
      <c r="H119" s="2"/>
      <c r="I119" s="2"/>
      <c r="J119" s="2"/>
      <c r="K119" s="2"/>
      <c r="L119" s="2"/>
      <c r="M119" s="2"/>
      <c r="N119" s="2"/>
      <c r="O119" s="2"/>
      <c r="P119" s="2"/>
      <c r="Q119" s="2"/>
      <c r="R119" s="2"/>
      <c r="S119" s="2"/>
      <c r="T119" s="2"/>
      <c r="U119" s="2"/>
      <c r="V119" s="2"/>
      <c r="W119" s="2"/>
      <c r="X119" s="2"/>
      <c r="Y119" s="2"/>
      <c r="Z119" s="2"/>
    </row>
    <row r="120" ht="15.75" customHeight="1" spans="1:26">
      <c r="A120" s="2"/>
      <c r="B120" s="9"/>
      <c r="C120" s="2"/>
      <c r="D120" s="2"/>
      <c r="E120" s="2"/>
      <c r="F120" s="2"/>
      <c r="G120" s="9"/>
      <c r="H120" s="2"/>
      <c r="I120" s="2"/>
      <c r="J120" s="2"/>
      <c r="K120" s="2"/>
      <c r="L120" s="2"/>
      <c r="M120" s="2"/>
      <c r="N120" s="2"/>
      <c r="O120" s="2"/>
      <c r="P120" s="2"/>
      <c r="Q120" s="2"/>
      <c r="R120" s="2"/>
      <c r="S120" s="2"/>
      <c r="T120" s="2"/>
      <c r="U120" s="2"/>
      <c r="V120" s="2"/>
      <c r="W120" s="2"/>
      <c r="X120" s="2"/>
      <c r="Y120" s="2"/>
      <c r="Z120" s="2"/>
    </row>
    <row r="121" ht="15.75" customHeight="1" spans="1:26">
      <c r="A121" s="2"/>
      <c r="B121" s="9"/>
      <c r="C121" s="2"/>
      <c r="D121" s="2"/>
      <c r="E121" s="2"/>
      <c r="F121" s="2"/>
      <c r="G121" s="9"/>
      <c r="H121" s="2"/>
      <c r="I121" s="2"/>
      <c r="J121" s="2"/>
      <c r="K121" s="2"/>
      <c r="L121" s="2"/>
      <c r="M121" s="2"/>
      <c r="N121" s="2"/>
      <c r="O121" s="2"/>
      <c r="P121" s="2"/>
      <c r="Q121" s="2"/>
      <c r="R121" s="2"/>
      <c r="S121" s="2"/>
      <c r="T121" s="2"/>
      <c r="U121" s="2"/>
      <c r="V121" s="2"/>
      <c r="W121" s="2"/>
      <c r="X121" s="2"/>
      <c r="Y121" s="2"/>
      <c r="Z121" s="2"/>
    </row>
    <row r="122" ht="15.75" customHeight="1" spans="1:26">
      <c r="A122" s="2"/>
      <c r="B122" s="9"/>
      <c r="C122" s="2"/>
      <c r="D122" s="2"/>
      <c r="E122" s="2"/>
      <c r="F122" s="2"/>
      <c r="G122" s="9"/>
      <c r="H122" s="2"/>
      <c r="I122" s="2"/>
      <c r="J122" s="2"/>
      <c r="K122" s="2"/>
      <c r="L122" s="2"/>
      <c r="M122" s="2"/>
      <c r="N122" s="2"/>
      <c r="O122" s="2"/>
      <c r="P122" s="2"/>
      <c r="Q122" s="2"/>
      <c r="R122" s="2"/>
      <c r="S122" s="2"/>
      <c r="T122" s="2"/>
      <c r="U122" s="2"/>
      <c r="V122" s="2"/>
      <c r="W122" s="2"/>
      <c r="X122" s="2"/>
      <c r="Y122" s="2"/>
      <c r="Z122" s="2"/>
    </row>
    <row r="123" ht="15.75" customHeight="1" spans="1:26">
      <c r="A123" s="2"/>
      <c r="B123" s="9"/>
      <c r="C123" s="2"/>
      <c r="D123" s="2"/>
      <c r="E123" s="2"/>
      <c r="F123" s="2"/>
      <c r="G123" s="9"/>
      <c r="H123" s="2"/>
      <c r="I123" s="2"/>
      <c r="J123" s="2"/>
      <c r="K123" s="2"/>
      <c r="L123" s="2"/>
      <c r="M123" s="2"/>
      <c r="N123" s="2"/>
      <c r="O123" s="2"/>
      <c r="P123" s="2"/>
      <c r="Q123" s="2"/>
      <c r="R123" s="2"/>
      <c r="S123" s="2"/>
      <c r="T123" s="2"/>
      <c r="U123" s="2"/>
      <c r="V123" s="2"/>
      <c r="W123" s="2"/>
      <c r="X123" s="2"/>
      <c r="Y123" s="2"/>
      <c r="Z123" s="2"/>
    </row>
    <row r="124" ht="15.75" customHeight="1" spans="1:26">
      <c r="A124" s="2"/>
      <c r="B124" s="9"/>
      <c r="C124" s="2"/>
      <c r="D124" s="2"/>
      <c r="E124" s="2"/>
      <c r="F124" s="2"/>
      <c r="G124" s="9"/>
      <c r="H124" s="2"/>
      <c r="I124" s="2"/>
      <c r="J124" s="2"/>
      <c r="K124" s="2"/>
      <c r="L124" s="2"/>
      <c r="M124" s="2"/>
      <c r="N124" s="2"/>
      <c r="O124" s="2"/>
      <c r="P124" s="2"/>
      <c r="Q124" s="2"/>
      <c r="R124" s="2"/>
      <c r="S124" s="2"/>
      <c r="T124" s="2"/>
      <c r="U124" s="2"/>
      <c r="V124" s="2"/>
      <c r="W124" s="2"/>
      <c r="X124" s="2"/>
      <c r="Y124" s="2"/>
      <c r="Z124" s="2"/>
    </row>
    <row r="125" ht="15.75" customHeight="1" spans="1:26">
      <c r="A125" s="2"/>
      <c r="B125" s="9"/>
      <c r="C125" s="2"/>
      <c r="D125" s="2"/>
      <c r="E125" s="2"/>
      <c r="F125" s="2"/>
      <c r="G125" s="9"/>
      <c r="H125" s="2"/>
      <c r="I125" s="2"/>
      <c r="J125" s="2"/>
      <c r="K125" s="2"/>
      <c r="L125" s="2"/>
      <c r="M125" s="2"/>
      <c r="N125" s="2"/>
      <c r="O125" s="2"/>
      <c r="P125" s="2"/>
      <c r="Q125" s="2"/>
      <c r="R125" s="2"/>
      <c r="S125" s="2"/>
      <c r="T125" s="2"/>
      <c r="U125" s="2"/>
      <c r="V125" s="2"/>
      <c r="W125" s="2"/>
      <c r="X125" s="2"/>
      <c r="Y125" s="2"/>
      <c r="Z125" s="2"/>
    </row>
    <row r="126" ht="15.75" customHeight="1" spans="1:26">
      <c r="A126" s="2"/>
      <c r="B126" s="9"/>
      <c r="C126" s="2"/>
      <c r="D126" s="2"/>
      <c r="E126" s="2"/>
      <c r="F126" s="2"/>
      <c r="G126" s="9"/>
      <c r="H126" s="2"/>
      <c r="I126" s="2"/>
      <c r="J126" s="2"/>
      <c r="K126" s="2"/>
      <c r="L126" s="2"/>
      <c r="M126" s="2"/>
      <c r="N126" s="2"/>
      <c r="O126" s="2"/>
      <c r="P126" s="2"/>
      <c r="Q126" s="2"/>
      <c r="R126" s="2"/>
      <c r="S126" s="2"/>
      <c r="T126" s="2"/>
      <c r="U126" s="2"/>
      <c r="V126" s="2"/>
      <c r="W126" s="2"/>
      <c r="X126" s="2"/>
      <c r="Y126" s="2"/>
      <c r="Z126" s="2"/>
    </row>
    <row r="127" ht="15.75" customHeight="1" spans="1:26">
      <c r="A127" s="2"/>
      <c r="B127" s="9"/>
      <c r="C127" s="2"/>
      <c r="D127" s="2"/>
      <c r="E127" s="2"/>
      <c r="F127" s="2"/>
      <c r="G127" s="9"/>
      <c r="H127" s="2"/>
      <c r="I127" s="2"/>
      <c r="J127" s="2"/>
      <c r="K127" s="2"/>
      <c r="L127" s="2"/>
      <c r="M127" s="2"/>
      <c r="N127" s="2"/>
      <c r="O127" s="2"/>
      <c r="P127" s="2"/>
      <c r="Q127" s="2"/>
      <c r="R127" s="2"/>
      <c r="S127" s="2"/>
      <c r="T127" s="2"/>
      <c r="U127" s="2"/>
      <c r="V127" s="2"/>
      <c r="W127" s="2"/>
      <c r="X127" s="2"/>
      <c r="Y127" s="2"/>
      <c r="Z127" s="2"/>
    </row>
    <row r="128" ht="15.75" customHeight="1" spans="1:26">
      <c r="A128" s="2"/>
      <c r="B128" s="9"/>
      <c r="C128" s="2"/>
      <c r="D128" s="2"/>
      <c r="E128" s="2"/>
      <c r="F128" s="2"/>
      <c r="G128" s="9"/>
      <c r="H128" s="2"/>
      <c r="I128" s="2"/>
      <c r="J128" s="2"/>
      <c r="K128" s="2"/>
      <c r="L128" s="2"/>
      <c r="M128" s="2"/>
      <c r="N128" s="2"/>
      <c r="O128" s="2"/>
      <c r="P128" s="2"/>
      <c r="Q128" s="2"/>
      <c r="R128" s="2"/>
      <c r="S128" s="2"/>
      <c r="T128" s="2"/>
      <c r="U128" s="2"/>
      <c r="V128" s="2"/>
      <c r="W128" s="2"/>
      <c r="X128" s="2"/>
      <c r="Y128" s="2"/>
      <c r="Z128" s="2"/>
    </row>
    <row r="129" ht="15.75" customHeight="1" spans="1:26">
      <c r="A129" s="2"/>
      <c r="B129" s="9"/>
      <c r="C129" s="2"/>
      <c r="D129" s="2"/>
      <c r="E129" s="2"/>
      <c r="F129" s="2"/>
      <c r="G129" s="9"/>
      <c r="H129" s="2"/>
      <c r="I129" s="2"/>
      <c r="J129" s="2"/>
      <c r="K129" s="2"/>
      <c r="L129" s="2"/>
      <c r="M129" s="2"/>
      <c r="N129" s="2"/>
      <c r="O129" s="2"/>
      <c r="P129" s="2"/>
      <c r="Q129" s="2"/>
      <c r="R129" s="2"/>
      <c r="S129" s="2"/>
      <c r="T129" s="2"/>
      <c r="U129" s="2"/>
      <c r="V129" s="2"/>
      <c r="W129" s="2"/>
      <c r="X129" s="2"/>
      <c r="Y129" s="2"/>
      <c r="Z129" s="2"/>
    </row>
    <row r="130" ht="15.75" customHeight="1" spans="1:26">
      <c r="A130" s="2"/>
      <c r="B130" s="9"/>
      <c r="C130" s="2"/>
      <c r="D130" s="2"/>
      <c r="E130" s="2"/>
      <c r="F130" s="2"/>
      <c r="G130" s="9"/>
      <c r="H130" s="2"/>
      <c r="I130" s="2"/>
      <c r="J130" s="2"/>
      <c r="K130" s="2"/>
      <c r="L130" s="2"/>
      <c r="M130" s="2"/>
      <c r="N130" s="2"/>
      <c r="O130" s="2"/>
      <c r="P130" s="2"/>
      <c r="Q130" s="2"/>
      <c r="R130" s="2"/>
      <c r="S130" s="2"/>
      <c r="T130" s="2"/>
      <c r="U130" s="2"/>
      <c r="V130" s="2"/>
      <c r="W130" s="2"/>
      <c r="X130" s="2"/>
      <c r="Y130" s="2"/>
      <c r="Z130" s="2"/>
    </row>
    <row r="131" ht="15.75" customHeight="1" spans="1:26">
      <c r="A131" s="2"/>
      <c r="B131" s="9"/>
      <c r="C131" s="2"/>
      <c r="D131" s="2"/>
      <c r="E131" s="2"/>
      <c r="F131" s="2"/>
      <c r="G131" s="9"/>
      <c r="H131" s="2"/>
      <c r="I131" s="2"/>
      <c r="J131" s="2"/>
      <c r="K131" s="2"/>
      <c r="L131" s="2"/>
      <c r="M131" s="2"/>
      <c r="N131" s="2"/>
      <c r="O131" s="2"/>
      <c r="P131" s="2"/>
      <c r="Q131" s="2"/>
      <c r="R131" s="2"/>
      <c r="S131" s="2"/>
      <c r="T131" s="2"/>
      <c r="U131" s="2"/>
      <c r="V131" s="2"/>
      <c r="W131" s="2"/>
      <c r="X131" s="2"/>
      <c r="Y131" s="2"/>
      <c r="Z131" s="2"/>
    </row>
    <row r="132" ht="15.75" customHeight="1" spans="1:26">
      <c r="A132" s="2"/>
      <c r="B132" s="9"/>
      <c r="C132" s="2"/>
      <c r="D132" s="2"/>
      <c r="E132" s="2"/>
      <c r="F132" s="2"/>
      <c r="G132" s="9"/>
      <c r="H132" s="2"/>
      <c r="I132" s="2"/>
      <c r="J132" s="2"/>
      <c r="K132" s="2"/>
      <c r="L132" s="2"/>
      <c r="M132" s="2"/>
      <c r="N132" s="2"/>
      <c r="O132" s="2"/>
      <c r="P132" s="2"/>
      <c r="Q132" s="2"/>
      <c r="R132" s="2"/>
      <c r="S132" s="2"/>
      <c r="T132" s="2"/>
      <c r="U132" s="2"/>
      <c r="V132" s="2"/>
      <c r="W132" s="2"/>
      <c r="X132" s="2"/>
      <c r="Y132" s="2"/>
      <c r="Z132" s="2"/>
    </row>
    <row r="133" ht="15.75" customHeight="1" spans="1:26">
      <c r="A133" s="2"/>
      <c r="B133" s="9"/>
      <c r="C133" s="2"/>
      <c r="D133" s="2"/>
      <c r="E133" s="2"/>
      <c r="F133" s="2"/>
      <c r="G133" s="9"/>
      <c r="H133" s="2"/>
      <c r="I133" s="2"/>
      <c r="J133" s="2"/>
      <c r="K133" s="2"/>
      <c r="L133" s="2"/>
      <c r="M133" s="2"/>
      <c r="N133" s="2"/>
      <c r="O133" s="2"/>
      <c r="P133" s="2"/>
      <c r="Q133" s="2"/>
      <c r="R133" s="2"/>
      <c r="S133" s="2"/>
      <c r="T133" s="2"/>
      <c r="U133" s="2"/>
      <c r="V133" s="2"/>
      <c r="W133" s="2"/>
      <c r="X133" s="2"/>
      <c r="Y133" s="2"/>
      <c r="Z133" s="2"/>
    </row>
    <row r="134" ht="15.75" customHeight="1" spans="1:26">
      <c r="A134" s="2"/>
      <c r="B134" s="9"/>
      <c r="C134" s="2"/>
      <c r="D134" s="2"/>
      <c r="E134" s="2"/>
      <c r="F134" s="2"/>
      <c r="G134" s="9"/>
      <c r="H134" s="2"/>
      <c r="I134" s="2"/>
      <c r="J134" s="2"/>
      <c r="K134" s="2"/>
      <c r="L134" s="2"/>
      <c r="M134" s="2"/>
      <c r="N134" s="2"/>
      <c r="O134" s="2"/>
      <c r="P134" s="2"/>
      <c r="Q134" s="2"/>
      <c r="R134" s="2"/>
      <c r="S134" s="2"/>
      <c r="T134" s="2"/>
      <c r="U134" s="2"/>
      <c r="V134" s="2"/>
      <c r="W134" s="2"/>
      <c r="X134" s="2"/>
      <c r="Y134" s="2"/>
      <c r="Z134" s="2"/>
    </row>
    <row r="135" ht="15.75" customHeight="1" spans="1:26">
      <c r="A135" s="2"/>
      <c r="B135" s="9"/>
      <c r="C135" s="2"/>
      <c r="D135" s="2"/>
      <c r="E135" s="2"/>
      <c r="F135" s="2"/>
      <c r="G135" s="9"/>
      <c r="H135" s="2"/>
      <c r="I135" s="2"/>
      <c r="J135" s="2"/>
      <c r="K135" s="2"/>
      <c r="L135" s="2"/>
      <c r="M135" s="2"/>
      <c r="N135" s="2"/>
      <c r="O135" s="2"/>
      <c r="P135" s="2"/>
      <c r="Q135" s="2"/>
      <c r="R135" s="2"/>
      <c r="S135" s="2"/>
      <c r="T135" s="2"/>
      <c r="U135" s="2"/>
      <c r="V135" s="2"/>
      <c r="W135" s="2"/>
      <c r="X135" s="2"/>
      <c r="Y135" s="2"/>
      <c r="Z135" s="2"/>
    </row>
    <row r="136" ht="15.75" customHeight="1" spans="1:26">
      <c r="A136" s="2"/>
      <c r="B136" s="9"/>
      <c r="C136" s="2"/>
      <c r="D136" s="2"/>
      <c r="E136" s="2"/>
      <c r="F136" s="2"/>
      <c r="G136" s="9"/>
      <c r="H136" s="2"/>
      <c r="I136" s="2"/>
      <c r="J136" s="2"/>
      <c r="K136" s="2"/>
      <c r="L136" s="2"/>
      <c r="M136" s="2"/>
      <c r="N136" s="2"/>
      <c r="O136" s="2"/>
      <c r="P136" s="2"/>
      <c r="Q136" s="2"/>
      <c r="R136" s="2"/>
      <c r="S136" s="2"/>
      <c r="T136" s="2"/>
      <c r="U136" s="2"/>
      <c r="V136" s="2"/>
      <c r="W136" s="2"/>
      <c r="X136" s="2"/>
      <c r="Y136" s="2"/>
      <c r="Z136" s="2"/>
    </row>
    <row r="137" ht="15.75" customHeight="1" spans="1:26">
      <c r="A137" s="2"/>
      <c r="B137" s="9"/>
      <c r="C137" s="2"/>
      <c r="D137" s="2"/>
      <c r="E137" s="2"/>
      <c r="F137" s="2"/>
      <c r="G137" s="9"/>
      <c r="H137" s="2"/>
      <c r="I137" s="2"/>
      <c r="J137" s="2"/>
      <c r="K137" s="2"/>
      <c r="L137" s="2"/>
      <c r="M137" s="2"/>
      <c r="N137" s="2"/>
      <c r="O137" s="2"/>
      <c r="P137" s="2"/>
      <c r="Q137" s="2"/>
      <c r="R137" s="2"/>
      <c r="S137" s="2"/>
      <c r="T137" s="2"/>
      <c r="U137" s="2"/>
      <c r="V137" s="2"/>
      <c r="W137" s="2"/>
      <c r="X137" s="2"/>
      <c r="Y137" s="2"/>
      <c r="Z137" s="2"/>
    </row>
    <row r="138" ht="15.75" customHeight="1" spans="1:26">
      <c r="A138" s="2"/>
      <c r="B138" s="9"/>
      <c r="C138" s="2"/>
      <c r="D138" s="2"/>
      <c r="E138" s="2"/>
      <c r="F138" s="2"/>
      <c r="G138" s="9"/>
      <c r="H138" s="2"/>
      <c r="I138" s="2"/>
      <c r="J138" s="2"/>
      <c r="K138" s="2"/>
      <c r="L138" s="2"/>
      <c r="M138" s="2"/>
      <c r="N138" s="2"/>
      <c r="O138" s="2"/>
      <c r="P138" s="2"/>
      <c r="Q138" s="2"/>
      <c r="R138" s="2"/>
      <c r="S138" s="2"/>
      <c r="T138" s="2"/>
      <c r="U138" s="2"/>
      <c r="V138" s="2"/>
      <c r="W138" s="2"/>
      <c r="X138" s="2"/>
      <c r="Y138" s="2"/>
      <c r="Z138" s="2"/>
    </row>
    <row r="139" ht="15.75" customHeight="1" spans="1:26">
      <c r="A139" s="2"/>
      <c r="B139" s="9"/>
      <c r="C139" s="2"/>
      <c r="D139" s="2"/>
      <c r="E139" s="2"/>
      <c r="F139" s="2"/>
      <c r="G139" s="9"/>
      <c r="H139" s="2"/>
      <c r="I139" s="2"/>
      <c r="J139" s="2"/>
      <c r="K139" s="2"/>
      <c r="L139" s="2"/>
      <c r="M139" s="2"/>
      <c r="N139" s="2"/>
      <c r="O139" s="2"/>
      <c r="P139" s="2"/>
      <c r="Q139" s="2"/>
      <c r="R139" s="2"/>
      <c r="S139" s="2"/>
      <c r="T139" s="2"/>
      <c r="U139" s="2"/>
      <c r="V139" s="2"/>
      <c r="W139" s="2"/>
      <c r="X139" s="2"/>
      <c r="Y139" s="2"/>
      <c r="Z139" s="2"/>
    </row>
    <row r="140" ht="15.75" customHeight="1" spans="1:26">
      <c r="A140" s="2"/>
      <c r="B140" s="9"/>
      <c r="C140" s="2"/>
      <c r="D140" s="2"/>
      <c r="E140" s="2"/>
      <c r="F140" s="2"/>
      <c r="G140" s="9"/>
      <c r="H140" s="2"/>
      <c r="I140" s="2"/>
      <c r="J140" s="2"/>
      <c r="K140" s="2"/>
      <c r="L140" s="2"/>
      <c r="M140" s="2"/>
      <c r="N140" s="2"/>
      <c r="O140" s="2"/>
      <c r="P140" s="2"/>
      <c r="Q140" s="2"/>
      <c r="R140" s="2"/>
      <c r="S140" s="2"/>
      <c r="T140" s="2"/>
      <c r="U140" s="2"/>
      <c r="V140" s="2"/>
      <c r="W140" s="2"/>
      <c r="X140" s="2"/>
      <c r="Y140" s="2"/>
      <c r="Z140" s="2"/>
    </row>
    <row r="141" ht="15.75" customHeight="1" spans="1:26">
      <c r="A141" s="2"/>
      <c r="B141" s="9"/>
      <c r="C141" s="2"/>
      <c r="D141" s="2"/>
      <c r="E141" s="2"/>
      <c r="F141" s="2"/>
      <c r="G141" s="9"/>
      <c r="H141" s="2"/>
      <c r="I141" s="2"/>
      <c r="J141" s="2"/>
      <c r="K141" s="2"/>
      <c r="L141" s="2"/>
      <c r="M141" s="2"/>
      <c r="N141" s="2"/>
      <c r="O141" s="2"/>
      <c r="P141" s="2"/>
      <c r="Q141" s="2"/>
      <c r="R141" s="2"/>
      <c r="S141" s="2"/>
      <c r="T141" s="2"/>
      <c r="U141" s="2"/>
      <c r="V141" s="2"/>
      <c r="W141" s="2"/>
      <c r="X141" s="2"/>
      <c r="Y141" s="2"/>
      <c r="Z141" s="2"/>
    </row>
    <row r="142" ht="15.75" customHeight="1" spans="1:26">
      <c r="A142" s="2"/>
      <c r="B142" s="9"/>
      <c r="C142" s="2"/>
      <c r="D142" s="2"/>
      <c r="E142" s="2"/>
      <c r="F142" s="2"/>
      <c r="G142" s="9"/>
      <c r="H142" s="2"/>
      <c r="I142" s="2"/>
      <c r="J142" s="2"/>
      <c r="K142" s="2"/>
      <c r="L142" s="2"/>
      <c r="M142" s="2"/>
      <c r="N142" s="2"/>
      <c r="O142" s="2"/>
      <c r="P142" s="2"/>
      <c r="Q142" s="2"/>
      <c r="R142" s="2"/>
      <c r="S142" s="2"/>
      <c r="T142" s="2"/>
      <c r="U142" s="2"/>
      <c r="V142" s="2"/>
      <c r="W142" s="2"/>
      <c r="X142" s="2"/>
      <c r="Y142" s="2"/>
      <c r="Z142" s="2"/>
    </row>
    <row r="143" ht="15.75" customHeight="1" spans="1:26">
      <c r="A143" s="2"/>
      <c r="B143" s="9"/>
      <c r="C143" s="2"/>
      <c r="D143" s="2"/>
      <c r="E143" s="2"/>
      <c r="F143" s="2"/>
      <c r="G143" s="9"/>
      <c r="H143" s="2"/>
      <c r="I143" s="2"/>
      <c r="J143" s="2"/>
      <c r="K143" s="2"/>
      <c r="L143" s="2"/>
      <c r="M143" s="2"/>
      <c r="N143" s="2"/>
      <c r="O143" s="2"/>
      <c r="P143" s="2"/>
      <c r="Q143" s="2"/>
      <c r="R143" s="2"/>
      <c r="S143" s="2"/>
      <c r="T143" s="2"/>
      <c r="U143" s="2"/>
      <c r="V143" s="2"/>
      <c r="W143" s="2"/>
      <c r="X143" s="2"/>
      <c r="Y143" s="2"/>
      <c r="Z143" s="2"/>
    </row>
    <row r="144" ht="15.75" customHeight="1" spans="1:26">
      <c r="A144" s="2"/>
      <c r="B144" s="9"/>
      <c r="C144" s="2"/>
      <c r="D144" s="2"/>
      <c r="E144" s="2"/>
      <c r="F144" s="2"/>
      <c r="G144" s="9"/>
      <c r="H144" s="2"/>
      <c r="I144" s="2"/>
      <c r="J144" s="2"/>
      <c r="K144" s="2"/>
      <c r="L144" s="2"/>
      <c r="M144" s="2"/>
      <c r="N144" s="2"/>
      <c r="O144" s="2"/>
      <c r="P144" s="2"/>
      <c r="Q144" s="2"/>
      <c r="R144" s="2"/>
      <c r="S144" s="2"/>
      <c r="T144" s="2"/>
      <c r="U144" s="2"/>
      <c r="V144" s="2"/>
      <c r="W144" s="2"/>
      <c r="X144" s="2"/>
      <c r="Y144" s="2"/>
      <c r="Z144" s="2"/>
    </row>
    <row r="145" ht="15.75" customHeight="1" spans="1:26">
      <c r="A145" s="2"/>
      <c r="B145" s="9"/>
      <c r="C145" s="2"/>
      <c r="D145" s="2"/>
      <c r="E145" s="2"/>
      <c r="F145" s="2"/>
      <c r="G145" s="9"/>
      <c r="H145" s="2"/>
      <c r="I145" s="2"/>
      <c r="J145" s="2"/>
      <c r="K145" s="2"/>
      <c r="L145" s="2"/>
      <c r="M145" s="2"/>
      <c r="N145" s="2"/>
      <c r="O145" s="2"/>
      <c r="P145" s="2"/>
      <c r="Q145" s="2"/>
      <c r="R145" s="2"/>
      <c r="S145" s="2"/>
      <c r="T145" s="2"/>
      <c r="U145" s="2"/>
      <c r="V145" s="2"/>
      <c r="W145" s="2"/>
      <c r="X145" s="2"/>
      <c r="Y145" s="2"/>
      <c r="Z145" s="2"/>
    </row>
    <row r="146" ht="15.75" customHeight="1" spans="1:26">
      <c r="A146" s="2"/>
      <c r="B146" s="9"/>
      <c r="C146" s="2"/>
      <c r="D146" s="2"/>
      <c r="E146" s="2"/>
      <c r="F146" s="2"/>
      <c r="G146" s="9"/>
      <c r="H146" s="2"/>
      <c r="I146" s="2"/>
      <c r="J146" s="2"/>
      <c r="K146" s="2"/>
      <c r="L146" s="2"/>
      <c r="M146" s="2"/>
      <c r="N146" s="2"/>
      <c r="O146" s="2"/>
      <c r="P146" s="2"/>
      <c r="Q146" s="2"/>
      <c r="R146" s="2"/>
      <c r="S146" s="2"/>
      <c r="T146" s="2"/>
      <c r="U146" s="2"/>
      <c r="V146" s="2"/>
      <c r="W146" s="2"/>
      <c r="X146" s="2"/>
      <c r="Y146" s="2"/>
      <c r="Z146" s="2"/>
    </row>
    <row r="147" ht="15.75" customHeight="1" spans="1:26">
      <c r="A147" s="2"/>
      <c r="B147" s="9"/>
      <c r="C147" s="2"/>
      <c r="D147" s="2"/>
      <c r="E147" s="2"/>
      <c r="F147" s="2"/>
      <c r="G147" s="9"/>
      <c r="H147" s="2"/>
      <c r="I147" s="2"/>
      <c r="J147" s="2"/>
      <c r="K147" s="2"/>
      <c r="L147" s="2"/>
      <c r="M147" s="2"/>
      <c r="N147" s="2"/>
      <c r="O147" s="2"/>
      <c r="P147" s="2"/>
      <c r="Q147" s="2"/>
      <c r="R147" s="2"/>
      <c r="S147" s="2"/>
      <c r="T147" s="2"/>
      <c r="U147" s="2"/>
      <c r="V147" s="2"/>
      <c r="W147" s="2"/>
      <c r="X147" s="2"/>
      <c r="Y147" s="2"/>
      <c r="Z147" s="2"/>
    </row>
    <row r="148" ht="15.75" customHeight="1" spans="1:26">
      <c r="A148" s="2"/>
      <c r="B148" s="9"/>
      <c r="C148" s="2"/>
      <c r="D148" s="2"/>
      <c r="E148" s="2"/>
      <c r="F148" s="2"/>
      <c r="G148" s="9"/>
      <c r="H148" s="2"/>
      <c r="I148" s="2"/>
      <c r="J148" s="2"/>
      <c r="K148" s="2"/>
      <c r="L148" s="2"/>
      <c r="M148" s="2"/>
      <c r="N148" s="2"/>
      <c r="O148" s="2"/>
      <c r="P148" s="2"/>
      <c r="Q148" s="2"/>
      <c r="R148" s="2"/>
      <c r="S148" s="2"/>
      <c r="T148" s="2"/>
      <c r="U148" s="2"/>
      <c r="V148" s="2"/>
      <c r="W148" s="2"/>
      <c r="X148" s="2"/>
      <c r="Y148" s="2"/>
      <c r="Z148" s="2"/>
    </row>
    <row r="149" ht="15.75" customHeight="1" spans="1:26">
      <c r="A149" s="2"/>
      <c r="B149" s="9"/>
      <c r="C149" s="2"/>
      <c r="D149" s="2"/>
      <c r="E149" s="2"/>
      <c r="F149" s="2"/>
      <c r="G149" s="9"/>
      <c r="H149" s="2"/>
      <c r="I149" s="2"/>
      <c r="J149" s="2"/>
      <c r="K149" s="2"/>
      <c r="L149" s="2"/>
      <c r="M149" s="2"/>
      <c r="N149" s="2"/>
      <c r="O149" s="2"/>
      <c r="P149" s="2"/>
      <c r="Q149" s="2"/>
      <c r="R149" s="2"/>
      <c r="S149" s="2"/>
      <c r="T149" s="2"/>
      <c r="U149" s="2"/>
      <c r="V149" s="2"/>
      <c r="W149" s="2"/>
      <c r="X149" s="2"/>
      <c r="Y149" s="2"/>
      <c r="Z149" s="2"/>
    </row>
    <row r="150" ht="15.75" customHeight="1" spans="1:26">
      <c r="A150" s="2"/>
      <c r="B150" s="9"/>
      <c r="C150" s="2"/>
      <c r="D150" s="2"/>
      <c r="E150" s="2"/>
      <c r="F150" s="2"/>
      <c r="G150" s="9"/>
      <c r="H150" s="2"/>
      <c r="I150" s="2"/>
      <c r="J150" s="2"/>
      <c r="K150" s="2"/>
      <c r="L150" s="2"/>
      <c r="M150" s="2"/>
      <c r="N150" s="2"/>
      <c r="O150" s="2"/>
      <c r="P150" s="2"/>
      <c r="Q150" s="2"/>
      <c r="R150" s="2"/>
      <c r="S150" s="2"/>
      <c r="T150" s="2"/>
      <c r="U150" s="2"/>
      <c r="V150" s="2"/>
      <c r="W150" s="2"/>
      <c r="X150" s="2"/>
      <c r="Y150" s="2"/>
      <c r="Z150" s="2"/>
    </row>
    <row r="151" ht="15.75" customHeight="1" spans="1:26">
      <c r="A151" s="2"/>
      <c r="B151" s="9"/>
      <c r="C151" s="2"/>
      <c r="D151" s="2"/>
      <c r="E151" s="2"/>
      <c r="F151" s="2"/>
      <c r="G151" s="9"/>
      <c r="H151" s="2"/>
      <c r="I151" s="2"/>
      <c r="J151" s="2"/>
      <c r="K151" s="2"/>
      <c r="L151" s="2"/>
      <c r="M151" s="2"/>
      <c r="N151" s="2"/>
      <c r="O151" s="2"/>
      <c r="P151" s="2"/>
      <c r="Q151" s="2"/>
      <c r="R151" s="2"/>
      <c r="S151" s="2"/>
      <c r="T151" s="2"/>
      <c r="U151" s="2"/>
      <c r="V151" s="2"/>
      <c r="W151" s="2"/>
      <c r="X151" s="2"/>
      <c r="Y151" s="2"/>
      <c r="Z151" s="2"/>
    </row>
    <row r="152" ht="15.75" customHeight="1" spans="1:26">
      <c r="A152" s="2"/>
      <c r="B152" s="9"/>
      <c r="C152" s="2"/>
      <c r="D152" s="2"/>
      <c r="E152" s="2"/>
      <c r="F152" s="2"/>
      <c r="G152" s="9"/>
      <c r="H152" s="2"/>
      <c r="I152" s="2"/>
      <c r="J152" s="2"/>
      <c r="K152" s="2"/>
      <c r="L152" s="2"/>
      <c r="M152" s="2"/>
      <c r="N152" s="2"/>
      <c r="O152" s="2"/>
      <c r="P152" s="2"/>
      <c r="Q152" s="2"/>
      <c r="R152" s="2"/>
      <c r="S152" s="2"/>
      <c r="T152" s="2"/>
      <c r="U152" s="2"/>
      <c r="V152" s="2"/>
      <c r="W152" s="2"/>
      <c r="X152" s="2"/>
      <c r="Y152" s="2"/>
      <c r="Z152" s="2"/>
    </row>
    <row r="153" ht="15.75" customHeight="1" spans="1:26">
      <c r="A153" s="2"/>
      <c r="B153" s="9"/>
      <c r="C153" s="2"/>
      <c r="D153" s="2"/>
      <c r="E153" s="2"/>
      <c r="F153" s="2"/>
      <c r="G153" s="9"/>
      <c r="H153" s="2"/>
      <c r="I153" s="2"/>
      <c r="J153" s="2"/>
      <c r="K153" s="2"/>
      <c r="L153" s="2"/>
      <c r="M153" s="2"/>
      <c r="N153" s="2"/>
      <c r="O153" s="2"/>
      <c r="P153" s="2"/>
      <c r="Q153" s="2"/>
      <c r="R153" s="2"/>
      <c r="S153" s="2"/>
      <c r="T153" s="2"/>
      <c r="U153" s="2"/>
      <c r="V153" s="2"/>
      <c r="W153" s="2"/>
      <c r="X153" s="2"/>
      <c r="Y153" s="2"/>
      <c r="Z153" s="2"/>
    </row>
    <row r="154" ht="15.75" customHeight="1" spans="1:26">
      <c r="A154" s="2"/>
      <c r="B154" s="9"/>
      <c r="C154" s="2"/>
      <c r="D154" s="2"/>
      <c r="E154" s="2"/>
      <c r="F154" s="2"/>
      <c r="G154" s="9"/>
      <c r="H154" s="2"/>
      <c r="I154" s="2"/>
      <c r="J154" s="2"/>
      <c r="K154" s="2"/>
      <c r="L154" s="2"/>
      <c r="M154" s="2"/>
      <c r="N154" s="2"/>
      <c r="O154" s="2"/>
      <c r="P154" s="2"/>
      <c r="Q154" s="2"/>
      <c r="R154" s="2"/>
      <c r="S154" s="2"/>
      <c r="T154" s="2"/>
      <c r="U154" s="2"/>
      <c r="V154" s="2"/>
      <c r="W154" s="2"/>
      <c r="X154" s="2"/>
      <c r="Y154" s="2"/>
      <c r="Z154" s="2"/>
    </row>
    <row r="155" ht="15.75" customHeight="1" spans="1:26">
      <c r="A155" s="2"/>
      <c r="B155" s="9"/>
      <c r="C155" s="2"/>
      <c r="D155" s="2"/>
      <c r="E155" s="2"/>
      <c r="F155" s="2"/>
      <c r="G155" s="9"/>
      <c r="H155" s="2"/>
      <c r="I155" s="2"/>
      <c r="J155" s="2"/>
      <c r="K155" s="2"/>
      <c r="L155" s="2"/>
      <c r="M155" s="2"/>
      <c r="N155" s="2"/>
      <c r="O155" s="2"/>
      <c r="P155" s="2"/>
      <c r="Q155" s="2"/>
      <c r="R155" s="2"/>
      <c r="S155" s="2"/>
      <c r="T155" s="2"/>
      <c r="U155" s="2"/>
      <c r="V155" s="2"/>
      <c r="W155" s="2"/>
      <c r="X155" s="2"/>
      <c r="Y155" s="2"/>
      <c r="Z155" s="2"/>
    </row>
    <row r="156" ht="15.75" customHeight="1" spans="1:26">
      <c r="A156" s="2"/>
      <c r="B156" s="9"/>
      <c r="C156" s="2"/>
      <c r="D156" s="2"/>
      <c r="E156" s="2"/>
      <c r="F156" s="2"/>
      <c r="G156" s="9"/>
      <c r="H156" s="2"/>
      <c r="I156" s="2"/>
      <c r="J156" s="2"/>
      <c r="K156" s="2"/>
      <c r="L156" s="2"/>
      <c r="M156" s="2"/>
      <c r="N156" s="2"/>
      <c r="O156" s="2"/>
      <c r="P156" s="2"/>
      <c r="Q156" s="2"/>
      <c r="R156" s="2"/>
      <c r="S156" s="2"/>
      <c r="T156" s="2"/>
      <c r="U156" s="2"/>
      <c r="V156" s="2"/>
      <c r="W156" s="2"/>
      <c r="X156" s="2"/>
      <c r="Y156" s="2"/>
      <c r="Z156" s="2"/>
    </row>
    <row r="157" ht="15.75" customHeight="1" spans="1:26">
      <c r="A157" s="2"/>
      <c r="B157" s="9"/>
      <c r="C157" s="2"/>
      <c r="D157" s="2"/>
      <c r="E157" s="2"/>
      <c r="F157" s="2"/>
      <c r="G157" s="9"/>
      <c r="H157" s="2"/>
      <c r="I157" s="2"/>
      <c r="J157" s="2"/>
      <c r="K157" s="2"/>
      <c r="L157" s="2"/>
      <c r="M157" s="2"/>
      <c r="N157" s="2"/>
      <c r="O157" s="2"/>
      <c r="P157" s="2"/>
      <c r="Q157" s="2"/>
      <c r="R157" s="2"/>
      <c r="S157" s="2"/>
      <c r="T157" s="2"/>
      <c r="U157" s="2"/>
      <c r="V157" s="2"/>
      <c r="W157" s="2"/>
      <c r="X157" s="2"/>
      <c r="Y157" s="2"/>
      <c r="Z157" s="2"/>
    </row>
    <row r="158" ht="15.75" customHeight="1" spans="1:26">
      <c r="A158" s="2"/>
      <c r="B158" s="9"/>
      <c r="C158" s="2"/>
      <c r="D158" s="2"/>
      <c r="E158" s="2"/>
      <c r="F158" s="2"/>
      <c r="G158" s="9"/>
      <c r="H158" s="2"/>
      <c r="I158" s="2"/>
      <c r="J158" s="2"/>
      <c r="K158" s="2"/>
      <c r="L158" s="2"/>
      <c r="M158" s="2"/>
      <c r="N158" s="2"/>
      <c r="O158" s="2"/>
      <c r="P158" s="2"/>
      <c r="Q158" s="2"/>
      <c r="R158" s="2"/>
      <c r="S158" s="2"/>
      <c r="T158" s="2"/>
      <c r="U158" s="2"/>
      <c r="V158" s="2"/>
      <c r="W158" s="2"/>
      <c r="X158" s="2"/>
      <c r="Y158" s="2"/>
      <c r="Z158" s="2"/>
    </row>
    <row r="159" ht="15.75" customHeight="1" spans="1:26">
      <c r="A159" s="2"/>
      <c r="B159" s="9"/>
      <c r="C159" s="2"/>
      <c r="D159" s="2"/>
      <c r="E159" s="2"/>
      <c r="F159" s="2"/>
      <c r="G159" s="9"/>
      <c r="H159" s="2"/>
      <c r="I159" s="2"/>
      <c r="J159" s="2"/>
      <c r="K159" s="2"/>
      <c r="L159" s="2"/>
      <c r="M159" s="2"/>
      <c r="N159" s="2"/>
      <c r="O159" s="2"/>
      <c r="P159" s="2"/>
      <c r="Q159" s="2"/>
      <c r="R159" s="2"/>
      <c r="S159" s="2"/>
      <c r="T159" s="2"/>
      <c r="U159" s="2"/>
      <c r="V159" s="2"/>
      <c r="W159" s="2"/>
      <c r="X159" s="2"/>
      <c r="Y159" s="2"/>
      <c r="Z159" s="2"/>
    </row>
    <row r="160" ht="15.75" customHeight="1" spans="1:26">
      <c r="A160" s="2"/>
      <c r="B160" s="9"/>
      <c r="C160" s="2"/>
      <c r="D160" s="2"/>
      <c r="E160" s="2"/>
      <c r="F160" s="2"/>
      <c r="G160" s="9"/>
      <c r="H160" s="2"/>
      <c r="I160" s="2"/>
      <c r="J160" s="2"/>
      <c r="K160" s="2"/>
      <c r="L160" s="2"/>
      <c r="M160" s="2"/>
      <c r="N160" s="2"/>
      <c r="O160" s="2"/>
      <c r="P160" s="2"/>
      <c r="Q160" s="2"/>
      <c r="R160" s="2"/>
      <c r="S160" s="2"/>
      <c r="T160" s="2"/>
      <c r="U160" s="2"/>
      <c r="V160" s="2"/>
      <c r="W160" s="2"/>
      <c r="X160" s="2"/>
      <c r="Y160" s="2"/>
      <c r="Z160" s="2"/>
    </row>
    <row r="161" ht="15.75" customHeight="1" spans="1:26">
      <c r="A161" s="2"/>
      <c r="B161" s="9"/>
      <c r="C161" s="2"/>
      <c r="D161" s="2"/>
      <c r="E161" s="2"/>
      <c r="F161" s="2"/>
      <c r="G161" s="9"/>
      <c r="H161" s="2"/>
      <c r="I161" s="2"/>
      <c r="J161" s="2"/>
      <c r="K161" s="2"/>
      <c r="L161" s="2"/>
      <c r="M161" s="2"/>
      <c r="N161" s="2"/>
      <c r="O161" s="2"/>
      <c r="P161" s="2"/>
      <c r="Q161" s="2"/>
      <c r="R161" s="2"/>
      <c r="S161" s="2"/>
      <c r="T161" s="2"/>
      <c r="U161" s="2"/>
      <c r="V161" s="2"/>
      <c r="W161" s="2"/>
      <c r="X161" s="2"/>
      <c r="Y161" s="2"/>
      <c r="Z161" s="2"/>
    </row>
    <row r="162" ht="15.75" customHeight="1" spans="1:26">
      <c r="A162" s="2"/>
      <c r="B162" s="9"/>
      <c r="C162" s="2"/>
      <c r="D162" s="2"/>
      <c r="E162" s="2"/>
      <c r="F162" s="2"/>
      <c r="G162" s="9"/>
      <c r="H162" s="2"/>
      <c r="I162" s="2"/>
      <c r="J162" s="2"/>
      <c r="K162" s="2"/>
      <c r="L162" s="2"/>
      <c r="M162" s="2"/>
      <c r="N162" s="2"/>
      <c r="O162" s="2"/>
      <c r="P162" s="2"/>
      <c r="Q162" s="2"/>
      <c r="R162" s="2"/>
      <c r="S162" s="2"/>
      <c r="T162" s="2"/>
      <c r="U162" s="2"/>
      <c r="V162" s="2"/>
      <c r="W162" s="2"/>
      <c r="X162" s="2"/>
      <c r="Y162" s="2"/>
      <c r="Z162" s="2"/>
    </row>
    <row r="163" ht="15.75" customHeight="1" spans="1:26">
      <c r="A163" s="2"/>
      <c r="B163" s="9"/>
      <c r="C163" s="2"/>
      <c r="D163" s="2"/>
      <c r="E163" s="2"/>
      <c r="F163" s="2"/>
      <c r="G163" s="9"/>
      <c r="H163" s="2"/>
      <c r="I163" s="2"/>
      <c r="J163" s="2"/>
      <c r="K163" s="2"/>
      <c r="L163" s="2"/>
      <c r="M163" s="2"/>
      <c r="N163" s="2"/>
      <c r="O163" s="2"/>
      <c r="P163" s="2"/>
      <c r="Q163" s="2"/>
      <c r="R163" s="2"/>
      <c r="S163" s="2"/>
      <c r="T163" s="2"/>
      <c r="U163" s="2"/>
      <c r="V163" s="2"/>
      <c r="W163" s="2"/>
      <c r="X163" s="2"/>
      <c r="Y163" s="2"/>
      <c r="Z163" s="2"/>
    </row>
    <row r="164" ht="15.75" customHeight="1" spans="1:26">
      <c r="A164" s="2"/>
      <c r="B164" s="9"/>
      <c r="C164" s="2"/>
      <c r="D164" s="2"/>
      <c r="E164" s="2"/>
      <c r="F164" s="2"/>
      <c r="G164" s="9"/>
      <c r="H164" s="2"/>
      <c r="I164" s="2"/>
      <c r="J164" s="2"/>
      <c r="K164" s="2"/>
      <c r="L164" s="2"/>
      <c r="M164" s="2"/>
      <c r="N164" s="2"/>
      <c r="O164" s="2"/>
      <c r="P164" s="2"/>
      <c r="Q164" s="2"/>
      <c r="R164" s="2"/>
      <c r="S164" s="2"/>
      <c r="T164" s="2"/>
      <c r="U164" s="2"/>
      <c r="V164" s="2"/>
      <c r="W164" s="2"/>
      <c r="X164" s="2"/>
      <c r="Y164" s="2"/>
      <c r="Z164" s="2"/>
    </row>
    <row r="165" ht="15.75" customHeight="1" spans="1:26">
      <c r="A165" s="2"/>
      <c r="B165" s="9"/>
      <c r="C165" s="2"/>
      <c r="D165" s="2"/>
      <c r="E165" s="2"/>
      <c r="F165" s="2"/>
      <c r="G165" s="9"/>
      <c r="H165" s="2"/>
      <c r="I165" s="2"/>
      <c r="J165" s="2"/>
      <c r="K165" s="2"/>
      <c r="L165" s="2"/>
      <c r="M165" s="2"/>
      <c r="N165" s="2"/>
      <c r="O165" s="2"/>
      <c r="P165" s="2"/>
      <c r="Q165" s="2"/>
      <c r="R165" s="2"/>
      <c r="S165" s="2"/>
      <c r="T165" s="2"/>
      <c r="U165" s="2"/>
      <c r="V165" s="2"/>
      <c r="W165" s="2"/>
      <c r="X165" s="2"/>
      <c r="Y165" s="2"/>
      <c r="Z165" s="2"/>
    </row>
    <row r="166" ht="15.75" customHeight="1" spans="1:26">
      <c r="A166" s="2"/>
      <c r="B166" s="9"/>
      <c r="C166" s="2"/>
      <c r="D166" s="2"/>
      <c r="E166" s="2"/>
      <c r="F166" s="2"/>
      <c r="G166" s="9"/>
      <c r="H166" s="2"/>
      <c r="I166" s="2"/>
      <c r="J166" s="2"/>
      <c r="K166" s="2"/>
      <c r="L166" s="2"/>
      <c r="M166" s="2"/>
      <c r="N166" s="2"/>
      <c r="O166" s="2"/>
      <c r="P166" s="2"/>
      <c r="Q166" s="2"/>
      <c r="R166" s="2"/>
      <c r="S166" s="2"/>
      <c r="T166" s="2"/>
      <c r="U166" s="2"/>
      <c r="V166" s="2"/>
      <c r="W166" s="2"/>
      <c r="X166" s="2"/>
      <c r="Y166" s="2"/>
      <c r="Z166" s="2"/>
    </row>
    <row r="167" ht="15.75" customHeight="1" spans="1:26">
      <c r="A167" s="2"/>
      <c r="B167" s="9"/>
      <c r="C167" s="2"/>
      <c r="D167" s="2"/>
      <c r="E167" s="2"/>
      <c r="F167" s="2"/>
      <c r="G167" s="9"/>
      <c r="H167" s="2"/>
      <c r="I167" s="2"/>
      <c r="J167" s="2"/>
      <c r="K167" s="2"/>
      <c r="L167" s="2"/>
      <c r="M167" s="2"/>
      <c r="N167" s="2"/>
      <c r="O167" s="2"/>
      <c r="P167" s="2"/>
      <c r="Q167" s="2"/>
      <c r="R167" s="2"/>
      <c r="S167" s="2"/>
      <c r="T167" s="2"/>
      <c r="U167" s="2"/>
      <c r="V167" s="2"/>
      <c r="W167" s="2"/>
      <c r="X167" s="2"/>
      <c r="Y167" s="2"/>
      <c r="Z167" s="2"/>
    </row>
    <row r="168" ht="15.75" customHeight="1" spans="1:26">
      <c r="A168" s="2"/>
      <c r="B168" s="9"/>
      <c r="C168" s="2"/>
      <c r="D168" s="2"/>
      <c r="E168" s="2"/>
      <c r="F168" s="2"/>
      <c r="G168" s="9"/>
      <c r="H168" s="2"/>
      <c r="I168" s="2"/>
      <c r="J168" s="2"/>
      <c r="K168" s="2"/>
      <c r="L168" s="2"/>
      <c r="M168" s="2"/>
      <c r="N168" s="2"/>
      <c r="O168" s="2"/>
      <c r="P168" s="2"/>
      <c r="Q168" s="2"/>
      <c r="R168" s="2"/>
      <c r="S168" s="2"/>
      <c r="T168" s="2"/>
      <c r="U168" s="2"/>
      <c r="V168" s="2"/>
      <c r="W168" s="2"/>
      <c r="X168" s="2"/>
      <c r="Y168" s="2"/>
      <c r="Z168" s="2"/>
    </row>
    <row r="169" ht="15.75" customHeight="1" spans="1:26">
      <c r="A169" s="2"/>
      <c r="B169" s="9"/>
      <c r="C169" s="2"/>
      <c r="D169" s="2"/>
      <c r="E169" s="2"/>
      <c r="F169" s="2"/>
      <c r="G169" s="9"/>
      <c r="H169" s="2"/>
      <c r="I169" s="2"/>
      <c r="J169" s="2"/>
      <c r="K169" s="2"/>
      <c r="L169" s="2"/>
      <c r="M169" s="2"/>
      <c r="N169" s="2"/>
      <c r="O169" s="2"/>
      <c r="P169" s="2"/>
      <c r="Q169" s="2"/>
      <c r="R169" s="2"/>
      <c r="S169" s="2"/>
      <c r="T169" s="2"/>
      <c r="U169" s="2"/>
      <c r="V169" s="2"/>
      <c r="W169" s="2"/>
      <c r="X169" s="2"/>
      <c r="Y169" s="2"/>
      <c r="Z169" s="2"/>
    </row>
    <row r="170" ht="15.75" customHeight="1" spans="1:26">
      <c r="A170" s="2"/>
      <c r="B170" s="9"/>
      <c r="C170" s="2"/>
      <c r="D170" s="2"/>
      <c r="E170" s="2"/>
      <c r="F170" s="2"/>
      <c r="G170" s="9"/>
      <c r="H170" s="2"/>
      <c r="I170" s="2"/>
      <c r="J170" s="2"/>
      <c r="K170" s="2"/>
      <c r="L170" s="2"/>
      <c r="M170" s="2"/>
      <c r="N170" s="2"/>
      <c r="O170" s="2"/>
      <c r="P170" s="2"/>
      <c r="Q170" s="2"/>
      <c r="R170" s="2"/>
      <c r="S170" s="2"/>
      <c r="T170" s="2"/>
      <c r="U170" s="2"/>
      <c r="V170" s="2"/>
      <c r="W170" s="2"/>
      <c r="X170" s="2"/>
      <c r="Y170" s="2"/>
      <c r="Z170" s="2"/>
    </row>
    <row r="171" ht="15.75" customHeight="1" spans="1:26">
      <c r="A171" s="2"/>
      <c r="B171" s="9"/>
      <c r="C171" s="2"/>
      <c r="D171" s="2"/>
      <c r="E171" s="2"/>
      <c r="F171" s="2"/>
      <c r="G171" s="9"/>
      <c r="H171" s="2"/>
      <c r="I171" s="2"/>
      <c r="J171" s="2"/>
      <c r="K171" s="2"/>
      <c r="L171" s="2"/>
      <c r="M171" s="2"/>
      <c r="N171" s="2"/>
      <c r="O171" s="2"/>
      <c r="P171" s="2"/>
      <c r="Q171" s="2"/>
      <c r="R171" s="2"/>
      <c r="S171" s="2"/>
      <c r="T171" s="2"/>
      <c r="U171" s="2"/>
      <c r="V171" s="2"/>
      <c r="W171" s="2"/>
      <c r="X171" s="2"/>
      <c r="Y171" s="2"/>
      <c r="Z171" s="2"/>
    </row>
    <row r="172" ht="15.75" customHeight="1" spans="1:26">
      <c r="A172" s="2"/>
      <c r="B172" s="9"/>
      <c r="C172" s="2"/>
      <c r="D172" s="2"/>
      <c r="E172" s="2"/>
      <c r="F172" s="2"/>
      <c r="G172" s="9"/>
      <c r="H172" s="2"/>
      <c r="I172" s="2"/>
      <c r="J172" s="2"/>
      <c r="K172" s="2"/>
      <c r="L172" s="2"/>
      <c r="M172" s="2"/>
      <c r="N172" s="2"/>
      <c r="O172" s="2"/>
      <c r="P172" s="2"/>
      <c r="Q172" s="2"/>
      <c r="R172" s="2"/>
      <c r="S172" s="2"/>
      <c r="T172" s="2"/>
      <c r="U172" s="2"/>
      <c r="V172" s="2"/>
      <c r="W172" s="2"/>
      <c r="X172" s="2"/>
      <c r="Y172" s="2"/>
      <c r="Z172" s="2"/>
    </row>
    <row r="173" ht="15.75" customHeight="1" spans="1:26">
      <c r="A173" s="2"/>
      <c r="B173" s="9"/>
      <c r="C173" s="2"/>
      <c r="D173" s="2"/>
      <c r="E173" s="2"/>
      <c r="F173" s="2"/>
      <c r="G173" s="9"/>
      <c r="H173" s="2"/>
      <c r="I173" s="2"/>
      <c r="J173" s="2"/>
      <c r="K173" s="2"/>
      <c r="L173" s="2"/>
      <c r="M173" s="2"/>
      <c r="N173" s="2"/>
      <c r="O173" s="2"/>
      <c r="P173" s="2"/>
      <c r="Q173" s="2"/>
      <c r="R173" s="2"/>
      <c r="S173" s="2"/>
      <c r="T173" s="2"/>
      <c r="U173" s="2"/>
      <c r="V173" s="2"/>
      <c r="W173" s="2"/>
      <c r="X173" s="2"/>
      <c r="Y173" s="2"/>
      <c r="Z173" s="2"/>
    </row>
    <row r="174" ht="15.75" customHeight="1" spans="1:26">
      <c r="A174" s="2"/>
      <c r="B174" s="9"/>
      <c r="C174" s="2"/>
      <c r="D174" s="2"/>
      <c r="E174" s="2"/>
      <c r="F174" s="2"/>
      <c r="G174" s="9"/>
      <c r="H174" s="2"/>
      <c r="I174" s="2"/>
      <c r="J174" s="2"/>
      <c r="K174" s="2"/>
      <c r="L174" s="2"/>
      <c r="M174" s="2"/>
      <c r="N174" s="2"/>
      <c r="O174" s="2"/>
      <c r="P174" s="2"/>
      <c r="Q174" s="2"/>
      <c r="R174" s="2"/>
      <c r="S174" s="2"/>
      <c r="T174" s="2"/>
      <c r="U174" s="2"/>
      <c r="V174" s="2"/>
      <c r="W174" s="2"/>
      <c r="X174" s="2"/>
      <c r="Y174" s="2"/>
      <c r="Z174" s="2"/>
    </row>
    <row r="175" ht="15.75" customHeight="1" spans="1:26">
      <c r="A175" s="2"/>
      <c r="B175" s="9"/>
      <c r="C175" s="2"/>
      <c r="D175" s="2"/>
      <c r="E175" s="2"/>
      <c r="F175" s="2"/>
      <c r="G175" s="9"/>
      <c r="H175" s="2"/>
      <c r="I175" s="2"/>
      <c r="J175" s="2"/>
      <c r="K175" s="2"/>
      <c r="L175" s="2"/>
      <c r="M175" s="2"/>
      <c r="N175" s="2"/>
      <c r="O175" s="2"/>
      <c r="P175" s="2"/>
      <c r="Q175" s="2"/>
      <c r="R175" s="2"/>
      <c r="S175" s="2"/>
      <c r="T175" s="2"/>
      <c r="U175" s="2"/>
      <c r="V175" s="2"/>
      <c r="W175" s="2"/>
      <c r="X175" s="2"/>
      <c r="Y175" s="2"/>
      <c r="Z175" s="2"/>
    </row>
    <row r="176" ht="15.75" customHeight="1" spans="1:26">
      <c r="A176" s="2"/>
      <c r="B176" s="9"/>
      <c r="C176" s="2"/>
      <c r="D176" s="2"/>
      <c r="E176" s="2"/>
      <c r="F176" s="2"/>
      <c r="G176" s="9"/>
      <c r="H176" s="2"/>
      <c r="I176" s="2"/>
      <c r="J176" s="2"/>
      <c r="K176" s="2"/>
      <c r="L176" s="2"/>
      <c r="M176" s="2"/>
      <c r="N176" s="2"/>
      <c r="O176" s="2"/>
      <c r="P176" s="2"/>
      <c r="Q176" s="2"/>
      <c r="R176" s="2"/>
      <c r="S176" s="2"/>
      <c r="T176" s="2"/>
      <c r="U176" s="2"/>
      <c r="V176" s="2"/>
      <c r="W176" s="2"/>
      <c r="X176" s="2"/>
      <c r="Y176" s="2"/>
      <c r="Z176" s="2"/>
    </row>
    <row r="177" ht="15.75" customHeight="1" spans="1:26">
      <c r="A177" s="2"/>
      <c r="B177" s="9"/>
      <c r="C177" s="2"/>
      <c r="D177" s="2"/>
      <c r="E177" s="2"/>
      <c r="F177" s="2"/>
      <c r="G177" s="9"/>
      <c r="H177" s="2"/>
      <c r="I177" s="2"/>
      <c r="J177" s="2"/>
      <c r="K177" s="2"/>
      <c r="L177" s="2"/>
      <c r="M177" s="2"/>
      <c r="N177" s="2"/>
      <c r="O177" s="2"/>
      <c r="P177" s="2"/>
      <c r="Q177" s="2"/>
      <c r="R177" s="2"/>
      <c r="S177" s="2"/>
      <c r="T177" s="2"/>
      <c r="U177" s="2"/>
      <c r="V177" s="2"/>
      <c r="W177" s="2"/>
      <c r="X177" s="2"/>
      <c r="Y177" s="2"/>
      <c r="Z177" s="2"/>
    </row>
    <row r="178" ht="15.75" customHeight="1" spans="1:26">
      <c r="A178" s="2"/>
      <c r="B178" s="9"/>
      <c r="C178" s="2"/>
      <c r="D178" s="2"/>
      <c r="E178" s="2"/>
      <c r="F178" s="2"/>
      <c r="G178" s="9"/>
      <c r="H178" s="2"/>
      <c r="I178" s="2"/>
      <c r="J178" s="2"/>
      <c r="K178" s="2"/>
      <c r="L178" s="2"/>
      <c r="M178" s="2"/>
      <c r="N178" s="2"/>
      <c r="O178" s="2"/>
      <c r="P178" s="2"/>
      <c r="Q178" s="2"/>
      <c r="R178" s="2"/>
      <c r="S178" s="2"/>
      <c r="T178" s="2"/>
      <c r="U178" s="2"/>
      <c r="V178" s="2"/>
      <c r="W178" s="2"/>
      <c r="X178" s="2"/>
      <c r="Y178" s="2"/>
      <c r="Z178" s="2"/>
    </row>
    <row r="179" ht="15.75" customHeight="1" spans="1:26">
      <c r="A179" s="2"/>
      <c r="B179" s="9"/>
      <c r="C179" s="2"/>
      <c r="D179" s="2"/>
      <c r="E179" s="2"/>
      <c r="F179" s="2"/>
      <c r="G179" s="9"/>
      <c r="H179" s="2"/>
      <c r="I179" s="2"/>
      <c r="J179" s="2"/>
      <c r="K179" s="2"/>
      <c r="L179" s="2"/>
      <c r="M179" s="2"/>
      <c r="N179" s="2"/>
      <c r="O179" s="2"/>
      <c r="P179" s="2"/>
      <c r="Q179" s="2"/>
      <c r="R179" s="2"/>
      <c r="S179" s="2"/>
      <c r="T179" s="2"/>
      <c r="U179" s="2"/>
      <c r="V179" s="2"/>
      <c r="W179" s="2"/>
      <c r="X179" s="2"/>
      <c r="Y179" s="2"/>
      <c r="Z179" s="2"/>
    </row>
    <row r="180" ht="15.75" customHeight="1" spans="1:26">
      <c r="A180" s="2"/>
      <c r="B180" s="9"/>
      <c r="C180" s="2"/>
      <c r="D180" s="2"/>
      <c r="E180" s="2"/>
      <c r="F180" s="2"/>
      <c r="G180" s="9"/>
      <c r="H180" s="2"/>
      <c r="I180" s="2"/>
      <c r="J180" s="2"/>
      <c r="K180" s="2"/>
      <c r="L180" s="2"/>
      <c r="M180" s="2"/>
      <c r="N180" s="2"/>
      <c r="O180" s="2"/>
      <c r="P180" s="2"/>
      <c r="Q180" s="2"/>
      <c r="R180" s="2"/>
      <c r="S180" s="2"/>
      <c r="T180" s="2"/>
      <c r="U180" s="2"/>
      <c r="V180" s="2"/>
      <c r="W180" s="2"/>
      <c r="X180" s="2"/>
      <c r="Y180" s="2"/>
      <c r="Z180" s="2"/>
    </row>
    <row r="181" ht="15.75" customHeight="1" spans="1:26">
      <c r="A181" s="2"/>
      <c r="B181" s="9"/>
      <c r="C181" s="2"/>
      <c r="D181" s="2"/>
      <c r="E181" s="2"/>
      <c r="F181" s="2"/>
      <c r="G181" s="9"/>
      <c r="H181" s="2"/>
      <c r="I181" s="2"/>
      <c r="J181" s="2"/>
      <c r="K181" s="2"/>
      <c r="L181" s="2"/>
      <c r="M181" s="2"/>
      <c r="N181" s="2"/>
      <c r="O181" s="2"/>
      <c r="P181" s="2"/>
      <c r="Q181" s="2"/>
      <c r="R181" s="2"/>
      <c r="S181" s="2"/>
      <c r="T181" s="2"/>
      <c r="U181" s="2"/>
      <c r="V181" s="2"/>
      <c r="W181" s="2"/>
      <c r="X181" s="2"/>
      <c r="Y181" s="2"/>
      <c r="Z181" s="2"/>
    </row>
    <row r="182" ht="15.75" customHeight="1" spans="1:26">
      <c r="A182" s="2"/>
      <c r="B182" s="9"/>
      <c r="C182" s="2"/>
      <c r="D182" s="2"/>
      <c r="E182" s="2"/>
      <c r="F182" s="2"/>
      <c r="G182" s="9"/>
      <c r="H182" s="2"/>
      <c r="I182" s="2"/>
      <c r="J182" s="2"/>
      <c r="K182" s="2"/>
      <c r="L182" s="2"/>
      <c r="M182" s="2"/>
      <c r="N182" s="2"/>
      <c r="O182" s="2"/>
      <c r="P182" s="2"/>
      <c r="Q182" s="2"/>
      <c r="R182" s="2"/>
      <c r="S182" s="2"/>
      <c r="T182" s="2"/>
      <c r="U182" s="2"/>
      <c r="V182" s="2"/>
      <c r="W182" s="2"/>
      <c r="X182" s="2"/>
      <c r="Y182" s="2"/>
      <c r="Z182" s="2"/>
    </row>
    <row r="183" ht="15.75" customHeight="1" spans="1:26">
      <c r="A183" s="2"/>
      <c r="B183" s="9"/>
      <c r="C183" s="2"/>
      <c r="D183" s="2"/>
      <c r="E183" s="2"/>
      <c r="F183" s="2"/>
      <c r="G183" s="9"/>
      <c r="H183" s="2"/>
      <c r="I183" s="2"/>
      <c r="J183" s="2"/>
      <c r="K183" s="2"/>
      <c r="L183" s="2"/>
      <c r="M183" s="2"/>
      <c r="N183" s="2"/>
      <c r="O183" s="2"/>
      <c r="P183" s="2"/>
      <c r="Q183" s="2"/>
      <c r="R183" s="2"/>
      <c r="S183" s="2"/>
      <c r="T183" s="2"/>
      <c r="U183" s="2"/>
      <c r="V183" s="2"/>
      <c r="W183" s="2"/>
      <c r="X183" s="2"/>
      <c r="Y183" s="2"/>
      <c r="Z183" s="2"/>
    </row>
    <row r="184" ht="15.75" customHeight="1" spans="1:26">
      <c r="A184" s="2"/>
      <c r="B184" s="9"/>
      <c r="C184" s="2"/>
      <c r="D184" s="2"/>
      <c r="E184" s="2"/>
      <c r="F184" s="2"/>
      <c r="G184" s="9"/>
      <c r="H184" s="2"/>
      <c r="I184" s="2"/>
      <c r="J184" s="2"/>
      <c r="K184" s="2"/>
      <c r="L184" s="2"/>
      <c r="M184" s="2"/>
      <c r="N184" s="2"/>
      <c r="O184" s="2"/>
      <c r="P184" s="2"/>
      <c r="Q184" s="2"/>
      <c r="R184" s="2"/>
      <c r="S184" s="2"/>
      <c r="T184" s="2"/>
      <c r="U184" s="2"/>
      <c r="V184" s="2"/>
      <c r="W184" s="2"/>
      <c r="X184" s="2"/>
      <c r="Y184" s="2"/>
      <c r="Z184" s="2"/>
    </row>
    <row r="185" ht="15.75" customHeight="1" spans="1:26">
      <c r="A185" s="2"/>
      <c r="B185" s="9"/>
      <c r="C185" s="2"/>
      <c r="D185" s="2"/>
      <c r="E185" s="2"/>
      <c r="F185" s="2"/>
      <c r="G185" s="9"/>
      <c r="H185" s="2"/>
      <c r="I185" s="2"/>
      <c r="J185" s="2"/>
      <c r="K185" s="2"/>
      <c r="L185" s="2"/>
      <c r="M185" s="2"/>
      <c r="N185" s="2"/>
      <c r="O185" s="2"/>
      <c r="P185" s="2"/>
      <c r="Q185" s="2"/>
      <c r="R185" s="2"/>
      <c r="S185" s="2"/>
      <c r="T185" s="2"/>
      <c r="U185" s="2"/>
      <c r="V185" s="2"/>
      <c r="W185" s="2"/>
      <c r="X185" s="2"/>
      <c r="Y185" s="2"/>
      <c r="Z185" s="2"/>
    </row>
    <row r="186" ht="15.75" customHeight="1" spans="1:26">
      <c r="A186" s="2"/>
      <c r="B186" s="9"/>
      <c r="C186" s="2"/>
      <c r="D186" s="2"/>
      <c r="E186" s="2"/>
      <c r="F186" s="2"/>
      <c r="G186" s="9"/>
      <c r="H186" s="2"/>
      <c r="I186" s="2"/>
      <c r="J186" s="2"/>
      <c r="K186" s="2"/>
      <c r="L186" s="2"/>
      <c r="M186" s="2"/>
      <c r="N186" s="2"/>
      <c r="O186" s="2"/>
      <c r="P186" s="2"/>
      <c r="Q186" s="2"/>
      <c r="R186" s="2"/>
      <c r="S186" s="2"/>
      <c r="T186" s="2"/>
      <c r="U186" s="2"/>
      <c r="V186" s="2"/>
      <c r="W186" s="2"/>
      <c r="X186" s="2"/>
      <c r="Y186" s="2"/>
      <c r="Z186" s="2"/>
    </row>
    <row r="187" ht="15.75" customHeight="1" spans="1:26">
      <c r="A187" s="2"/>
      <c r="B187" s="9"/>
      <c r="C187" s="2"/>
      <c r="D187" s="2"/>
      <c r="E187" s="2"/>
      <c r="F187" s="2"/>
      <c r="G187" s="9"/>
      <c r="H187" s="2"/>
      <c r="I187" s="2"/>
      <c r="J187" s="2"/>
      <c r="K187" s="2"/>
      <c r="L187" s="2"/>
      <c r="M187" s="2"/>
      <c r="N187" s="2"/>
      <c r="O187" s="2"/>
      <c r="P187" s="2"/>
      <c r="Q187" s="2"/>
      <c r="R187" s="2"/>
      <c r="S187" s="2"/>
      <c r="T187" s="2"/>
      <c r="U187" s="2"/>
      <c r="V187" s="2"/>
      <c r="W187" s="2"/>
      <c r="X187" s="2"/>
      <c r="Y187" s="2"/>
      <c r="Z187" s="2"/>
    </row>
    <row r="188" ht="15.75" customHeight="1" spans="1:26">
      <c r="A188" s="2"/>
      <c r="B188" s="9"/>
      <c r="C188" s="2"/>
      <c r="D188" s="2"/>
      <c r="E188" s="2"/>
      <c r="F188" s="2"/>
      <c r="G188" s="9"/>
      <c r="H188" s="2"/>
      <c r="I188" s="2"/>
      <c r="J188" s="2"/>
      <c r="K188" s="2"/>
      <c r="L188" s="2"/>
      <c r="M188" s="2"/>
      <c r="N188" s="2"/>
      <c r="O188" s="2"/>
      <c r="P188" s="2"/>
      <c r="Q188" s="2"/>
      <c r="R188" s="2"/>
      <c r="S188" s="2"/>
      <c r="T188" s="2"/>
      <c r="U188" s="2"/>
      <c r="V188" s="2"/>
      <c r="W188" s="2"/>
      <c r="X188" s="2"/>
      <c r="Y188" s="2"/>
      <c r="Z188" s="2"/>
    </row>
    <row r="189" ht="15.75" customHeight="1" spans="1:26">
      <c r="A189" s="2"/>
      <c r="B189" s="9"/>
      <c r="C189" s="2"/>
      <c r="D189" s="2"/>
      <c r="E189" s="2"/>
      <c r="F189" s="2"/>
      <c r="G189" s="9"/>
      <c r="H189" s="2"/>
      <c r="I189" s="2"/>
      <c r="J189" s="2"/>
      <c r="K189" s="2"/>
      <c r="L189" s="2"/>
      <c r="M189" s="2"/>
      <c r="N189" s="2"/>
      <c r="O189" s="2"/>
      <c r="P189" s="2"/>
      <c r="Q189" s="2"/>
      <c r="R189" s="2"/>
      <c r="S189" s="2"/>
      <c r="T189" s="2"/>
      <c r="U189" s="2"/>
      <c r="V189" s="2"/>
      <c r="W189" s="2"/>
      <c r="X189" s="2"/>
      <c r="Y189" s="2"/>
      <c r="Z189" s="2"/>
    </row>
    <row r="190" ht="15.75" customHeight="1" spans="1:26">
      <c r="A190" s="2"/>
      <c r="B190" s="9"/>
      <c r="C190" s="2"/>
      <c r="D190" s="2"/>
      <c r="E190" s="2"/>
      <c r="F190" s="2"/>
      <c r="G190" s="9"/>
      <c r="H190" s="2"/>
      <c r="I190" s="2"/>
      <c r="J190" s="2"/>
      <c r="K190" s="2"/>
      <c r="L190" s="2"/>
      <c r="M190" s="2"/>
      <c r="N190" s="2"/>
      <c r="O190" s="2"/>
      <c r="P190" s="2"/>
      <c r="Q190" s="2"/>
      <c r="R190" s="2"/>
      <c r="S190" s="2"/>
      <c r="T190" s="2"/>
      <c r="U190" s="2"/>
      <c r="V190" s="2"/>
      <c r="W190" s="2"/>
      <c r="X190" s="2"/>
      <c r="Y190" s="2"/>
      <c r="Z190" s="2"/>
    </row>
    <row r="191" ht="15.75" customHeight="1" spans="1:26">
      <c r="A191" s="2"/>
      <c r="B191" s="9"/>
      <c r="C191" s="2"/>
      <c r="D191" s="2"/>
      <c r="E191" s="2"/>
      <c r="F191" s="2"/>
      <c r="G191" s="9"/>
      <c r="H191" s="2"/>
      <c r="I191" s="2"/>
      <c r="J191" s="2"/>
      <c r="K191" s="2"/>
      <c r="L191" s="2"/>
      <c r="M191" s="2"/>
      <c r="N191" s="2"/>
      <c r="O191" s="2"/>
      <c r="P191" s="2"/>
      <c r="Q191" s="2"/>
      <c r="R191" s="2"/>
      <c r="S191" s="2"/>
      <c r="T191" s="2"/>
      <c r="U191" s="2"/>
      <c r="V191" s="2"/>
      <c r="W191" s="2"/>
      <c r="X191" s="2"/>
      <c r="Y191" s="2"/>
      <c r="Z191" s="2"/>
    </row>
    <row r="192" ht="15.75" customHeight="1" spans="1:26">
      <c r="A192" s="2"/>
      <c r="B192" s="9"/>
      <c r="C192" s="2"/>
      <c r="D192" s="2"/>
      <c r="E192" s="2"/>
      <c r="F192" s="2"/>
      <c r="G192" s="9"/>
      <c r="H192" s="2"/>
      <c r="I192" s="2"/>
      <c r="J192" s="2"/>
      <c r="K192" s="2"/>
      <c r="L192" s="2"/>
      <c r="M192" s="2"/>
      <c r="N192" s="2"/>
      <c r="O192" s="2"/>
      <c r="P192" s="2"/>
      <c r="Q192" s="2"/>
      <c r="R192" s="2"/>
      <c r="S192" s="2"/>
      <c r="T192" s="2"/>
      <c r="U192" s="2"/>
      <c r="V192" s="2"/>
      <c r="W192" s="2"/>
      <c r="X192" s="2"/>
      <c r="Y192" s="2"/>
      <c r="Z192" s="2"/>
    </row>
    <row r="193" ht="15.75" customHeight="1" spans="1:26">
      <c r="A193" s="2"/>
      <c r="B193" s="9"/>
      <c r="C193" s="2"/>
      <c r="D193" s="2"/>
      <c r="E193" s="2"/>
      <c r="F193" s="2"/>
      <c r="G193" s="9"/>
      <c r="H193" s="2"/>
      <c r="I193" s="2"/>
      <c r="J193" s="2"/>
      <c r="K193" s="2"/>
      <c r="L193" s="2"/>
      <c r="M193" s="2"/>
      <c r="N193" s="2"/>
      <c r="O193" s="2"/>
      <c r="P193" s="2"/>
      <c r="Q193" s="2"/>
      <c r="R193" s="2"/>
      <c r="S193" s="2"/>
      <c r="T193" s="2"/>
      <c r="U193" s="2"/>
      <c r="V193" s="2"/>
      <c r="W193" s="2"/>
      <c r="X193" s="2"/>
      <c r="Y193" s="2"/>
      <c r="Z193" s="2"/>
    </row>
    <row r="194" ht="15.75" customHeight="1" spans="1:26">
      <c r="A194" s="2"/>
      <c r="B194" s="9"/>
      <c r="C194" s="2"/>
      <c r="D194" s="2"/>
      <c r="E194" s="2"/>
      <c r="F194" s="2"/>
      <c r="G194" s="9"/>
      <c r="H194" s="2"/>
      <c r="I194" s="2"/>
      <c r="J194" s="2"/>
      <c r="K194" s="2"/>
      <c r="L194" s="2"/>
      <c r="M194" s="2"/>
      <c r="N194" s="2"/>
      <c r="O194" s="2"/>
      <c r="P194" s="2"/>
      <c r="Q194" s="2"/>
      <c r="R194" s="2"/>
      <c r="S194" s="2"/>
      <c r="T194" s="2"/>
      <c r="U194" s="2"/>
      <c r="V194" s="2"/>
      <c r="W194" s="2"/>
      <c r="X194" s="2"/>
      <c r="Y194" s="2"/>
      <c r="Z194" s="2"/>
    </row>
    <row r="195" ht="15.75" customHeight="1" spans="1:26">
      <c r="A195" s="2"/>
      <c r="B195" s="9"/>
      <c r="C195" s="2"/>
      <c r="D195" s="2"/>
      <c r="E195" s="2"/>
      <c r="F195" s="2"/>
      <c r="G195" s="9"/>
      <c r="H195" s="2"/>
      <c r="I195" s="2"/>
      <c r="J195" s="2"/>
      <c r="K195" s="2"/>
      <c r="L195" s="2"/>
      <c r="M195" s="2"/>
      <c r="N195" s="2"/>
      <c r="O195" s="2"/>
      <c r="P195" s="2"/>
      <c r="Q195" s="2"/>
      <c r="R195" s="2"/>
      <c r="S195" s="2"/>
      <c r="T195" s="2"/>
      <c r="U195" s="2"/>
      <c r="V195" s="2"/>
      <c r="W195" s="2"/>
      <c r="X195" s="2"/>
      <c r="Y195" s="2"/>
      <c r="Z195" s="2"/>
    </row>
    <row r="196" ht="15.75" customHeight="1" spans="1:26">
      <c r="A196" s="2"/>
      <c r="B196" s="9"/>
      <c r="C196" s="2"/>
      <c r="D196" s="2"/>
      <c r="E196" s="2"/>
      <c r="F196" s="2"/>
      <c r="G196" s="9"/>
      <c r="H196" s="2"/>
      <c r="I196" s="2"/>
      <c r="J196" s="2"/>
      <c r="K196" s="2"/>
      <c r="L196" s="2"/>
      <c r="M196" s="2"/>
      <c r="N196" s="2"/>
      <c r="O196" s="2"/>
      <c r="P196" s="2"/>
      <c r="Q196" s="2"/>
      <c r="R196" s="2"/>
      <c r="S196" s="2"/>
      <c r="T196" s="2"/>
      <c r="U196" s="2"/>
      <c r="V196" s="2"/>
      <c r="W196" s="2"/>
      <c r="X196" s="2"/>
      <c r="Y196" s="2"/>
      <c r="Z196" s="2"/>
    </row>
    <row r="197" ht="15.75" customHeight="1" spans="1:26">
      <c r="A197" s="2"/>
      <c r="B197" s="9"/>
      <c r="C197" s="2"/>
      <c r="D197" s="2"/>
      <c r="E197" s="2"/>
      <c r="F197" s="2"/>
      <c r="G197" s="9"/>
      <c r="H197" s="2"/>
      <c r="I197" s="2"/>
      <c r="J197" s="2"/>
      <c r="K197" s="2"/>
      <c r="L197" s="2"/>
      <c r="M197" s="2"/>
      <c r="N197" s="2"/>
      <c r="O197" s="2"/>
      <c r="P197" s="2"/>
      <c r="Q197" s="2"/>
      <c r="R197" s="2"/>
      <c r="S197" s="2"/>
      <c r="T197" s="2"/>
      <c r="U197" s="2"/>
      <c r="V197" s="2"/>
      <c r="W197" s="2"/>
      <c r="X197" s="2"/>
      <c r="Y197" s="2"/>
      <c r="Z197" s="2"/>
    </row>
    <row r="198" ht="15.75" customHeight="1" spans="1:26">
      <c r="A198" s="2"/>
      <c r="B198" s="9"/>
      <c r="C198" s="2"/>
      <c r="D198" s="2"/>
      <c r="E198" s="2"/>
      <c r="F198" s="2"/>
      <c r="G198" s="9"/>
      <c r="H198" s="2"/>
      <c r="I198" s="2"/>
      <c r="J198" s="2"/>
      <c r="K198" s="2"/>
      <c r="L198" s="2"/>
      <c r="M198" s="2"/>
      <c r="N198" s="2"/>
      <c r="O198" s="2"/>
      <c r="P198" s="2"/>
      <c r="Q198" s="2"/>
      <c r="R198" s="2"/>
      <c r="S198" s="2"/>
      <c r="T198" s="2"/>
      <c r="U198" s="2"/>
      <c r="V198" s="2"/>
      <c r="W198" s="2"/>
      <c r="X198" s="2"/>
      <c r="Y198" s="2"/>
      <c r="Z198" s="2"/>
    </row>
    <row r="199" ht="15.75" customHeight="1" spans="1:26">
      <c r="A199" s="2"/>
      <c r="B199" s="9"/>
      <c r="C199" s="2"/>
      <c r="D199" s="2"/>
      <c r="E199" s="2"/>
      <c r="F199" s="2"/>
      <c r="G199" s="9"/>
      <c r="H199" s="2"/>
      <c r="I199" s="2"/>
      <c r="J199" s="2"/>
      <c r="K199" s="2"/>
      <c r="L199" s="2"/>
      <c r="M199" s="2"/>
      <c r="N199" s="2"/>
      <c r="O199" s="2"/>
      <c r="P199" s="2"/>
      <c r="Q199" s="2"/>
      <c r="R199" s="2"/>
      <c r="S199" s="2"/>
      <c r="T199" s="2"/>
      <c r="U199" s="2"/>
      <c r="V199" s="2"/>
      <c r="W199" s="2"/>
      <c r="X199" s="2"/>
      <c r="Y199" s="2"/>
      <c r="Z199" s="2"/>
    </row>
    <row r="200" ht="15.75" customHeight="1" spans="1:26">
      <c r="A200" s="2"/>
      <c r="B200" s="9"/>
      <c r="C200" s="2"/>
      <c r="D200" s="2"/>
      <c r="E200" s="2"/>
      <c r="F200" s="2"/>
      <c r="G200" s="9"/>
      <c r="H200" s="2"/>
      <c r="I200" s="2"/>
      <c r="J200" s="2"/>
      <c r="K200" s="2"/>
      <c r="L200" s="2"/>
      <c r="M200" s="2"/>
      <c r="N200" s="2"/>
      <c r="O200" s="2"/>
      <c r="P200" s="2"/>
      <c r="Q200" s="2"/>
      <c r="R200" s="2"/>
      <c r="S200" s="2"/>
      <c r="T200" s="2"/>
      <c r="U200" s="2"/>
      <c r="V200" s="2"/>
      <c r="W200" s="2"/>
      <c r="X200" s="2"/>
      <c r="Y200" s="2"/>
      <c r="Z200" s="2"/>
    </row>
    <row r="201" ht="15.75" customHeight="1" spans="1:26">
      <c r="A201" s="2"/>
      <c r="B201" s="9"/>
      <c r="C201" s="2"/>
      <c r="D201" s="2"/>
      <c r="E201" s="2"/>
      <c r="F201" s="2"/>
      <c r="G201" s="9"/>
      <c r="H201" s="2"/>
      <c r="I201" s="2"/>
      <c r="J201" s="2"/>
      <c r="K201" s="2"/>
      <c r="L201" s="2"/>
      <c r="M201" s="2"/>
      <c r="N201" s="2"/>
      <c r="O201" s="2"/>
      <c r="P201" s="2"/>
      <c r="Q201" s="2"/>
      <c r="R201" s="2"/>
      <c r="S201" s="2"/>
      <c r="T201" s="2"/>
      <c r="U201" s="2"/>
      <c r="V201" s="2"/>
      <c r="W201" s="2"/>
      <c r="X201" s="2"/>
      <c r="Y201" s="2"/>
      <c r="Z201" s="2"/>
    </row>
    <row r="202" ht="15.75" customHeight="1" spans="1:26">
      <c r="A202" s="2"/>
      <c r="B202" s="9"/>
      <c r="C202" s="2"/>
      <c r="D202" s="2"/>
      <c r="E202" s="2"/>
      <c r="F202" s="2"/>
      <c r="G202" s="9"/>
      <c r="H202" s="2"/>
      <c r="I202" s="2"/>
      <c r="J202" s="2"/>
      <c r="K202" s="2"/>
      <c r="L202" s="2"/>
      <c r="M202" s="2"/>
      <c r="N202" s="2"/>
      <c r="O202" s="2"/>
      <c r="P202" s="2"/>
      <c r="Q202" s="2"/>
      <c r="R202" s="2"/>
      <c r="S202" s="2"/>
      <c r="T202" s="2"/>
      <c r="U202" s="2"/>
      <c r="V202" s="2"/>
      <c r="W202" s="2"/>
      <c r="X202" s="2"/>
      <c r="Y202" s="2"/>
      <c r="Z202" s="2"/>
    </row>
    <row r="203" ht="15.75" customHeight="1" spans="1:26">
      <c r="A203" s="2"/>
      <c r="B203" s="9"/>
      <c r="C203" s="2"/>
      <c r="D203" s="2"/>
      <c r="E203" s="2"/>
      <c r="F203" s="2"/>
      <c r="G203" s="9"/>
      <c r="H203" s="2"/>
      <c r="I203" s="2"/>
      <c r="J203" s="2"/>
      <c r="K203" s="2"/>
      <c r="L203" s="2"/>
      <c r="M203" s="2"/>
      <c r="N203" s="2"/>
      <c r="O203" s="2"/>
      <c r="P203" s="2"/>
      <c r="Q203" s="2"/>
      <c r="R203" s="2"/>
      <c r="S203" s="2"/>
      <c r="T203" s="2"/>
      <c r="U203" s="2"/>
      <c r="V203" s="2"/>
      <c r="W203" s="2"/>
      <c r="X203" s="2"/>
      <c r="Y203" s="2"/>
      <c r="Z203" s="2"/>
    </row>
    <row r="204" ht="15.75" customHeight="1" spans="1:26">
      <c r="A204" s="2"/>
      <c r="B204" s="9"/>
      <c r="C204" s="2"/>
      <c r="D204" s="2"/>
      <c r="E204" s="2"/>
      <c r="F204" s="2"/>
      <c r="G204" s="9"/>
      <c r="H204" s="2"/>
      <c r="I204" s="2"/>
      <c r="J204" s="2"/>
      <c r="K204" s="2"/>
      <c r="L204" s="2"/>
      <c r="M204" s="2"/>
      <c r="N204" s="2"/>
      <c r="O204" s="2"/>
      <c r="P204" s="2"/>
      <c r="Q204" s="2"/>
      <c r="R204" s="2"/>
      <c r="S204" s="2"/>
      <c r="T204" s="2"/>
      <c r="U204" s="2"/>
      <c r="V204" s="2"/>
      <c r="W204" s="2"/>
      <c r="X204" s="2"/>
      <c r="Y204" s="2"/>
      <c r="Z204" s="2"/>
    </row>
    <row r="205" ht="15.75" customHeight="1" spans="1:26">
      <c r="A205" s="2"/>
      <c r="B205" s="9"/>
      <c r="C205" s="2"/>
      <c r="D205" s="2"/>
      <c r="E205" s="2"/>
      <c r="F205" s="2"/>
      <c r="G205" s="9"/>
      <c r="H205" s="2"/>
      <c r="I205" s="2"/>
      <c r="J205" s="2"/>
      <c r="K205" s="2"/>
      <c r="L205" s="2"/>
      <c r="M205" s="2"/>
      <c r="N205" s="2"/>
      <c r="O205" s="2"/>
      <c r="P205" s="2"/>
      <c r="Q205" s="2"/>
      <c r="R205" s="2"/>
      <c r="S205" s="2"/>
      <c r="T205" s="2"/>
      <c r="U205" s="2"/>
      <c r="V205" s="2"/>
      <c r="W205" s="2"/>
      <c r="X205" s="2"/>
      <c r="Y205" s="2"/>
      <c r="Z205" s="2"/>
    </row>
    <row r="206" ht="15.75" customHeight="1" spans="1:26">
      <c r="A206" s="2"/>
      <c r="B206" s="9"/>
      <c r="C206" s="2"/>
      <c r="D206" s="2"/>
      <c r="E206" s="2"/>
      <c r="F206" s="2"/>
      <c r="G206" s="9"/>
      <c r="H206" s="2"/>
      <c r="I206" s="2"/>
      <c r="J206" s="2"/>
      <c r="K206" s="2"/>
      <c r="L206" s="2"/>
      <c r="M206" s="2"/>
      <c r="N206" s="2"/>
      <c r="O206" s="2"/>
      <c r="P206" s="2"/>
      <c r="Q206" s="2"/>
      <c r="R206" s="2"/>
      <c r="S206" s="2"/>
      <c r="T206" s="2"/>
      <c r="U206" s="2"/>
      <c r="V206" s="2"/>
      <c r="W206" s="2"/>
      <c r="X206" s="2"/>
      <c r="Y206" s="2"/>
      <c r="Z206" s="2"/>
    </row>
    <row r="207" ht="15.75" customHeight="1" spans="2:2">
      <c r="B207" s="27"/>
    </row>
    <row r="208" ht="15.75" customHeight="1" spans="2:2">
      <c r="B208" s="27"/>
    </row>
    <row r="209" ht="15.75" customHeight="1" spans="2:2">
      <c r="B209" s="27"/>
    </row>
    <row r="210" ht="15.75" customHeight="1" spans="2:2">
      <c r="B210" s="27"/>
    </row>
    <row r="211" ht="15.75" customHeight="1" spans="2:2">
      <c r="B211" s="27"/>
    </row>
    <row r="212" ht="15.75" customHeight="1" spans="2:2">
      <c r="B212" s="27"/>
    </row>
    <row r="213" ht="15.75" customHeight="1" spans="2:2">
      <c r="B213" s="27"/>
    </row>
    <row r="214" ht="15.75" customHeight="1" spans="2:2">
      <c r="B214" s="27"/>
    </row>
    <row r="215" ht="15.75" customHeight="1" spans="2:2">
      <c r="B215" s="27"/>
    </row>
    <row r="216" ht="15.75" customHeight="1" spans="2:2">
      <c r="B216" s="27"/>
    </row>
    <row r="217" ht="15.75" customHeight="1" spans="2:2">
      <c r="B217" s="27"/>
    </row>
    <row r="218" ht="15.75" customHeight="1" spans="2:2">
      <c r="B218" s="27"/>
    </row>
    <row r="219" ht="15.75" customHeight="1" spans="2:2">
      <c r="B219" s="27"/>
    </row>
    <row r="220" ht="15.75" customHeight="1" spans="2:2">
      <c r="B220" s="27"/>
    </row>
    <row r="221" ht="15.75" customHeight="1" spans="2:2">
      <c r="B221" s="27"/>
    </row>
    <row r="222" ht="15.75" customHeight="1" spans="2:2">
      <c r="B222" s="27"/>
    </row>
    <row r="223" ht="15.75" customHeight="1" spans="2:2">
      <c r="B223" s="27"/>
    </row>
    <row r="224" ht="15.75" customHeight="1" spans="2:2">
      <c r="B224" s="27"/>
    </row>
    <row r="225" ht="15.75" customHeight="1" spans="2:2">
      <c r="B225" s="27"/>
    </row>
    <row r="226" ht="15.75" customHeight="1" spans="2:2">
      <c r="B226" s="27"/>
    </row>
    <row r="227" ht="15.75" customHeight="1" spans="2:2">
      <c r="B227" s="27"/>
    </row>
    <row r="228" ht="15.75" customHeight="1" spans="2:2">
      <c r="B228" s="27"/>
    </row>
    <row r="229" ht="15.75" customHeight="1" spans="2:2">
      <c r="B229" s="27"/>
    </row>
    <row r="230" ht="15.75" customHeight="1" spans="2:2">
      <c r="B230" s="27"/>
    </row>
    <row r="231" ht="15.75" customHeight="1" spans="2:2">
      <c r="B231" s="27"/>
    </row>
    <row r="232" ht="15.75" customHeight="1" spans="2:2">
      <c r="B232" s="27"/>
    </row>
    <row r="233" ht="15.75" customHeight="1" spans="2:2">
      <c r="B233" s="27"/>
    </row>
    <row r="234" ht="15.75" customHeight="1" spans="2:2">
      <c r="B234" s="27"/>
    </row>
    <row r="235" ht="15.75" customHeight="1" spans="2:2">
      <c r="B235" s="27"/>
    </row>
    <row r="236" ht="15.75" customHeight="1" spans="2:2">
      <c r="B236" s="27"/>
    </row>
    <row r="237" ht="15.75" customHeight="1" spans="2:2">
      <c r="B237" s="27"/>
    </row>
    <row r="238" ht="15.75" customHeight="1" spans="2:2">
      <c r="B238" s="27"/>
    </row>
    <row r="239" ht="15.75" customHeight="1" spans="2:2">
      <c r="B239" s="27"/>
    </row>
    <row r="240" ht="15.75" customHeight="1" spans="2:2">
      <c r="B240" s="27"/>
    </row>
    <row r="241" ht="15.75" customHeight="1" spans="2:2">
      <c r="B241" s="27"/>
    </row>
    <row r="242" ht="15.75" customHeight="1" spans="2:2">
      <c r="B242" s="27"/>
    </row>
    <row r="243" ht="15.75" customHeight="1" spans="2:2">
      <c r="B243" s="27"/>
    </row>
    <row r="244" ht="15.75" customHeight="1" spans="2:2">
      <c r="B244" s="27"/>
    </row>
    <row r="245" ht="15.75" customHeight="1" spans="2:2">
      <c r="B245" s="27"/>
    </row>
    <row r="246" ht="15.75" customHeight="1" spans="2:2">
      <c r="B246" s="27"/>
    </row>
    <row r="247" ht="15.75" customHeight="1" spans="2:2">
      <c r="B247" s="27"/>
    </row>
    <row r="248" ht="15.75" customHeight="1" spans="2:2">
      <c r="B248" s="27"/>
    </row>
    <row r="249" ht="15.75" customHeight="1" spans="2:2">
      <c r="B249" s="27"/>
    </row>
    <row r="250" ht="15.75" customHeight="1" spans="2:2">
      <c r="B250" s="27"/>
    </row>
    <row r="251" ht="15.75" customHeight="1" spans="2:2">
      <c r="B251" s="27"/>
    </row>
    <row r="252" ht="15.75" customHeight="1" spans="2:2">
      <c r="B252" s="27"/>
    </row>
    <row r="253" ht="15.75" customHeight="1" spans="2:2">
      <c r="B253" s="27"/>
    </row>
    <row r="254" ht="15.75" customHeight="1" spans="2:2">
      <c r="B254" s="27"/>
    </row>
    <row r="255" ht="15.75" customHeight="1" spans="2:2">
      <c r="B255" s="27"/>
    </row>
    <row r="256" ht="15.75" customHeight="1" spans="2:2">
      <c r="B256" s="27"/>
    </row>
    <row r="257" ht="15.75" customHeight="1" spans="2:2">
      <c r="B257" s="27"/>
    </row>
    <row r="258" ht="15.75" customHeight="1" spans="2:2">
      <c r="B258" s="27"/>
    </row>
    <row r="259" ht="15.75" customHeight="1" spans="2:2">
      <c r="B259" s="27"/>
    </row>
    <row r="260" ht="15.75" customHeight="1" spans="2:2">
      <c r="B260" s="27"/>
    </row>
    <row r="261" ht="15.75" customHeight="1" spans="2:2">
      <c r="B261" s="27"/>
    </row>
    <row r="262" ht="15.75" customHeight="1" spans="2:2">
      <c r="B262" s="27"/>
    </row>
    <row r="263" ht="15.75" customHeight="1" spans="2:2">
      <c r="B263" s="27"/>
    </row>
    <row r="264" ht="15.75" customHeight="1" spans="2:2">
      <c r="B264" s="27"/>
    </row>
    <row r="265" ht="15.75" customHeight="1" spans="2:2">
      <c r="B265" s="27"/>
    </row>
    <row r="266" ht="15.75" customHeight="1" spans="2:2">
      <c r="B266" s="27"/>
    </row>
    <row r="267" ht="15.75" customHeight="1" spans="2:2">
      <c r="B267" s="27"/>
    </row>
    <row r="268" ht="15.75" customHeight="1" spans="2:2">
      <c r="B268" s="27"/>
    </row>
    <row r="269" ht="15.75" customHeight="1" spans="2:2">
      <c r="B269" s="27"/>
    </row>
    <row r="270" ht="15.75" customHeight="1" spans="2:2">
      <c r="B270" s="27"/>
    </row>
    <row r="271" ht="15.75" customHeight="1" spans="2:2">
      <c r="B271" s="27"/>
    </row>
    <row r="272" ht="15.75" customHeight="1" spans="2:2">
      <c r="B272" s="27"/>
    </row>
    <row r="273" ht="15.75" customHeight="1" spans="2:2">
      <c r="B273" s="27"/>
    </row>
    <row r="274" ht="15.75" customHeight="1" spans="2:2">
      <c r="B274" s="27"/>
    </row>
    <row r="275" ht="15.75" customHeight="1" spans="2:2">
      <c r="B275" s="27"/>
    </row>
    <row r="276" ht="15.75" customHeight="1" spans="2:2">
      <c r="B276" s="27"/>
    </row>
    <row r="277" ht="15.75" customHeight="1" spans="2:2">
      <c r="B277" s="27"/>
    </row>
    <row r="278" ht="15.75" customHeight="1" spans="2:2">
      <c r="B278" s="27"/>
    </row>
    <row r="279" ht="15.75" customHeight="1" spans="2:2">
      <c r="B279" s="27"/>
    </row>
    <row r="280" ht="15.75" customHeight="1" spans="2:2">
      <c r="B280" s="27"/>
    </row>
    <row r="281" ht="15.75" customHeight="1" spans="2:2">
      <c r="B281" s="27"/>
    </row>
    <row r="282" ht="15.75" customHeight="1" spans="2:2">
      <c r="B282" s="27"/>
    </row>
    <row r="283" ht="15.75" customHeight="1" spans="2:2">
      <c r="B283" s="27"/>
    </row>
    <row r="284" ht="15.75" customHeight="1" spans="2:2">
      <c r="B284" s="27"/>
    </row>
    <row r="285" ht="15.75" customHeight="1" spans="2:2">
      <c r="B285" s="27"/>
    </row>
    <row r="286" ht="15.75" customHeight="1" spans="2:2">
      <c r="B286" s="27"/>
    </row>
    <row r="287" ht="15.75" customHeight="1" spans="2:2">
      <c r="B287" s="27"/>
    </row>
    <row r="288" ht="15.75" customHeight="1" spans="2:2">
      <c r="B288" s="27"/>
    </row>
    <row r="289" ht="15.75" customHeight="1" spans="2:2">
      <c r="B289" s="27"/>
    </row>
    <row r="290" ht="15.75" customHeight="1" spans="2:2">
      <c r="B290" s="27"/>
    </row>
    <row r="291" ht="15.75" customHeight="1" spans="2:2">
      <c r="B291" s="27"/>
    </row>
    <row r="292" ht="15.75" customHeight="1" spans="2:2">
      <c r="B292" s="27"/>
    </row>
    <row r="293" ht="15.75" customHeight="1" spans="2:2">
      <c r="B293" s="27"/>
    </row>
    <row r="294" ht="15.75" customHeight="1" spans="2:2">
      <c r="B294" s="27"/>
    </row>
    <row r="295" ht="15.75" customHeight="1" spans="2:2">
      <c r="B295" s="27"/>
    </row>
    <row r="296" ht="15.75" customHeight="1" spans="2:2">
      <c r="B296" s="27"/>
    </row>
    <row r="297" ht="15.75" customHeight="1" spans="2:2">
      <c r="B297" s="27"/>
    </row>
    <row r="298" ht="15.75" customHeight="1" spans="2:2">
      <c r="B298" s="27"/>
    </row>
    <row r="299" ht="15.75" customHeight="1" spans="2:2">
      <c r="B299" s="27"/>
    </row>
    <row r="300" ht="15.75" customHeight="1" spans="2:2">
      <c r="B300" s="27"/>
    </row>
    <row r="301" ht="15.75" customHeight="1" spans="2:2">
      <c r="B301" s="27"/>
    </row>
    <row r="302" ht="15.75" customHeight="1" spans="2:2">
      <c r="B302" s="27"/>
    </row>
    <row r="303" ht="15.75" customHeight="1" spans="2:2">
      <c r="B303" s="27"/>
    </row>
    <row r="304" ht="15.75" customHeight="1" spans="2:2">
      <c r="B304" s="27"/>
    </row>
    <row r="305" ht="15.75" customHeight="1" spans="2:2">
      <c r="B305" s="27"/>
    </row>
    <row r="306" ht="15.75" customHeight="1" spans="2:2">
      <c r="B306" s="27"/>
    </row>
    <row r="307" ht="15.75" customHeight="1" spans="2:2">
      <c r="B307" s="27"/>
    </row>
    <row r="308" ht="15.75" customHeight="1" spans="2:2">
      <c r="B308" s="27"/>
    </row>
    <row r="309" ht="15.75" customHeight="1" spans="2:2">
      <c r="B309" s="27"/>
    </row>
    <row r="310" ht="15.75" customHeight="1" spans="2:2">
      <c r="B310" s="27"/>
    </row>
    <row r="311" ht="15.75" customHeight="1" spans="2:2">
      <c r="B311" s="27"/>
    </row>
    <row r="312" ht="15.75" customHeight="1" spans="2:2">
      <c r="B312" s="27"/>
    </row>
    <row r="313" ht="15.75" customHeight="1" spans="2:2">
      <c r="B313" s="27"/>
    </row>
    <row r="314" ht="15.75" customHeight="1" spans="2:2">
      <c r="B314" s="27"/>
    </row>
    <row r="315" ht="15.75" customHeight="1" spans="2:2">
      <c r="B315" s="27"/>
    </row>
    <row r="316" ht="15.75" customHeight="1" spans="2:2">
      <c r="B316" s="27"/>
    </row>
    <row r="317" ht="15.75" customHeight="1" spans="2:2">
      <c r="B317" s="27"/>
    </row>
    <row r="318" ht="15.75" customHeight="1" spans="2:2">
      <c r="B318" s="27"/>
    </row>
    <row r="319" ht="15.75" customHeight="1" spans="2:2">
      <c r="B319" s="27"/>
    </row>
    <row r="320" ht="15.75" customHeight="1" spans="2:2">
      <c r="B320" s="27"/>
    </row>
    <row r="321" ht="15.75" customHeight="1" spans="2:2">
      <c r="B321" s="27"/>
    </row>
    <row r="322" ht="15.75" customHeight="1" spans="2:2">
      <c r="B322" s="27"/>
    </row>
    <row r="323" ht="15.75" customHeight="1" spans="2:2">
      <c r="B323" s="27"/>
    </row>
    <row r="324" ht="15.75" customHeight="1" spans="2:2">
      <c r="B324" s="27"/>
    </row>
    <row r="325" ht="15.75" customHeight="1" spans="2:2">
      <c r="B325" s="27"/>
    </row>
    <row r="326" ht="15.75" customHeight="1" spans="2:2">
      <c r="B326" s="27"/>
    </row>
    <row r="327" ht="15.75" customHeight="1" spans="2:2">
      <c r="B327" s="27"/>
    </row>
    <row r="328" ht="15.75" customHeight="1" spans="2:2">
      <c r="B328" s="27"/>
    </row>
    <row r="329" ht="15.75" customHeight="1" spans="2:2">
      <c r="B329" s="27"/>
    </row>
    <row r="330" ht="15.75" customHeight="1" spans="2:2">
      <c r="B330" s="27"/>
    </row>
    <row r="331" ht="15.75" customHeight="1" spans="2:2">
      <c r="B331" s="27"/>
    </row>
    <row r="332" ht="15.75" customHeight="1" spans="2:2">
      <c r="B332" s="27"/>
    </row>
    <row r="333" ht="15.75" customHeight="1" spans="2:2">
      <c r="B333" s="27"/>
    </row>
    <row r="334" ht="15.75" customHeight="1" spans="2:2">
      <c r="B334" s="27"/>
    </row>
    <row r="335" ht="15.75" customHeight="1" spans="2:2">
      <c r="B335" s="27"/>
    </row>
    <row r="336" ht="15.75" customHeight="1" spans="2:2">
      <c r="B336" s="27"/>
    </row>
    <row r="337" ht="15.75" customHeight="1" spans="2:2">
      <c r="B337" s="27"/>
    </row>
    <row r="338" ht="15.75" customHeight="1" spans="2:2">
      <c r="B338" s="27"/>
    </row>
    <row r="339" ht="15.75" customHeight="1" spans="2:2">
      <c r="B339" s="27"/>
    </row>
    <row r="340" ht="15.75" customHeight="1" spans="2:2">
      <c r="B340" s="27"/>
    </row>
    <row r="341" ht="15.75" customHeight="1" spans="2:2">
      <c r="B341" s="27"/>
    </row>
    <row r="342" ht="15.75" customHeight="1" spans="2:2">
      <c r="B342" s="27"/>
    </row>
    <row r="343" ht="15.75" customHeight="1" spans="2:2">
      <c r="B343" s="27"/>
    </row>
    <row r="344" ht="15.75" customHeight="1" spans="2:2">
      <c r="B344" s="27"/>
    </row>
    <row r="345" ht="15.75" customHeight="1" spans="2:2">
      <c r="B345" s="27"/>
    </row>
    <row r="346" ht="15.75" customHeight="1" spans="2:2">
      <c r="B346" s="27"/>
    </row>
    <row r="347" ht="15.75" customHeight="1" spans="2:2">
      <c r="B347" s="27"/>
    </row>
    <row r="348" ht="15.75" customHeight="1" spans="2:2">
      <c r="B348" s="27"/>
    </row>
    <row r="349" ht="15.75" customHeight="1" spans="2:2">
      <c r="B349" s="27"/>
    </row>
    <row r="350" ht="15.75" customHeight="1" spans="2:2">
      <c r="B350" s="27"/>
    </row>
    <row r="351" ht="15.75" customHeight="1" spans="2:2">
      <c r="B351" s="27"/>
    </row>
    <row r="352" ht="15.75" customHeight="1" spans="2:2">
      <c r="B352" s="27"/>
    </row>
    <row r="353" ht="15.75" customHeight="1" spans="2:2">
      <c r="B353" s="27"/>
    </row>
    <row r="354" ht="15.75" customHeight="1" spans="2:2">
      <c r="B354" s="27"/>
    </row>
    <row r="355" ht="15.75" customHeight="1" spans="2:2">
      <c r="B355" s="27"/>
    </row>
    <row r="356" ht="15.75" customHeight="1" spans="2:2">
      <c r="B356" s="27"/>
    </row>
    <row r="357" ht="15.75" customHeight="1" spans="2:2">
      <c r="B357" s="27"/>
    </row>
    <row r="358" ht="15.75" customHeight="1" spans="2:2">
      <c r="B358" s="27"/>
    </row>
    <row r="359" ht="15.75" customHeight="1" spans="2:2">
      <c r="B359" s="27"/>
    </row>
    <row r="360" ht="15.75" customHeight="1" spans="2:2">
      <c r="B360" s="27"/>
    </row>
    <row r="361" ht="15.75" customHeight="1" spans="2:2">
      <c r="B361" s="27"/>
    </row>
    <row r="362" ht="15.75" customHeight="1" spans="2:2">
      <c r="B362" s="27"/>
    </row>
    <row r="363" ht="15.75" customHeight="1" spans="2:2">
      <c r="B363" s="27"/>
    </row>
    <row r="364" ht="15.75" customHeight="1" spans="2:2">
      <c r="B364" s="27"/>
    </row>
    <row r="365" ht="15.75" customHeight="1" spans="2:2">
      <c r="B365" s="27"/>
    </row>
    <row r="366" ht="15.75" customHeight="1" spans="2:2">
      <c r="B366" s="27"/>
    </row>
    <row r="367" ht="15.75" customHeight="1" spans="2:2">
      <c r="B367" s="27"/>
    </row>
    <row r="368" ht="15.75" customHeight="1" spans="2:2">
      <c r="B368" s="27"/>
    </row>
    <row r="369" ht="15.75" customHeight="1" spans="2:2">
      <c r="B369" s="27"/>
    </row>
    <row r="370" ht="15.75" customHeight="1" spans="2:2">
      <c r="B370" s="27"/>
    </row>
    <row r="371" ht="15.75" customHeight="1" spans="2:2">
      <c r="B371" s="27"/>
    </row>
    <row r="372" ht="15.75" customHeight="1" spans="2:2">
      <c r="B372" s="27"/>
    </row>
    <row r="373" ht="15.75" customHeight="1" spans="2:2">
      <c r="B373" s="27"/>
    </row>
    <row r="374" ht="15.75" customHeight="1" spans="2:2">
      <c r="B374" s="27"/>
    </row>
    <row r="375" ht="15.75" customHeight="1" spans="2:2">
      <c r="B375" s="27"/>
    </row>
    <row r="376" ht="15.75" customHeight="1" spans="2:2">
      <c r="B376" s="27"/>
    </row>
    <row r="377" ht="15.75" customHeight="1" spans="2:2">
      <c r="B377" s="27"/>
    </row>
    <row r="378" ht="15.75" customHeight="1" spans="2:2">
      <c r="B378" s="27"/>
    </row>
    <row r="379" ht="15.75" customHeight="1" spans="2:2">
      <c r="B379" s="27"/>
    </row>
    <row r="380" ht="15.75" customHeight="1" spans="2:2">
      <c r="B380" s="27"/>
    </row>
    <row r="381" ht="15.75" customHeight="1" spans="2:2">
      <c r="B381" s="27"/>
    </row>
    <row r="382" ht="15.75" customHeight="1" spans="2:2">
      <c r="B382" s="27"/>
    </row>
    <row r="383" ht="15.75" customHeight="1" spans="2:2">
      <c r="B383" s="27"/>
    </row>
    <row r="384" ht="15.75" customHeight="1" spans="2:2">
      <c r="B384" s="27"/>
    </row>
    <row r="385" ht="15.75" customHeight="1" spans="2:2">
      <c r="B385" s="27"/>
    </row>
    <row r="386" ht="15.75" customHeight="1" spans="2:2">
      <c r="B386" s="27"/>
    </row>
    <row r="387" ht="15.75" customHeight="1" spans="2:2">
      <c r="B387" s="27"/>
    </row>
    <row r="388" ht="15.75" customHeight="1" spans="2:2">
      <c r="B388" s="27"/>
    </row>
    <row r="389" ht="15.75" customHeight="1" spans="2:2">
      <c r="B389" s="27"/>
    </row>
    <row r="390" ht="15.75" customHeight="1" spans="2:2">
      <c r="B390" s="27"/>
    </row>
    <row r="391" ht="15.75" customHeight="1" spans="2:2">
      <c r="B391" s="27"/>
    </row>
    <row r="392" ht="15.75" customHeight="1" spans="2:2">
      <c r="B392" s="27"/>
    </row>
    <row r="393" ht="15.75" customHeight="1" spans="2:2">
      <c r="B393" s="27"/>
    </row>
    <row r="394" ht="15.75" customHeight="1" spans="2:2">
      <c r="B394" s="27"/>
    </row>
    <row r="395" ht="15.75" customHeight="1" spans="2:2">
      <c r="B395" s="27"/>
    </row>
    <row r="396" ht="15.75" customHeight="1" spans="2:2">
      <c r="B396" s="27"/>
    </row>
    <row r="397" ht="15.75" customHeight="1" spans="2:2">
      <c r="B397" s="27"/>
    </row>
    <row r="398" ht="15.75" customHeight="1" spans="2:2">
      <c r="B398" s="27"/>
    </row>
    <row r="399" ht="15.75" customHeight="1" spans="2:2">
      <c r="B399" s="27"/>
    </row>
    <row r="400" ht="15.75" customHeight="1" spans="2:2">
      <c r="B400" s="27"/>
    </row>
    <row r="401" ht="15.75" customHeight="1" spans="2:2">
      <c r="B401" s="27"/>
    </row>
    <row r="402" ht="15.75" customHeight="1" spans="2:2">
      <c r="B402" s="27"/>
    </row>
    <row r="403" ht="15.75" customHeight="1" spans="2:2">
      <c r="B403" s="27"/>
    </row>
    <row r="404" ht="15.75" customHeight="1" spans="2:2">
      <c r="B404" s="27"/>
    </row>
    <row r="405" ht="15.75" customHeight="1" spans="2:2">
      <c r="B405" s="27"/>
    </row>
    <row r="406" ht="15.75" customHeight="1" spans="2:2">
      <c r="B406" s="27"/>
    </row>
    <row r="407" ht="15.75" customHeight="1" spans="2:2">
      <c r="B407" s="27"/>
    </row>
    <row r="408" ht="15.75" customHeight="1" spans="2:2">
      <c r="B408" s="27"/>
    </row>
    <row r="409" ht="15.75" customHeight="1" spans="2:2">
      <c r="B409" s="27"/>
    </row>
    <row r="410" ht="15.75" customHeight="1" spans="2:2">
      <c r="B410" s="27"/>
    </row>
    <row r="411" ht="15.75" customHeight="1" spans="2:2">
      <c r="B411" s="27"/>
    </row>
    <row r="412" ht="15.75" customHeight="1" spans="2:2">
      <c r="B412" s="27"/>
    </row>
    <row r="413" ht="15.75" customHeight="1" spans="2:2">
      <c r="B413" s="27"/>
    </row>
    <row r="414" ht="15.75" customHeight="1" spans="2:2">
      <c r="B414" s="27"/>
    </row>
    <row r="415" ht="15.75" customHeight="1" spans="2:2">
      <c r="B415" s="27"/>
    </row>
    <row r="416" ht="15.75" customHeight="1" spans="2:2">
      <c r="B416" s="27"/>
    </row>
    <row r="417" ht="15.75" customHeight="1" spans="2:2">
      <c r="B417" s="27"/>
    </row>
    <row r="418" ht="15.75" customHeight="1" spans="2:2">
      <c r="B418" s="27"/>
    </row>
    <row r="419" ht="15.75" customHeight="1" spans="2:2">
      <c r="B419" s="27"/>
    </row>
    <row r="420" ht="15.75" customHeight="1" spans="2:2">
      <c r="B420" s="27"/>
    </row>
    <row r="421" ht="15.75" customHeight="1" spans="2:2">
      <c r="B421" s="27"/>
    </row>
    <row r="422" ht="15.75" customHeight="1" spans="2:2">
      <c r="B422" s="27"/>
    </row>
    <row r="423" ht="15.75" customHeight="1" spans="2:2">
      <c r="B423" s="27"/>
    </row>
    <row r="424" ht="15.75" customHeight="1" spans="2:2">
      <c r="B424" s="27"/>
    </row>
    <row r="425" ht="15.75" customHeight="1" spans="2:2">
      <c r="B425" s="27"/>
    </row>
    <row r="426" ht="15.75" customHeight="1" spans="2:2">
      <c r="B426" s="27"/>
    </row>
    <row r="427" ht="15.75" customHeight="1" spans="2:2">
      <c r="B427" s="27"/>
    </row>
    <row r="428" ht="15.75" customHeight="1" spans="2:2">
      <c r="B428" s="27"/>
    </row>
    <row r="429" ht="15.75" customHeight="1" spans="2:2">
      <c r="B429" s="27"/>
    </row>
    <row r="430" ht="15.75" customHeight="1" spans="2:2">
      <c r="B430" s="27"/>
    </row>
    <row r="431" ht="15.75" customHeight="1" spans="2:2">
      <c r="B431" s="27"/>
    </row>
    <row r="432" ht="15.75" customHeight="1" spans="2:2">
      <c r="B432" s="27"/>
    </row>
    <row r="433" ht="15.75" customHeight="1" spans="2:2">
      <c r="B433" s="27"/>
    </row>
    <row r="434" ht="15.75" customHeight="1" spans="2:2">
      <c r="B434" s="27"/>
    </row>
    <row r="435" ht="15.75" customHeight="1" spans="2:2">
      <c r="B435" s="27"/>
    </row>
    <row r="436" ht="15.75" customHeight="1" spans="2:2">
      <c r="B436" s="27"/>
    </row>
    <row r="437" ht="15.75" customHeight="1" spans="2:2">
      <c r="B437" s="27"/>
    </row>
    <row r="438" ht="15.75" customHeight="1" spans="2:2">
      <c r="B438" s="27"/>
    </row>
    <row r="439" ht="15.75" customHeight="1" spans="2:2">
      <c r="B439" s="27"/>
    </row>
    <row r="440" ht="15.75" customHeight="1" spans="2:2">
      <c r="B440" s="27"/>
    </row>
    <row r="441" ht="15.75" customHeight="1" spans="2:2">
      <c r="B441" s="27"/>
    </row>
    <row r="442" ht="15.75" customHeight="1" spans="2:2">
      <c r="B442" s="27"/>
    </row>
    <row r="443" ht="15.75" customHeight="1" spans="2:2">
      <c r="B443" s="27"/>
    </row>
    <row r="444" ht="15.75" customHeight="1" spans="2:2">
      <c r="B444" s="27"/>
    </row>
    <row r="445" ht="15.75" customHeight="1" spans="2:2">
      <c r="B445" s="27"/>
    </row>
    <row r="446" ht="15.75" customHeight="1" spans="2:2">
      <c r="B446" s="27"/>
    </row>
    <row r="447" ht="15.75" customHeight="1" spans="2:2">
      <c r="B447" s="27"/>
    </row>
    <row r="448" ht="15.75" customHeight="1" spans="2:2">
      <c r="B448" s="27"/>
    </row>
    <row r="449" ht="15.75" customHeight="1" spans="2:2">
      <c r="B449" s="27"/>
    </row>
    <row r="450" ht="15.75" customHeight="1" spans="2:2">
      <c r="B450" s="27"/>
    </row>
    <row r="451" ht="15.75" customHeight="1" spans="2:2">
      <c r="B451" s="27"/>
    </row>
    <row r="452" ht="15.75" customHeight="1" spans="2:2">
      <c r="B452" s="27"/>
    </row>
    <row r="453" ht="15.75" customHeight="1" spans="2:2">
      <c r="B453" s="27"/>
    </row>
    <row r="454" ht="15.75" customHeight="1" spans="2:2">
      <c r="B454" s="27"/>
    </row>
    <row r="455" ht="15.75" customHeight="1" spans="2:2">
      <c r="B455" s="27"/>
    </row>
    <row r="456" ht="15.75" customHeight="1" spans="2:2">
      <c r="B456" s="27"/>
    </row>
    <row r="457" ht="15.75" customHeight="1" spans="2:2">
      <c r="B457" s="27"/>
    </row>
    <row r="458" ht="15.75" customHeight="1" spans="2:2">
      <c r="B458" s="27"/>
    </row>
    <row r="459" ht="15.75" customHeight="1" spans="2:2">
      <c r="B459" s="27"/>
    </row>
    <row r="460" ht="15.75" customHeight="1" spans="2:2">
      <c r="B460" s="27"/>
    </row>
    <row r="461" ht="15.75" customHeight="1" spans="2:2">
      <c r="B461" s="27"/>
    </row>
    <row r="462" ht="15.75" customHeight="1" spans="2:2">
      <c r="B462" s="27"/>
    </row>
    <row r="463" ht="15.75" customHeight="1" spans="2:2">
      <c r="B463" s="27"/>
    </row>
    <row r="464" ht="15.75" customHeight="1" spans="2:2">
      <c r="B464" s="27"/>
    </row>
    <row r="465" ht="15.75" customHeight="1" spans="2:2">
      <c r="B465" s="27"/>
    </row>
    <row r="466" ht="15.75" customHeight="1" spans="2:2">
      <c r="B466" s="27"/>
    </row>
    <row r="467" ht="15.75" customHeight="1" spans="2:2">
      <c r="B467" s="27"/>
    </row>
    <row r="468" ht="15.75" customHeight="1" spans="2:2">
      <c r="B468" s="27"/>
    </row>
    <row r="469" ht="15.75" customHeight="1" spans="2:2">
      <c r="B469" s="27"/>
    </row>
    <row r="470" ht="15.75" customHeight="1" spans="2:2">
      <c r="B470" s="27"/>
    </row>
    <row r="471" ht="15.75" customHeight="1" spans="2:2">
      <c r="B471" s="27"/>
    </row>
    <row r="472" ht="15.75" customHeight="1" spans="2:2">
      <c r="B472" s="27"/>
    </row>
    <row r="473" ht="15.75" customHeight="1" spans="2:2">
      <c r="B473" s="27"/>
    </row>
    <row r="474" ht="15.75" customHeight="1" spans="2:2">
      <c r="B474" s="27"/>
    </row>
    <row r="475" ht="15.75" customHeight="1" spans="2:2">
      <c r="B475" s="27"/>
    </row>
    <row r="476" ht="15.75" customHeight="1" spans="2:2">
      <c r="B476" s="27"/>
    </row>
    <row r="477" ht="15.75" customHeight="1" spans="2:2">
      <c r="B477" s="27"/>
    </row>
    <row r="478" ht="15.75" customHeight="1" spans="2:2">
      <c r="B478" s="27"/>
    </row>
    <row r="479" ht="15.75" customHeight="1" spans="2:2">
      <c r="B479" s="27"/>
    </row>
    <row r="480" ht="15.75" customHeight="1" spans="2:2">
      <c r="B480" s="27"/>
    </row>
    <row r="481" ht="15.75" customHeight="1" spans="2:2">
      <c r="B481" s="27"/>
    </row>
    <row r="482" ht="15.75" customHeight="1" spans="2:2">
      <c r="B482" s="27"/>
    </row>
    <row r="483" ht="15.75" customHeight="1" spans="2:2">
      <c r="B483" s="27"/>
    </row>
    <row r="484" ht="15.75" customHeight="1" spans="2:2">
      <c r="B484" s="27"/>
    </row>
    <row r="485" ht="15.75" customHeight="1" spans="2:2">
      <c r="B485" s="27"/>
    </row>
    <row r="486" ht="15.75" customHeight="1" spans="2:2">
      <c r="B486" s="27"/>
    </row>
    <row r="487" ht="15.75" customHeight="1" spans="2:2">
      <c r="B487" s="27"/>
    </row>
    <row r="488" ht="15.75" customHeight="1" spans="2:2">
      <c r="B488" s="27"/>
    </row>
    <row r="489" ht="15.75" customHeight="1" spans="2:2">
      <c r="B489" s="27"/>
    </row>
    <row r="490" ht="15.75" customHeight="1" spans="2:2">
      <c r="B490" s="27"/>
    </row>
    <row r="491" ht="15.75" customHeight="1" spans="2:2">
      <c r="B491" s="27"/>
    </row>
    <row r="492" ht="15.75" customHeight="1" spans="2:2">
      <c r="B492" s="27"/>
    </row>
    <row r="493" ht="15.75" customHeight="1" spans="2:2">
      <c r="B493" s="27"/>
    </row>
    <row r="494" ht="15.75" customHeight="1" spans="2:2">
      <c r="B494" s="27"/>
    </row>
    <row r="495" ht="15.75" customHeight="1" spans="2:2">
      <c r="B495" s="27"/>
    </row>
    <row r="496" ht="15.75" customHeight="1" spans="2:2">
      <c r="B496" s="27"/>
    </row>
    <row r="497" ht="15.75" customHeight="1" spans="2:2">
      <c r="B497" s="27"/>
    </row>
    <row r="498" ht="15.75" customHeight="1" spans="2:2">
      <c r="B498" s="27"/>
    </row>
    <row r="499" ht="15.75" customHeight="1" spans="2:2">
      <c r="B499" s="27"/>
    </row>
    <row r="500" ht="15.75" customHeight="1" spans="2:2">
      <c r="B500" s="27"/>
    </row>
    <row r="501" ht="15.75" customHeight="1" spans="2:2">
      <c r="B501" s="27"/>
    </row>
    <row r="502" ht="15.75" customHeight="1" spans="2:2">
      <c r="B502" s="27"/>
    </row>
    <row r="503" ht="15.75" customHeight="1" spans="2:2">
      <c r="B503" s="27"/>
    </row>
    <row r="504" ht="15.75" customHeight="1" spans="2:2">
      <c r="B504" s="27"/>
    </row>
    <row r="505" ht="15.75" customHeight="1" spans="2:2">
      <c r="B505" s="27"/>
    </row>
    <row r="506" ht="15.75" customHeight="1" spans="2:2">
      <c r="B506" s="27"/>
    </row>
    <row r="507" ht="15.75" customHeight="1" spans="2:2">
      <c r="B507" s="27"/>
    </row>
    <row r="508" ht="15.75" customHeight="1" spans="2:2">
      <c r="B508" s="27"/>
    </row>
    <row r="509" ht="15.75" customHeight="1" spans="2:2">
      <c r="B509" s="27"/>
    </row>
    <row r="510" ht="15.75" customHeight="1" spans="2:2">
      <c r="B510" s="27"/>
    </row>
    <row r="511" ht="15.75" customHeight="1" spans="2:2">
      <c r="B511" s="27"/>
    </row>
    <row r="512" ht="15.75" customHeight="1" spans="2:2">
      <c r="B512" s="27"/>
    </row>
    <row r="513" ht="15.75" customHeight="1" spans="2:2">
      <c r="B513" s="27"/>
    </row>
    <row r="514" ht="15.75" customHeight="1" spans="2:2">
      <c r="B514" s="27"/>
    </row>
    <row r="515" ht="15.75" customHeight="1" spans="2:2">
      <c r="B515" s="27"/>
    </row>
    <row r="516" ht="15.75" customHeight="1" spans="2:2">
      <c r="B516" s="27"/>
    </row>
    <row r="517" ht="15.75" customHeight="1" spans="2:2">
      <c r="B517" s="27"/>
    </row>
    <row r="518" ht="15.75" customHeight="1" spans="2:2">
      <c r="B518" s="27"/>
    </row>
    <row r="519" ht="15.75" customHeight="1" spans="2:2">
      <c r="B519" s="27"/>
    </row>
    <row r="520" ht="15.75" customHeight="1" spans="2:2">
      <c r="B520" s="27"/>
    </row>
    <row r="521" ht="15.75" customHeight="1" spans="2:2">
      <c r="B521" s="27"/>
    </row>
    <row r="522" ht="15.75" customHeight="1" spans="2:2">
      <c r="B522" s="27"/>
    </row>
    <row r="523" ht="15.75" customHeight="1" spans="2:2">
      <c r="B523" s="27"/>
    </row>
    <row r="524" ht="15.75" customHeight="1" spans="2:2">
      <c r="B524" s="27"/>
    </row>
    <row r="525" ht="15.75" customHeight="1" spans="2:2">
      <c r="B525" s="27"/>
    </row>
    <row r="526" ht="15.75" customHeight="1" spans="2:2">
      <c r="B526" s="27"/>
    </row>
    <row r="527" ht="15.75" customHeight="1" spans="2:2">
      <c r="B527" s="27"/>
    </row>
    <row r="528" ht="15.75" customHeight="1" spans="2:2">
      <c r="B528" s="27"/>
    </row>
    <row r="529" ht="15.75" customHeight="1" spans="2:2">
      <c r="B529" s="27"/>
    </row>
    <row r="530" ht="15.75" customHeight="1" spans="2:2">
      <c r="B530" s="27"/>
    </row>
    <row r="531" ht="15.75" customHeight="1" spans="2:2">
      <c r="B531" s="27"/>
    </row>
    <row r="532" ht="15.75" customHeight="1" spans="2:2">
      <c r="B532" s="27"/>
    </row>
    <row r="533" ht="15.75" customHeight="1" spans="2:2">
      <c r="B533" s="27"/>
    </row>
    <row r="534" ht="15.75" customHeight="1" spans="2:2">
      <c r="B534" s="27"/>
    </row>
    <row r="535" ht="15.75" customHeight="1" spans="2:2">
      <c r="B535" s="27"/>
    </row>
    <row r="536" ht="15.75" customHeight="1" spans="2:2">
      <c r="B536" s="27"/>
    </row>
    <row r="537" ht="15.75" customHeight="1" spans="2:2">
      <c r="B537" s="27"/>
    </row>
    <row r="538" ht="15.75" customHeight="1" spans="2:2">
      <c r="B538" s="27"/>
    </row>
    <row r="539" ht="15.75" customHeight="1" spans="2:2">
      <c r="B539" s="27"/>
    </row>
    <row r="540" ht="15.75" customHeight="1" spans="2:2">
      <c r="B540" s="27"/>
    </row>
    <row r="541" ht="15.75" customHeight="1" spans="2:2">
      <c r="B541" s="27"/>
    </row>
    <row r="542" ht="15.75" customHeight="1" spans="2:2">
      <c r="B542" s="27"/>
    </row>
    <row r="543" ht="15.75" customHeight="1" spans="2:2">
      <c r="B543" s="27"/>
    </row>
    <row r="544" ht="15.75" customHeight="1" spans="2:2">
      <c r="B544" s="27"/>
    </row>
    <row r="545" ht="15.75" customHeight="1" spans="2:2">
      <c r="B545" s="27"/>
    </row>
    <row r="546" ht="15.75" customHeight="1" spans="2:2">
      <c r="B546" s="27"/>
    </row>
    <row r="547" ht="15.75" customHeight="1" spans="2:2">
      <c r="B547" s="27"/>
    </row>
    <row r="548" ht="15.75" customHeight="1" spans="2:2">
      <c r="B548" s="27"/>
    </row>
    <row r="549" ht="15.75" customHeight="1" spans="2:2">
      <c r="B549" s="27"/>
    </row>
    <row r="550" ht="15.75" customHeight="1" spans="2:2">
      <c r="B550" s="27"/>
    </row>
    <row r="551" ht="15.75" customHeight="1" spans="2:2">
      <c r="B551" s="27"/>
    </row>
    <row r="552" ht="15.75" customHeight="1" spans="2:2">
      <c r="B552" s="27"/>
    </row>
    <row r="553" ht="15.75" customHeight="1" spans="2:2">
      <c r="B553" s="27"/>
    </row>
    <row r="554" ht="15.75" customHeight="1" spans="2:2">
      <c r="B554" s="27"/>
    </row>
    <row r="555" ht="15.75" customHeight="1" spans="2:2">
      <c r="B555" s="27"/>
    </row>
    <row r="556" ht="15.75" customHeight="1" spans="2:2">
      <c r="B556" s="27"/>
    </row>
    <row r="557" ht="15.75" customHeight="1" spans="2:2">
      <c r="B557" s="27"/>
    </row>
    <row r="558" ht="15.75" customHeight="1" spans="2:2">
      <c r="B558" s="27"/>
    </row>
    <row r="559" ht="15.75" customHeight="1" spans="2:2">
      <c r="B559" s="27"/>
    </row>
    <row r="560" ht="15.75" customHeight="1" spans="2:2">
      <c r="B560" s="27"/>
    </row>
    <row r="561" ht="15.75" customHeight="1" spans="2:2">
      <c r="B561" s="27"/>
    </row>
    <row r="562" ht="15.75" customHeight="1" spans="2:2">
      <c r="B562" s="27"/>
    </row>
    <row r="563" ht="15.75" customHeight="1" spans="2:2">
      <c r="B563" s="27"/>
    </row>
    <row r="564" ht="15.75" customHeight="1" spans="2:2">
      <c r="B564" s="27"/>
    </row>
    <row r="565" ht="15.75" customHeight="1" spans="2:2">
      <c r="B565" s="27"/>
    </row>
    <row r="566" ht="15.75" customHeight="1" spans="2:2">
      <c r="B566" s="27"/>
    </row>
    <row r="567" ht="15.75" customHeight="1" spans="2:2">
      <c r="B567" s="27"/>
    </row>
    <row r="568" ht="15.75" customHeight="1" spans="2:2">
      <c r="B568" s="27"/>
    </row>
    <row r="569" ht="15.75" customHeight="1" spans="2:2">
      <c r="B569" s="27"/>
    </row>
    <row r="570" ht="15.75" customHeight="1" spans="2:2">
      <c r="B570" s="27"/>
    </row>
    <row r="571" ht="15.75" customHeight="1" spans="2:2">
      <c r="B571" s="27"/>
    </row>
    <row r="572" ht="15.75" customHeight="1" spans="2:2">
      <c r="B572" s="27"/>
    </row>
    <row r="573" ht="15.75" customHeight="1" spans="2:2">
      <c r="B573" s="27"/>
    </row>
    <row r="574" ht="15.75" customHeight="1" spans="2:2">
      <c r="B574" s="27"/>
    </row>
    <row r="575" ht="15.75" customHeight="1" spans="2:2">
      <c r="B575" s="27"/>
    </row>
    <row r="576" ht="15.75" customHeight="1" spans="2:2">
      <c r="B576" s="27"/>
    </row>
    <row r="577" ht="15.75" customHeight="1" spans="2:2">
      <c r="B577" s="27"/>
    </row>
    <row r="578" ht="15.75" customHeight="1" spans="2:2">
      <c r="B578" s="27"/>
    </row>
    <row r="579" ht="15.75" customHeight="1" spans="2:2">
      <c r="B579" s="27"/>
    </row>
    <row r="580" ht="15.75" customHeight="1" spans="2:2">
      <c r="B580" s="27"/>
    </row>
    <row r="581" ht="15.75" customHeight="1" spans="2:2">
      <c r="B581" s="27"/>
    </row>
    <row r="582" ht="15.75" customHeight="1" spans="2:2">
      <c r="B582" s="27"/>
    </row>
    <row r="583" ht="15.75" customHeight="1" spans="2:2">
      <c r="B583" s="27"/>
    </row>
    <row r="584" ht="15.75" customHeight="1" spans="2:2">
      <c r="B584" s="27"/>
    </row>
    <row r="585" ht="15.75" customHeight="1" spans="2:2">
      <c r="B585" s="27"/>
    </row>
    <row r="586" ht="15.75" customHeight="1" spans="2:2">
      <c r="B586" s="27"/>
    </row>
    <row r="587" ht="15.75" customHeight="1" spans="2:2">
      <c r="B587" s="27"/>
    </row>
    <row r="588" ht="15.75" customHeight="1" spans="2:2">
      <c r="B588" s="27"/>
    </row>
    <row r="589" ht="15.75" customHeight="1" spans="2:2">
      <c r="B589" s="27"/>
    </row>
    <row r="590" ht="15.75" customHeight="1" spans="2:2">
      <c r="B590" s="27"/>
    </row>
    <row r="591" ht="15.75" customHeight="1" spans="2:2">
      <c r="B591" s="27"/>
    </row>
    <row r="592" ht="15.75" customHeight="1" spans="2:2">
      <c r="B592" s="27"/>
    </row>
    <row r="593" ht="15.75" customHeight="1" spans="2:2">
      <c r="B593" s="27"/>
    </row>
    <row r="594" ht="15.75" customHeight="1" spans="2:2">
      <c r="B594" s="27"/>
    </row>
    <row r="595" ht="15.75" customHeight="1" spans="2:2">
      <c r="B595" s="27"/>
    </row>
    <row r="596" ht="15.75" customHeight="1" spans="2:2">
      <c r="B596" s="27"/>
    </row>
    <row r="597" ht="15.75" customHeight="1" spans="2:2">
      <c r="B597" s="27"/>
    </row>
    <row r="598" ht="15.75" customHeight="1" spans="2:2">
      <c r="B598" s="27"/>
    </row>
    <row r="599" ht="15.75" customHeight="1" spans="2:2">
      <c r="B599" s="27"/>
    </row>
    <row r="600" ht="15.75" customHeight="1" spans="2:2">
      <c r="B600" s="27"/>
    </row>
    <row r="601" ht="15.75" customHeight="1" spans="2:2">
      <c r="B601" s="27"/>
    </row>
    <row r="602" ht="15.75" customHeight="1" spans="2:2">
      <c r="B602" s="27"/>
    </row>
    <row r="603" ht="15.75" customHeight="1" spans="2:2">
      <c r="B603" s="27"/>
    </row>
    <row r="604" ht="15.75" customHeight="1" spans="2:2">
      <c r="B604" s="27"/>
    </row>
    <row r="605" ht="15.75" customHeight="1" spans="2:2">
      <c r="B605" s="27"/>
    </row>
    <row r="606" ht="15.75" customHeight="1" spans="2:2">
      <c r="B606" s="27"/>
    </row>
    <row r="607" ht="15.75" customHeight="1" spans="2:2">
      <c r="B607" s="27"/>
    </row>
    <row r="608" ht="15.75" customHeight="1" spans="2:2">
      <c r="B608" s="27"/>
    </row>
    <row r="609" ht="15.75" customHeight="1" spans="2:2">
      <c r="B609" s="27"/>
    </row>
    <row r="610" ht="15.75" customHeight="1" spans="2:2">
      <c r="B610" s="27"/>
    </row>
    <row r="611" ht="15.75" customHeight="1" spans="2:2">
      <c r="B611" s="27"/>
    </row>
    <row r="612" ht="15.75" customHeight="1" spans="2:2">
      <c r="B612" s="27"/>
    </row>
    <row r="613" ht="15.75" customHeight="1" spans="2:2">
      <c r="B613" s="27"/>
    </row>
    <row r="614" ht="15.75" customHeight="1" spans="2:2">
      <c r="B614" s="27"/>
    </row>
    <row r="615" ht="15.75" customHeight="1" spans="2:2">
      <c r="B615" s="27"/>
    </row>
    <row r="616" ht="15.75" customHeight="1" spans="2:2">
      <c r="B616" s="27"/>
    </row>
    <row r="617" ht="15.75" customHeight="1" spans="2:2">
      <c r="B617" s="27"/>
    </row>
    <row r="618" ht="15.75" customHeight="1" spans="2:2">
      <c r="B618" s="27"/>
    </row>
    <row r="619" ht="15.75" customHeight="1" spans="2:2">
      <c r="B619" s="27"/>
    </row>
    <row r="620" ht="15.75" customHeight="1" spans="2:2">
      <c r="B620" s="27"/>
    </row>
    <row r="621" ht="15.75" customHeight="1" spans="2:2">
      <c r="B621" s="27"/>
    </row>
    <row r="622" ht="15.75" customHeight="1" spans="2:2">
      <c r="B622" s="27"/>
    </row>
    <row r="623" ht="15.75" customHeight="1" spans="2:2">
      <c r="B623" s="27"/>
    </row>
    <row r="624" ht="15.75" customHeight="1" spans="2:2">
      <c r="B624" s="27"/>
    </row>
    <row r="625" ht="15.75" customHeight="1" spans="2:2">
      <c r="B625" s="27"/>
    </row>
    <row r="626" ht="15.75" customHeight="1" spans="2:2">
      <c r="B626" s="27"/>
    </row>
    <row r="627" ht="15.75" customHeight="1" spans="2:2">
      <c r="B627" s="27"/>
    </row>
    <row r="628" ht="15.75" customHeight="1" spans="2:2">
      <c r="B628" s="27"/>
    </row>
    <row r="629" ht="15.75" customHeight="1" spans="2:2">
      <c r="B629" s="27"/>
    </row>
    <row r="630" ht="15.75" customHeight="1" spans="2:2">
      <c r="B630" s="27"/>
    </row>
    <row r="631" ht="15.75" customHeight="1" spans="2:2">
      <c r="B631" s="27"/>
    </row>
    <row r="632" ht="15.75" customHeight="1" spans="2:2">
      <c r="B632" s="27"/>
    </row>
    <row r="633" ht="15.75" customHeight="1" spans="2:2">
      <c r="B633" s="27"/>
    </row>
    <row r="634" ht="15.75" customHeight="1" spans="2:2">
      <c r="B634" s="27"/>
    </row>
    <row r="635" ht="15.75" customHeight="1" spans="2:2">
      <c r="B635" s="27"/>
    </row>
    <row r="636" ht="15.75" customHeight="1" spans="2:2">
      <c r="B636" s="27"/>
    </row>
    <row r="637" ht="15.75" customHeight="1" spans="2:2">
      <c r="B637" s="27"/>
    </row>
    <row r="638" ht="15.75" customHeight="1" spans="2:2">
      <c r="B638" s="27"/>
    </row>
    <row r="639" ht="15.75" customHeight="1" spans="2:2">
      <c r="B639" s="27"/>
    </row>
    <row r="640" ht="15.75" customHeight="1" spans="2:2">
      <c r="B640" s="27"/>
    </row>
    <row r="641" ht="15.75" customHeight="1" spans="2:2">
      <c r="B641" s="27"/>
    </row>
    <row r="642" ht="15.75" customHeight="1" spans="2:2">
      <c r="B642" s="27"/>
    </row>
    <row r="643" ht="15.75" customHeight="1" spans="2:2">
      <c r="B643" s="27"/>
    </row>
    <row r="644" ht="15.75" customHeight="1" spans="2:2">
      <c r="B644" s="27"/>
    </row>
    <row r="645" ht="15.75" customHeight="1" spans="2:2">
      <c r="B645" s="27"/>
    </row>
    <row r="646" ht="15.75" customHeight="1" spans="2:2">
      <c r="B646" s="27"/>
    </row>
    <row r="647" ht="15.75" customHeight="1" spans="2:2">
      <c r="B647" s="27"/>
    </row>
    <row r="648" ht="15.75" customHeight="1" spans="2:2">
      <c r="B648" s="27"/>
    </row>
    <row r="649" ht="15.75" customHeight="1" spans="2:2">
      <c r="B649" s="27"/>
    </row>
    <row r="650" ht="15.75" customHeight="1" spans="2:2">
      <c r="B650" s="27"/>
    </row>
    <row r="651" ht="15.75" customHeight="1" spans="2:2">
      <c r="B651" s="27"/>
    </row>
    <row r="652" ht="15.75" customHeight="1" spans="2:2">
      <c r="B652" s="27"/>
    </row>
    <row r="653" ht="15.75" customHeight="1" spans="2:2">
      <c r="B653" s="27"/>
    </row>
    <row r="654" ht="15.75" customHeight="1" spans="2:2">
      <c r="B654" s="27"/>
    </row>
    <row r="655" ht="15.75" customHeight="1" spans="2:2">
      <c r="B655" s="27"/>
    </row>
    <row r="656" ht="15.75" customHeight="1" spans="2:2">
      <c r="B656" s="27"/>
    </row>
    <row r="657" ht="15.75" customHeight="1" spans="2:2">
      <c r="B657" s="27"/>
    </row>
    <row r="658" ht="15.75" customHeight="1" spans="2:2">
      <c r="B658" s="27"/>
    </row>
    <row r="659" ht="15.75" customHeight="1" spans="2:2">
      <c r="B659" s="27"/>
    </row>
    <row r="660" ht="15.75" customHeight="1" spans="2:2">
      <c r="B660" s="27"/>
    </row>
    <row r="661" ht="15.75" customHeight="1" spans="2:2">
      <c r="B661" s="27"/>
    </row>
    <row r="662" ht="15.75" customHeight="1" spans="2:2">
      <c r="B662" s="27"/>
    </row>
    <row r="663" ht="15.75" customHeight="1" spans="2:2">
      <c r="B663" s="27"/>
    </row>
    <row r="664" ht="15.75" customHeight="1" spans="2:2">
      <c r="B664" s="27"/>
    </row>
    <row r="665" ht="15.75" customHeight="1" spans="2:2">
      <c r="B665" s="27"/>
    </row>
    <row r="666" ht="15.75" customHeight="1" spans="2:2">
      <c r="B666" s="27"/>
    </row>
    <row r="667" ht="15.75" customHeight="1" spans="2:2">
      <c r="B667" s="27"/>
    </row>
    <row r="668" ht="15.75" customHeight="1" spans="2:2">
      <c r="B668" s="27"/>
    </row>
    <row r="669" ht="15.75" customHeight="1" spans="2:2">
      <c r="B669" s="27"/>
    </row>
    <row r="670" ht="15.75" customHeight="1" spans="2:2">
      <c r="B670" s="27"/>
    </row>
    <row r="671" ht="15.75" customHeight="1" spans="2:2">
      <c r="B671" s="27"/>
    </row>
    <row r="672" ht="15.75" customHeight="1" spans="2:2">
      <c r="B672" s="27"/>
    </row>
    <row r="673" ht="15.75" customHeight="1" spans="2:2">
      <c r="B673" s="27"/>
    </row>
    <row r="674" ht="15.75" customHeight="1" spans="2:2">
      <c r="B674" s="27"/>
    </row>
    <row r="675" ht="15.75" customHeight="1" spans="2:2">
      <c r="B675" s="27"/>
    </row>
    <row r="676" ht="15.75" customHeight="1" spans="2:2">
      <c r="B676" s="27"/>
    </row>
    <row r="677" ht="15.75" customHeight="1" spans="2:2">
      <c r="B677" s="27"/>
    </row>
    <row r="678" ht="15.75" customHeight="1" spans="2:2">
      <c r="B678" s="27"/>
    </row>
    <row r="679" ht="15.75" customHeight="1" spans="2:2">
      <c r="B679" s="27"/>
    </row>
    <row r="680" ht="15.75" customHeight="1" spans="2:2">
      <c r="B680" s="27"/>
    </row>
    <row r="681" ht="15.75" customHeight="1" spans="2:2">
      <c r="B681" s="27"/>
    </row>
    <row r="682" ht="15.75" customHeight="1" spans="2:2">
      <c r="B682" s="27"/>
    </row>
    <row r="683" ht="15.75" customHeight="1" spans="2:2">
      <c r="B683" s="27"/>
    </row>
    <row r="684" ht="15.75" customHeight="1" spans="2:2">
      <c r="B684" s="27"/>
    </row>
    <row r="685" ht="15.75" customHeight="1" spans="2:2">
      <c r="B685" s="27"/>
    </row>
    <row r="686" ht="15.75" customHeight="1" spans="2:2">
      <c r="B686" s="27"/>
    </row>
    <row r="687" ht="15.75" customHeight="1" spans="2:2">
      <c r="B687" s="27"/>
    </row>
    <row r="688" ht="15.75" customHeight="1" spans="2:2">
      <c r="B688" s="27"/>
    </row>
    <row r="689" ht="15.75" customHeight="1" spans="2:2">
      <c r="B689" s="27"/>
    </row>
    <row r="690" ht="15.75" customHeight="1" spans="2:2">
      <c r="B690" s="27"/>
    </row>
    <row r="691" ht="15.75" customHeight="1" spans="2:2">
      <c r="B691" s="27"/>
    </row>
    <row r="692" ht="15.75" customHeight="1" spans="2:2">
      <c r="B692" s="27"/>
    </row>
    <row r="693" ht="15.75" customHeight="1" spans="2:2">
      <c r="B693" s="27"/>
    </row>
    <row r="694" ht="15.75" customHeight="1" spans="2:2">
      <c r="B694" s="27"/>
    </row>
    <row r="695" ht="15.75" customHeight="1" spans="2:2">
      <c r="B695" s="27"/>
    </row>
    <row r="696" ht="15.75" customHeight="1" spans="2:2">
      <c r="B696" s="27"/>
    </row>
    <row r="697" ht="15.75" customHeight="1" spans="2:2">
      <c r="B697" s="27"/>
    </row>
    <row r="698" ht="15.75" customHeight="1" spans="2:2">
      <c r="B698" s="27"/>
    </row>
    <row r="699" ht="15.75" customHeight="1" spans="2:2">
      <c r="B699" s="27"/>
    </row>
    <row r="700" ht="15.75" customHeight="1" spans="2:2">
      <c r="B700" s="27"/>
    </row>
    <row r="701" ht="15.75" customHeight="1" spans="2:2">
      <c r="B701" s="27"/>
    </row>
    <row r="702" ht="15.75" customHeight="1" spans="2:2">
      <c r="B702" s="27"/>
    </row>
    <row r="703" ht="15.75" customHeight="1" spans="2:2">
      <c r="B703" s="27"/>
    </row>
    <row r="704" ht="15.75" customHeight="1" spans="2:2">
      <c r="B704" s="27"/>
    </row>
    <row r="705" ht="15.75" customHeight="1" spans="2:2">
      <c r="B705" s="27"/>
    </row>
    <row r="706" ht="15.75" customHeight="1" spans="2:2">
      <c r="B706" s="27"/>
    </row>
    <row r="707" ht="15.75" customHeight="1" spans="2:2">
      <c r="B707" s="27"/>
    </row>
    <row r="708" ht="15.75" customHeight="1" spans="2:2">
      <c r="B708" s="27"/>
    </row>
    <row r="709" ht="15.75" customHeight="1" spans="2:2">
      <c r="B709" s="27"/>
    </row>
    <row r="710" ht="15.75" customHeight="1" spans="2:2">
      <c r="B710" s="27"/>
    </row>
    <row r="711" ht="15.75" customHeight="1" spans="2:2">
      <c r="B711" s="27"/>
    </row>
    <row r="712" ht="15.75" customHeight="1" spans="2:2">
      <c r="B712" s="27"/>
    </row>
    <row r="713" ht="15.75" customHeight="1" spans="2:2">
      <c r="B713" s="27"/>
    </row>
    <row r="714" ht="15.75" customHeight="1" spans="2:2">
      <c r="B714" s="27"/>
    </row>
    <row r="715" ht="15.75" customHeight="1" spans="2:2">
      <c r="B715" s="27"/>
    </row>
    <row r="716" ht="15.75" customHeight="1" spans="2:2">
      <c r="B716" s="27"/>
    </row>
    <row r="717" ht="15.75" customHeight="1" spans="2:2">
      <c r="B717" s="27"/>
    </row>
    <row r="718" ht="15.75" customHeight="1" spans="2:2">
      <c r="B718" s="27"/>
    </row>
    <row r="719" ht="15.75" customHeight="1" spans="2:2">
      <c r="B719" s="27"/>
    </row>
    <row r="720" ht="15.75" customHeight="1" spans="2:2">
      <c r="B720" s="27"/>
    </row>
    <row r="721" ht="15.75" customHeight="1" spans="2:2">
      <c r="B721" s="27"/>
    </row>
    <row r="722" ht="15.75" customHeight="1" spans="2:2">
      <c r="B722" s="27"/>
    </row>
    <row r="723" ht="15.75" customHeight="1" spans="2:2">
      <c r="B723" s="27"/>
    </row>
    <row r="724" ht="15.75" customHeight="1" spans="2:2">
      <c r="B724" s="27"/>
    </row>
    <row r="725" ht="15.75" customHeight="1" spans="2:2">
      <c r="B725" s="27"/>
    </row>
    <row r="726" ht="15.75" customHeight="1" spans="2:2">
      <c r="B726" s="27"/>
    </row>
    <row r="727" ht="15.75" customHeight="1" spans="2:2">
      <c r="B727" s="27"/>
    </row>
    <row r="728" ht="15.75" customHeight="1" spans="2:2">
      <c r="B728" s="27"/>
    </row>
    <row r="729" ht="15.75" customHeight="1" spans="2:2">
      <c r="B729" s="27"/>
    </row>
    <row r="730" ht="15.75" customHeight="1" spans="2:2">
      <c r="B730" s="27"/>
    </row>
    <row r="731" ht="15.75" customHeight="1" spans="2:2">
      <c r="B731" s="27"/>
    </row>
    <row r="732" ht="15.75" customHeight="1" spans="2:2">
      <c r="B732" s="27"/>
    </row>
    <row r="733" ht="15.75" customHeight="1" spans="2:2">
      <c r="B733" s="27"/>
    </row>
    <row r="734" ht="15.75" customHeight="1" spans="2:2">
      <c r="B734" s="27"/>
    </row>
    <row r="735" ht="15.75" customHeight="1" spans="2:2">
      <c r="B735" s="27"/>
    </row>
    <row r="736" ht="15.75" customHeight="1" spans="2:2">
      <c r="B736" s="27"/>
    </row>
    <row r="737" ht="15.75" customHeight="1" spans="2:2">
      <c r="B737" s="27"/>
    </row>
    <row r="738" ht="15.75" customHeight="1" spans="2:2">
      <c r="B738" s="27"/>
    </row>
    <row r="739" ht="15.75" customHeight="1" spans="2:2">
      <c r="B739" s="27"/>
    </row>
    <row r="740" ht="15.75" customHeight="1" spans="2:2">
      <c r="B740" s="27"/>
    </row>
    <row r="741" ht="15.75" customHeight="1" spans="2:2">
      <c r="B741" s="27"/>
    </row>
    <row r="742" ht="15.75" customHeight="1" spans="2:2">
      <c r="B742" s="27"/>
    </row>
    <row r="743" ht="15.75" customHeight="1" spans="2:2">
      <c r="B743" s="27"/>
    </row>
    <row r="744" ht="15.75" customHeight="1" spans="2:2">
      <c r="B744" s="27"/>
    </row>
    <row r="745" ht="15.75" customHeight="1" spans="2:2">
      <c r="B745" s="27"/>
    </row>
    <row r="746" ht="15.75" customHeight="1" spans="2:2">
      <c r="B746" s="27"/>
    </row>
    <row r="747" ht="15.75" customHeight="1" spans="2:2">
      <c r="B747" s="27"/>
    </row>
    <row r="748" ht="15.75" customHeight="1" spans="2:2">
      <c r="B748" s="27"/>
    </row>
    <row r="749" ht="15.75" customHeight="1" spans="2:2">
      <c r="B749" s="27"/>
    </row>
    <row r="750" ht="15.75" customHeight="1" spans="2:2">
      <c r="B750" s="27"/>
    </row>
    <row r="751" ht="15.75" customHeight="1" spans="2:2">
      <c r="B751" s="27"/>
    </row>
    <row r="752" ht="15.75" customHeight="1" spans="2:2">
      <c r="B752" s="27"/>
    </row>
    <row r="753" ht="15.75" customHeight="1" spans="2:2">
      <c r="B753" s="27"/>
    </row>
    <row r="754" ht="15.75" customHeight="1" spans="2:2">
      <c r="B754" s="27"/>
    </row>
    <row r="755" ht="15.75" customHeight="1" spans="2:2">
      <c r="B755" s="27"/>
    </row>
    <row r="756" ht="15.75" customHeight="1" spans="2:2">
      <c r="B756" s="27"/>
    </row>
    <row r="757" ht="15.75" customHeight="1" spans="2:2">
      <c r="B757" s="27"/>
    </row>
    <row r="758" ht="15.75" customHeight="1" spans="2:2">
      <c r="B758" s="27"/>
    </row>
    <row r="759" ht="15.75" customHeight="1" spans="2:2">
      <c r="B759" s="27"/>
    </row>
    <row r="760" ht="15.75" customHeight="1" spans="2:2">
      <c r="B760" s="27"/>
    </row>
    <row r="761" ht="15.75" customHeight="1" spans="2:2">
      <c r="B761" s="27"/>
    </row>
    <row r="762" ht="15.75" customHeight="1" spans="2:2">
      <c r="B762" s="27"/>
    </row>
    <row r="763" ht="15.75" customHeight="1" spans="2:2">
      <c r="B763" s="27"/>
    </row>
    <row r="764" ht="15.75" customHeight="1" spans="2:2">
      <c r="B764" s="27"/>
    </row>
    <row r="765" ht="15.75" customHeight="1" spans="2:2">
      <c r="B765" s="27"/>
    </row>
    <row r="766" ht="15.75" customHeight="1" spans="2:2">
      <c r="B766" s="27"/>
    </row>
    <row r="767" ht="15.75" customHeight="1" spans="2:2">
      <c r="B767" s="27"/>
    </row>
    <row r="768" ht="15.75" customHeight="1" spans="2:2">
      <c r="B768" s="27"/>
    </row>
    <row r="769" ht="15.75" customHeight="1" spans="2:2">
      <c r="B769" s="27"/>
    </row>
    <row r="770" ht="15.75" customHeight="1" spans="2:2">
      <c r="B770" s="27"/>
    </row>
    <row r="771" ht="15.75" customHeight="1" spans="2:2">
      <c r="B771" s="27"/>
    </row>
    <row r="772" ht="15.75" customHeight="1" spans="2:2">
      <c r="B772" s="27"/>
    </row>
    <row r="773" ht="15.75" customHeight="1" spans="2:2">
      <c r="B773" s="27"/>
    </row>
    <row r="774" ht="15.75" customHeight="1" spans="2:2">
      <c r="B774" s="27"/>
    </row>
    <row r="775" ht="15.75" customHeight="1" spans="2:2">
      <c r="B775" s="27"/>
    </row>
    <row r="776" ht="15.75" customHeight="1" spans="2:2">
      <c r="B776" s="27"/>
    </row>
    <row r="777" ht="15.75" customHeight="1" spans="2:2">
      <c r="B777" s="27"/>
    </row>
    <row r="778" ht="15.75" customHeight="1" spans="2:2">
      <c r="B778" s="27"/>
    </row>
    <row r="779" ht="15.75" customHeight="1" spans="2:2">
      <c r="B779" s="27"/>
    </row>
    <row r="780" ht="15.75" customHeight="1" spans="2:2">
      <c r="B780" s="27"/>
    </row>
    <row r="781" ht="15.75" customHeight="1" spans="2:2">
      <c r="B781" s="27"/>
    </row>
    <row r="782" ht="15.75" customHeight="1" spans="2:2">
      <c r="B782" s="27"/>
    </row>
    <row r="783" ht="15.75" customHeight="1" spans="2:2">
      <c r="B783" s="27"/>
    </row>
    <row r="784" ht="15.75" customHeight="1" spans="2:2">
      <c r="B784" s="27"/>
    </row>
    <row r="785" ht="15.75" customHeight="1" spans="2:2">
      <c r="B785" s="27"/>
    </row>
    <row r="786" ht="15.75" customHeight="1" spans="2:2">
      <c r="B786" s="27"/>
    </row>
    <row r="787" ht="15.75" customHeight="1" spans="2:2">
      <c r="B787" s="27"/>
    </row>
    <row r="788" ht="15.75" customHeight="1" spans="2:2">
      <c r="B788" s="27"/>
    </row>
    <row r="789" ht="15.75" customHeight="1" spans="2:2">
      <c r="B789" s="27"/>
    </row>
    <row r="790" ht="15.75" customHeight="1" spans="2:2">
      <c r="B790" s="27"/>
    </row>
    <row r="791" ht="15.75" customHeight="1" spans="2:2">
      <c r="B791" s="27"/>
    </row>
    <row r="792" ht="15.75" customHeight="1" spans="2:2">
      <c r="B792" s="27"/>
    </row>
    <row r="793" ht="15.75" customHeight="1" spans="2:2">
      <c r="B793" s="27"/>
    </row>
    <row r="794" ht="15.75" customHeight="1" spans="2:2">
      <c r="B794" s="27"/>
    </row>
    <row r="795" ht="15.75" customHeight="1" spans="2:2">
      <c r="B795" s="27"/>
    </row>
    <row r="796" ht="15.75" customHeight="1" spans="2:2">
      <c r="B796" s="27"/>
    </row>
    <row r="797" ht="15.75" customHeight="1" spans="2:2">
      <c r="B797" s="27"/>
    </row>
    <row r="798" ht="15.75" customHeight="1" spans="2:2">
      <c r="B798" s="27"/>
    </row>
    <row r="799" ht="15.75" customHeight="1" spans="2:2">
      <c r="B799" s="27"/>
    </row>
    <row r="800" ht="15.75" customHeight="1" spans="2:2">
      <c r="B800" s="27"/>
    </row>
    <row r="801" ht="15.75" customHeight="1" spans="2:2">
      <c r="B801" s="27"/>
    </row>
    <row r="802" ht="15.75" customHeight="1" spans="2:2">
      <c r="B802" s="27"/>
    </row>
    <row r="803" ht="15.75" customHeight="1" spans="2:2">
      <c r="B803" s="27"/>
    </row>
    <row r="804" ht="15.75" customHeight="1" spans="2:2">
      <c r="B804" s="27"/>
    </row>
    <row r="805" ht="15.75" customHeight="1" spans="2:2">
      <c r="B805" s="27"/>
    </row>
    <row r="806" ht="15.75" customHeight="1" spans="2:2">
      <c r="B806" s="27"/>
    </row>
    <row r="807" ht="15.75" customHeight="1" spans="2:2">
      <c r="B807" s="27"/>
    </row>
    <row r="808" ht="15.75" customHeight="1" spans="2:2">
      <c r="B808" s="27"/>
    </row>
    <row r="809" ht="15.75" customHeight="1" spans="2:2">
      <c r="B809" s="27"/>
    </row>
    <row r="810" ht="15.75" customHeight="1" spans="2:2">
      <c r="B810" s="27"/>
    </row>
    <row r="811" ht="15.75" customHeight="1" spans="2:2">
      <c r="B811" s="27"/>
    </row>
    <row r="812" ht="15.75" customHeight="1" spans="2:2">
      <c r="B812" s="27"/>
    </row>
    <row r="813" ht="15.75" customHeight="1" spans="2:2">
      <c r="B813" s="27"/>
    </row>
    <row r="814" ht="15.75" customHeight="1" spans="2:2">
      <c r="B814" s="27"/>
    </row>
    <row r="815" ht="15.75" customHeight="1" spans="2:2">
      <c r="B815" s="27"/>
    </row>
    <row r="816" ht="15.75" customHeight="1" spans="2:2">
      <c r="B816" s="27"/>
    </row>
    <row r="817" ht="15.75" customHeight="1" spans="2:2">
      <c r="B817" s="27"/>
    </row>
    <row r="818" ht="15.75" customHeight="1" spans="2:2">
      <c r="B818" s="27"/>
    </row>
    <row r="819" ht="15.75" customHeight="1" spans="2:2">
      <c r="B819" s="27"/>
    </row>
    <row r="820" ht="15.75" customHeight="1" spans="2:2">
      <c r="B820" s="27"/>
    </row>
    <row r="821" ht="15.75" customHeight="1" spans="2:2">
      <c r="B821" s="27"/>
    </row>
    <row r="822" ht="15.75" customHeight="1" spans="2:2">
      <c r="B822" s="27"/>
    </row>
    <row r="823" ht="15.75" customHeight="1" spans="2:2">
      <c r="B823" s="27"/>
    </row>
    <row r="824" ht="15.75" customHeight="1" spans="2:2">
      <c r="B824" s="27"/>
    </row>
    <row r="825" ht="15.75" customHeight="1" spans="2:2">
      <c r="B825" s="27"/>
    </row>
    <row r="826" ht="15.75" customHeight="1" spans="2:2">
      <c r="B826" s="27"/>
    </row>
    <row r="827" ht="15.75" customHeight="1" spans="2:2">
      <c r="B827" s="27"/>
    </row>
    <row r="828" ht="15.75" customHeight="1" spans="2:2">
      <c r="B828" s="27"/>
    </row>
    <row r="829" ht="15.75" customHeight="1" spans="2:2">
      <c r="B829" s="27"/>
    </row>
    <row r="830" ht="15.75" customHeight="1" spans="2:2">
      <c r="B830" s="27"/>
    </row>
    <row r="831" ht="15.75" customHeight="1" spans="2:2">
      <c r="B831" s="27"/>
    </row>
    <row r="832" ht="15.75" customHeight="1" spans="2:2">
      <c r="B832" s="27"/>
    </row>
    <row r="833" ht="15.75" customHeight="1" spans="2:2">
      <c r="B833" s="27"/>
    </row>
    <row r="834" ht="15.75" customHeight="1" spans="2:2">
      <c r="B834" s="27"/>
    </row>
    <row r="835" ht="15.75" customHeight="1" spans="2:2">
      <c r="B835" s="27"/>
    </row>
    <row r="836" ht="15.75" customHeight="1" spans="2:2">
      <c r="B836" s="27"/>
    </row>
    <row r="837" ht="15.75" customHeight="1" spans="2:2">
      <c r="B837" s="27"/>
    </row>
    <row r="838" ht="15.75" customHeight="1" spans="2:2">
      <c r="B838" s="27"/>
    </row>
    <row r="839" ht="15.75" customHeight="1" spans="2:2">
      <c r="B839" s="27"/>
    </row>
    <row r="840" ht="15.75" customHeight="1" spans="2:2">
      <c r="B840" s="27"/>
    </row>
    <row r="841" ht="15.75" customHeight="1" spans="2:2">
      <c r="B841" s="27"/>
    </row>
    <row r="842" ht="15.75" customHeight="1" spans="2:2">
      <c r="B842" s="27"/>
    </row>
    <row r="843" ht="15.75" customHeight="1" spans="2:2">
      <c r="B843" s="27"/>
    </row>
    <row r="844" ht="15.75" customHeight="1" spans="2:2">
      <c r="B844" s="27"/>
    </row>
    <row r="845" ht="15.75" customHeight="1" spans="2:2">
      <c r="B845" s="27"/>
    </row>
    <row r="846" ht="15.75" customHeight="1" spans="2:2">
      <c r="B846" s="27"/>
    </row>
    <row r="847" ht="15.75" customHeight="1" spans="2:2">
      <c r="B847" s="27"/>
    </row>
    <row r="848" ht="15.75" customHeight="1" spans="2:2">
      <c r="B848" s="27"/>
    </row>
    <row r="849" ht="15.75" customHeight="1" spans="2:2">
      <c r="B849" s="27"/>
    </row>
    <row r="850" ht="15.75" customHeight="1" spans="2:2">
      <c r="B850" s="27"/>
    </row>
    <row r="851" ht="15.75" customHeight="1" spans="2:2">
      <c r="B851" s="27"/>
    </row>
    <row r="852" ht="15.75" customHeight="1" spans="2:2">
      <c r="B852" s="27"/>
    </row>
    <row r="853" ht="15.75" customHeight="1" spans="2:2">
      <c r="B853" s="27"/>
    </row>
    <row r="854" ht="15.75" customHeight="1" spans="2:2">
      <c r="B854" s="27"/>
    </row>
    <row r="855" ht="15.75" customHeight="1" spans="2:2">
      <c r="B855" s="27"/>
    </row>
    <row r="856" ht="15.75" customHeight="1" spans="2:2">
      <c r="B856" s="27"/>
    </row>
    <row r="857" ht="15.75" customHeight="1" spans="2:2">
      <c r="B857" s="27"/>
    </row>
    <row r="858" ht="15.75" customHeight="1" spans="2:2">
      <c r="B858" s="27"/>
    </row>
    <row r="859" ht="15.75" customHeight="1" spans="2:2">
      <c r="B859" s="27"/>
    </row>
    <row r="860" ht="15.75" customHeight="1" spans="2:2">
      <c r="B860" s="27"/>
    </row>
    <row r="861" ht="15.75" customHeight="1" spans="2:2">
      <c r="B861" s="27"/>
    </row>
    <row r="862" ht="15.75" customHeight="1" spans="2:2">
      <c r="B862" s="27"/>
    </row>
    <row r="863" ht="15.75" customHeight="1" spans="2:2">
      <c r="B863" s="27"/>
    </row>
    <row r="864" ht="15.75" customHeight="1" spans="2:2">
      <c r="B864" s="27"/>
    </row>
    <row r="865" ht="15.75" customHeight="1" spans="2:2">
      <c r="B865" s="27"/>
    </row>
    <row r="866" ht="15.75" customHeight="1" spans="2:2">
      <c r="B866" s="27"/>
    </row>
    <row r="867" ht="15.75" customHeight="1" spans="2:2">
      <c r="B867" s="27"/>
    </row>
    <row r="868" ht="15.75" customHeight="1" spans="2:2">
      <c r="B868" s="27"/>
    </row>
    <row r="869" ht="15.75" customHeight="1" spans="2:2">
      <c r="B869" s="27"/>
    </row>
    <row r="870" ht="15.75" customHeight="1" spans="2:2">
      <c r="B870" s="27"/>
    </row>
    <row r="871" ht="15.75" customHeight="1" spans="2:2">
      <c r="B871" s="27"/>
    </row>
    <row r="872" ht="15.75" customHeight="1" spans="2:2">
      <c r="B872" s="27"/>
    </row>
    <row r="873" ht="15.75" customHeight="1" spans="2:2">
      <c r="B873" s="27"/>
    </row>
    <row r="874" ht="15.75" customHeight="1" spans="2:2">
      <c r="B874" s="27"/>
    </row>
    <row r="875" ht="15.75" customHeight="1" spans="2:2">
      <c r="B875" s="27"/>
    </row>
    <row r="876" ht="15.75" customHeight="1" spans="2:2">
      <c r="B876" s="27"/>
    </row>
    <row r="877" ht="15.75" customHeight="1" spans="2:2">
      <c r="B877" s="27"/>
    </row>
    <row r="878" ht="15.75" customHeight="1" spans="2:2">
      <c r="B878" s="27"/>
    </row>
    <row r="879" ht="15.75" customHeight="1" spans="2:2">
      <c r="B879" s="27"/>
    </row>
    <row r="880" ht="15.75" customHeight="1" spans="2:2">
      <c r="B880" s="27"/>
    </row>
    <row r="881" ht="15.75" customHeight="1" spans="2:2">
      <c r="B881" s="27"/>
    </row>
    <row r="882" ht="15.75" customHeight="1" spans="2:2">
      <c r="B882" s="27"/>
    </row>
    <row r="883" ht="15.75" customHeight="1" spans="2:2">
      <c r="B883" s="27"/>
    </row>
    <row r="884" ht="15.75" customHeight="1" spans="2:2">
      <c r="B884" s="27"/>
    </row>
    <row r="885" ht="15.75" customHeight="1" spans="2:2">
      <c r="B885" s="27"/>
    </row>
    <row r="886" ht="15.75" customHeight="1" spans="2:2">
      <c r="B886" s="27"/>
    </row>
    <row r="887" ht="15.75" customHeight="1" spans="2:2">
      <c r="B887" s="27"/>
    </row>
    <row r="888" ht="15.75" customHeight="1" spans="2:2">
      <c r="B888" s="27"/>
    </row>
    <row r="889" ht="15.75" customHeight="1" spans="2:2">
      <c r="B889" s="27"/>
    </row>
    <row r="890" ht="15.75" customHeight="1" spans="2:2">
      <c r="B890" s="27"/>
    </row>
    <row r="891" ht="15.75" customHeight="1" spans="2:2">
      <c r="B891" s="27"/>
    </row>
    <row r="892" ht="15.75" customHeight="1" spans="2:2">
      <c r="B892" s="27"/>
    </row>
    <row r="893" ht="15.75" customHeight="1" spans="2:2">
      <c r="B893" s="27"/>
    </row>
    <row r="894" ht="15.75" customHeight="1" spans="2:2">
      <c r="B894" s="27"/>
    </row>
    <row r="895" ht="15.75" customHeight="1" spans="2:2">
      <c r="B895" s="27"/>
    </row>
    <row r="896" ht="15.75" customHeight="1" spans="2:2">
      <c r="B896" s="27"/>
    </row>
    <row r="897" ht="15.75" customHeight="1" spans="2:2">
      <c r="B897" s="27"/>
    </row>
    <row r="898" ht="15.75" customHeight="1" spans="2:2">
      <c r="B898" s="27"/>
    </row>
    <row r="899" ht="15.75" customHeight="1" spans="2:2">
      <c r="B899" s="27"/>
    </row>
    <row r="900" ht="15.75" customHeight="1" spans="2:2">
      <c r="B900" s="27"/>
    </row>
    <row r="901" ht="15.75" customHeight="1" spans="2:2">
      <c r="B901" s="27"/>
    </row>
    <row r="902" ht="15.75" customHeight="1" spans="2:2">
      <c r="B902" s="27"/>
    </row>
    <row r="903" ht="15.75" customHeight="1" spans="2:2">
      <c r="B903" s="27"/>
    </row>
    <row r="904" ht="15.75" customHeight="1" spans="2:2">
      <c r="B904" s="27"/>
    </row>
    <row r="905" ht="15.75" customHeight="1" spans="2:2">
      <c r="B905" s="27"/>
    </row>
    <row r="906" ht="15.75" customHeight="1" spans="2:2">
      <c r="B906" s="27"/>
    </row>
    <row r="907" ht="15.75" customHeight="1" spans="2:2">
      <c r="B907" s="27"/>
    </row>
    <row r="908" ht="15.75" customHeight="1" spans="2:2">
      <c r="B908" s="27"/>
    </row>
    <row r="909" ht="15.75" customHeight="1" spans="2:2">
      <c r="B909" s="27"/>
    </row>
    <row r="910" ht="15.75" customHeight="1" spans="2:2">
      <c r="B910" s="27"/>
    </row>
    <row r="911" ht="15.75" customHeight="1" spans="2:2">
      <c r="B911" s="27"/>
    </row>
    <row r="912" ht="15.75" customHeight="1" spans="2:2">
      <c r="B912" s="27"/>
    </row>
    <row r="913" ht="15.75" customHeight="1" spans="2:2">
      <c r="B913" s="27"/>
    </row>
    <row r="914" ht="15.75" customHeight="1" spans="2:2">
      <c r="B914" s="27"/>
    </row>
    <row r="915" ht="15.75" customHeight="1" spans="2:2">
      <c r="B915" s="27"/>
    </row>
    <row r="916" ht="15.75" customHeight="1" spans="2:2">
      <c r="B916" s="27"/>
    </row>
    <row r="917" ht="15.75" customHeight="1" spans="2:2">
      <c r="B917" s="27"/>
    </row>
    <row r="918" ht="15.75" customHeight="1" spans="2:2">
      <c r="B918" s="27"/>
    </row>
    <row r="919" ht="15.75" customHeight="1" spans="2:2">
      <c r="B919" s="27"/>
    </row>
    <row r="920" ht="15.75" customHeight="1" spans="2:2">
      <c r="B920" s="27"/>
    </row>
    <row r="921" ht="15.75" customHeight="1" spans="2:2">
      <c r="B921" s="27"/>
    </row>
    <row r="922" ht="15.75" customHeight="1" spans="2:2">
      <c r="B922" s="27"/>
    </row>
    <row r="923" ht="15.75" customHeight="1" spans="2:2">
      <c r="B923" s="27"/>
    </row>
    <row r="924" ht="15.75" customHeight="1" spans="2:2">
      <c r="B924" s="27"/>
    </row>
    <row r="925" ht="15.75" customHeight="1" spans="2:2">
      <c r="B925" s="27"/>
    </row>
    <row r="926" ht="15.75" customHeight="1" spans="2:2">
      <c r="B926" s="27"/>
    </row>
    <row r="927" ht="15.75" customHeight="1" spans="2:2">
      <c r="B927" s="27"/>
    </row>
    <row r="928" ht="15.75" customHeight="1" spans="2:2">
      <c r="B928" s="27"/>
    </row>
    <row r="929" ht="15.75" customHeight="1" spans="2:2">
      <c r="B929" s="27"/>
    </row>
    <row r="930" ht="15.75" customHeight="1" spans="2:2">
      <c r="B930" s="27"/>
    </row>
    <row r="931" ht="15.75" customHeight="1" spans="2:2">
      <c r="B931" s="27"/>
    </row>
    <row r="932" ht="15.75" customHeight="1" spans="2:2">
      <c r="B932" s="27"/>
    </row>
    <row r="933" ht="15.75" customHeight="1" spans="2:2">
      <c r="B933" s="27"/>
    </row>
    <row r="934" ht="15.75" customHeight="1" spans="2:2">
      <c r="B934" s="27"/>
    </row>
    <row r="935" ht="15.75" customHeight="1" spans="2:2">
      <c r="B935" s="27"/>
    </row>
    <row r="936" ht="15.75" customHeight="1" spans="2:2">
      <c r="B936" s="27"/>
    </row>
    <row r="937" ht="15.75" customHeight="1" spans="2:2">
      <c r="B937" s="27"/>
    </row>
    <row r="938" ht="15.75" customHeight="1" spans="2:2">
      <c r="B938" s="27"/>
    </row>
    <row r="939" ht="15.75" customHeight="1" spans="2:2">
      <c r="B939" s="27"/>
    </row>
    <row r="940" ht="15.75" customHeight="1" spans="2:2">
      <c r="B940" s="27"/>
    </row>
    <row r="941" ht="15.75" customHeight="1" spans="2:2">
      <c r="B941" s="27"/>
    </row>
    <row r="942" ht="15.75" customHeight="1" spans="2:2">
      <c r="B942" s="27"/>
    </row>
    <row r="943" ht="15.75" customHeight="1" spans="2:2">
      <c r="B943" s="27"/>
    </row>
    <row r="944" ht="15.75" customHeight="1" spans="2:2">
      <c r="B944" s="27"/>
    </row>
    <row r="945" ht="15.75" customHeight="1" spans="2:2">
      <c r="B945" s="27"/>
    </row>
    <row r="946" ht="15.75" customHeight="1" spans="2:2">
      <c r="B946" s="27"/>
    </row>
    <row r="947" ht="15.75" customHeight="1" spans="2:2">
      <c r="B947" s="27"/>
    </row>
    <row r="948" ht="15.75" customHeight="1" spans="2:2">
      <c r="B948" s="27"/>
    </row>
    <row r="949" ht="15.75" customHeight="1" spans="2:2">
      <c r="B949" s="27"/>
    </row>
    <row r="950" ht="15.75" customHeight="1" spans="2:2">
      <c r="B950" s="27"/>
    </row>
    <row r="951" ht="15.75" customHeight="1" spans="2:2">
      <c r="B951" s="27"/>
    </row>
    <row r="952" ht="15.75" customHeight="1" spans="2:2">
      <c r="B952" s="27"/>
    </row>
    <row r="953" ht="15.75" customHeight="1" spans="2:2">
      <c r="B953" s="27"/>
    </row>
    <row r="954" ht="15.75" customHeight="1" spans="2:2">
      <c r="B954" s="27"/>
    </row>
    <row r="955" ht="15.75" customHeight="1" spans="2:2">
      <c r="B955" s="27"/>
    </row>
    <row r="956" ht="15.75" customHeight="1" spans="2:2">
      <c r="B956" s="27"/>
    </row>
    <row r="957" ht="15.75" customHeight="1" spans="2:2">
      <c r="B957" s="27"/>
    </row>
    <row r="958" ht="15.75" customHeight="1" spans="2:2">
      <c r="B958" s="27"/>
    </row>
    <row r="959" ht="15.75" customHeight="1" spans="2:2">
      <c r="B959" s="27"/>
    </row>
    <row r="960" ht="15.75" customHeight="1" spans="2:2">
      <c r="B960" s="27"/>
    </row>
    <row r="961" ht="15.75" customHeight="1" spans="2:2">
      <c r="B961" s="27"/>
    </row>
    <row r="962" ht="15.75" customHeight="1" spans="2:2">
      <c r="B962" s="27"/>
    </row>
    <row r="963" ht="15.75" customHeight="1" spans="2:2">
      <c r="B963" s="27"/>
    </row>
    <row r="964" ht="15.75" customHeight="1" spans="2:2">
      <c r="B964" s="27"/>
    </row>
    <row r="965" ht="15.75" customHeight="1" spans="2:2">
      <c r="B965" s="27"/>
    </row>
    <row r="966" ht="15.75" customHeight="1" spans="2:2">
      <c r="B966" s="27"/>
    </row>
    <row r="967" ht="15.75" customHeight="1" spans="2:2">
      <c r="B967" s="27"/>
    </row>
    <row r="968" ht="15.75" customHeight="1" spans="2:2">
      <c r="B968" s="27"/>
    </row>
    <row r="969" ht="15.75" customHeight="1" spans="2:2">
      <c r="B969" s="27"/>
    </row>
    <row r="970" ht="15.75" customHeight="1" spans="2:2">
      <c r="B970" s="27"/>
    </row>
    <row r="971" ht="15.75" customHeight="1" spans="2:2">
      <c r="B971" s="27"/>
    </row>
    <row r="972" ht="15.75" customHeight="1" spans="2:2">
      <c r="B972" s="27"/>
    </row>
    <row r="973" ht="15.75" customHeight="1" spans="2:2">
      <c r="B973" s="27"/>
    </row>
    <row r="974" ht="15.75" customHeight="1" spans="2:2">
      <c r="B974" s="27"/>
    </row>
    <row r="975" ht="15.75" customHeight="1" spans="2:2">
      <c r="B975" s="27"/>
    </row>
    <row r="976" ht="15.75" customHeight="1" spans="2:2">
      <c r="B976" s="27"/>
    </row>
    <row r="977" ht="15.75" customHeight="1" spans="2:2">
      <c r="B977" s="27"/>
    </row>
    <row r="978" ht="15.75" customHeight="1" spans="2:2">
      <c r="B978" s="27"/>
    </row>
    <row r="979" ht="15.75" customHeight="1" spans="2:2">
      <c r="B979" s="27"/>
    </row>
    <row r="980" ht="15.75" customHeight="1" spans="2:2">
      <c r="B980" s="27"/>
    </row>
    <row r="981" ht="15.75" customHeight="1" spans="2:2">
      <c r="B981" s="27"/>
    </row>
    <row r="982" ht="15.75" customHeight="1" spans="2:2">
      <c r="B982" s="27"/>
    </row>
  </sheetData>
  <mergeCells count="9">
    <mergeCell ref="A1:G1"/>
    <mergeCell ref="A2:G2"/>
    <mergeCell ref="A3:G3"/>
    <mergeCell ref="A4:G4"/>
    <mergeCell ref="A5:G5"/>
    <mergeCell ref="A6:G6"/>
    <mergeCell ref="A7:G7"/>
    <mergeCell ref="A9:G9"/>
    <mergeCell ref="A14:F14"/>
  </mergeCells>
  <pageMargins left="0.511805555555556" right="0.511805555555556" top="0.869444444444444" bottom="0.786805555555556" header="0" footer="0"/>
  <pageSetup paperSize="9" scale="99" orientation="landscape" horizontalDpi="600"/>
  <headerFooter>
    <oddHeader>&amp;CNegrito itálico"Processo 23069.153532/2025-16
PE 90.023/2025
</oddHeader>
    <oddFooter>&amp;L&amp;A</oddFooter>
  </headerFooter>
  <colBreaks count="2" manualBreakCount="2">
    <brk id="7" max="33" man="1"/>
    <brk id="8" max="0" man="1"/>
  </colBreaks>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78"/>
  <sheetViews>
    <sheetView topLeftCell="A10" workbookViewId="0">
      <selection activeCell="B28" sqref="B28"/>
    </sheetView>
  </sheetViews>
  <sheetFormatPr defaultColWidth="14.4285714285714" defaultRowHeight="15" customHeight="1"/>
  <cols>
    <col min="1" max="1" width="5.71428571428571" customWidth="1"/>
    <col min="2" max="2" width="35.4285714285714" customWidth="1"/>
    <col min="3" max="3" width="9.28571428571429" customWidth="1"/>
    <col min="4" max="4" width="8.57142857142857" customWidth="1"/>
    <col min="5" max="5" width="4.57142857142857" customWidth="1"/>
    <col min="6" max="6" width="14.5714285714286" customWidth="1"/>
    <col min="7" max="7" width="14.4285714285714" customWidth="1"/>
    <col min="8" max="8" width="15.4285714285714" customWidth="1"/>
    <col min="9" max="26" width="11.4285714285714" customWidth="1"/>
  </cols>
  <sheetData>
    <row r="1" spans="1:26">
      <c r="A1" s="1" t="s">
        <v>389</v>
      </c>
      <c r="I1" s="2"/>
      <c r="J1" s="2"/>
      <c r="K1" s="2"/>
      <c r="L1" s="2"/>
      <c r="M1" s="2"/>
      <c r="N1" s="2"/>
      <c r="O1" s="2"/>
      <c r="P1" s="2"/>
      <c r="Q1" s="2"/>
      <c r="R1" s="2"/>
      <c r="S1" s="2"/>
      <c r="T1" s="2"/>
      <c r="U1" s="2"/>
      <c r="V1" s="2"/>
      <c r="W1" s="2"/>
      <c r="X1" s="2"/>
      <c r="Y1" s="2"/>
      <c r="Z1" s="2"/>
    </row>
    <row r="2" spans="1:26">
      <c r="A2" s="3" t="s">
        <v>390</v>
      </c>
      <c r="I2" s="2"/>
      <c r="J2" s="2"/>
      <c r="K2" s="2"/>
      <c r="L2" s="2"/>
      <c r="M2" s="2"/>
      <c r="N2" s="2"/>
      <c r="O2" s="2"/>
      <c r="P2" s="2"/>
      <c r="Q2" s="2"/>
      <c r="R2" s="2"/>
      <c r="S2" s="2"/>
      <c r="T2" s="2"/>
      <c r="U2" s="2"/>
      <c r="V2" s="2"/>
      <c r="W2" s="2"/>
      <c r="X2" s="2"/>
      <c r="Y2" s="2"/>
      <c r="Z2" s="2"/>
    </row>
    <row r="3" spans="1:26">
      <c r="A3" s="3" t="s">
        <v>391</v>
      </c>
      <c r="I3" s="2"/>
      <c r="J3" s="2"/>
      <c r="K3" s="2"/>
      <c r="L3" s="2"/>
      <c r="M3" s="2"/>
      <c r="N3" s="2"/>
      <c r="O3" s="2"/>
      <c r="P3" s="2"/>
      <c r="Q3" s="2"/>
      <c r="R3" s="2"/>
      <c r="S3" s="2"/>
      <c r="T3" s="2"/>
      <c r="U3" s="2"/>
      <c r="V3" s="2"/>
      <c r="W3" s="2"/>
      <c r="X3" s="2"/>
      <c r="Y3" s="2"/>
      <c r="Z3" s="2"/>
    </row>
    <row r="4" spans="1:26">
      <c r="A4" s="4" t="s">
        <v>415</v>
      </c>
      <c r="I4" s="2"/>
      <c r="J4" s="2"/>
      <c r="K4" s="2"/>
      <c r="L4" s="2"/>
      <c r="M4" s="2"/>
      <c r="N4" s="2"/>
      <c r="O4" s="2"/>
      <c r="P4" s="2"/>
      <c r="Q4" s="2"/>
      <c r="R4" s="2"/>
      <c r="S4" s="2"/>
      <c r="T4" s="2"/>
      <c r="U4" s="2"/>
      <c r="V4" s="2"/>
      <c r="W4" s="2"/>
      <c r="X4" s="2"/>
      <c r="Y4" s="2"/>
      <c r="Z4" s="2"/>
    </row>
    <row r="5" ht="24" customHeight="1" spans="1:26">
      <c r="A5" s="5" t="s">
        <v>393</v>
      </c>
      <c r="I5" s="2"/>
      <c r="J5" s="2"/>
      <c r="K5" s="2"/>
      <c r="L5" s="2"/>
      <c r="M5" s="2"/>
      <c r="N5" s="2"/>
      <c r="O5" s="2"/>
      <c r="P5" s="2"/>
      <c r="Q5" s="2"/>
      <c r="R5" s="2"/>
      <c r="S5" s="2"/>
      <c r="T5" s="2"/>
      <c r="U5" s="2"/>
      <c r="V5" s="2"/>
      <c r="W5" s="2"/>
      <c r="X5" s="2"/>
      <c r="Y5" s="2"/>
      <c r="Z5" s="2"/>
    </row>
    <row r="6" ht="38.25" customHeight="1" spans="1:26">
      <c r="A6" s="6" t="s">
        <v>246</v>
      </c>
      <c r="I6" s="2"/>
      <c r="J6" s="2"/>
      <c r="K6" s="2"/>
      <c r="L6" s="2"/>
      <c r="M6" s="2"/>
      <c r="N6" s="2"/>
      <c r="O6" s="2"/>
      <c r="P6" s="2"/>
      <c r="Q6" s="2"/>
      <c r="R6" s="2"/>
      <c r="S6" s="2"/>
      <c r="T6" s="2"/>
      <c r="U6" s="2"/>
      <c r="V6" s="2"/>
      <c r="W6" s="2"/>
      <c r="X6" s="2"/>
      <c r="Y6" s="2"/>
      <c r="Z6" s="2"/>
    </row>
    <row r="7" spans="1:26">
      <c r="A7" s="7" t="s">
        <v>394</v>
      </c>
      <c r="B7" s="7"/>
      <c r="C7" s="7"/>
      <c r="D7" s="7"/>
      <c r="E7" s="7"/>
      <c r="F7" s="7"/>
      <c r="G7" s="7"/>
      <c r="H7" s="7"/>
      <c r="I7" s="2"/>
      <c r="J7" s="2"/>
      <c r="K7" s="2"/>
      <c r="L7" s="2"/>
      <c r="M7" s="2"/>
      <c r="N7" s="2"/>
      <c r="O7" s="2"/>
      <c r="P7" s="2"/>
      <c r="Q7" s="2"/>
      <c r="R7" s="2"/>
      <c r="S7" s="2"/>
      <c r="T7" s="2"/>
      <c r="U7" s="2"/>
      <c r="V7" s="2"/>
      <c r="W7" s="2"/>
      <c r="X7" s="2"/>
      <c r="Y7" s="2"/>
      <c r="Z7" s="2"/>
    </row>
    <row r="8" spans="1:26">
      <c r="A8" s="7"/>
      <c r="H8" s="8"/>
      <c r="I8" s="2"/>
      <c r="J8" s="2"/>
      <c r="K8" s="2"/>
      <c r="L8" s="2"/>
      <c r="M8" s="2"/>
      <c r="N8" s="2"/>
      <c r="O8" s="2"/>
      <c r="P8" s="2"/>
      <c r="Q8" s="2"/>
      <c r="R8" s="2"/>
      <c r="S8" s="2"/>
      <c r="T8" s="2"/>
      <c r="U8" s="2"/>
      <c r="V8" s="2"/>
      <c r="W8" s="2"/>
      <c r="X8" s="2"/>
      <c r="Y8" s="2"/>
      <c r="Z8" s="2"/>
    </row>
    <row r="9" spans="1:26">
      <c r="A9" s="7" t="s">
        <v>416</v>
      </c>
      <c r="B9" s="7"/>
      <c r="C9" s="7"/>
      <c r="D9" s="7"/>
      <c r="E9" s="7"/>
      <c r="F9" s="7"/>
      <c r="G9" s="7"/>
      <c r="H9" s="7"/>
      <c r="I9" s="2"/>
      <c r="J9" s="2"/>
      <c r="K9" s="2"/>
      <c r="L9" s="2"/>
      <c r="M9" s="2"/>
      <c r="N9" s="2"/>
      <c r="O9" s="2"/>
      <c r="P9" s="2"/>
      <c r="Q9" s="2"/>
      <c r="R9" s="2"/>
      <c r="S9" s="2"/>
      <c r="T9" s="2"/>
      <c r="U9" s="2"/>
      <c r="V9" s="2"/>
      <c r="W9" s="2"/>
      <c r="X9" s="2"/>
      <c r="Y9" s="2"/>
      <c r="Z9" s="2"/>
    </row>
    <row r="10" ht="15.75" spans="1:26">
      <c r="A10" s="2"/>
      <c r="B10" s="9"/>
      <c r="C10" s="2"/>
      <c r="D10" s="2"/>
      <c r="E10" s="2"/>
      <c r="F10" s="2"/>
      <c r="G10" s="9"/>
      <c r="H10" s="2"/>
      <c r="I10" s="2"/>
      <c r="J10" s="2"/>
      <c r="K10" s="2"/>
      <c r="L10" s="2"/>
      <c r="M10" s="2"/>
      <c r="N10" s="2"/>
      <c r="O10" s="2"/>
      <c r="P10" s="2"/>
      <c r="Q10" s="2"/>
      <c r="R10" s="2"/>
      <c r="S10" s="2"/>
      <c r="T10" s="2"/>
      <c r="U10" s="2"/>
      <c r="V10" s="2"/>
      <c r="W10" s="2"/>
      <c r="X10" s="2"/>
      <c r="Y10" s="2"/>
      <c r="Z10" s="2"/>
    </row>
    <row r="11" ht="15.75" customHeight="1" spans="1:24">
      <c r="A11" s="49" t="s">
        <v>37</v>
      </c>
      <c r="B11" s="50" t="s">
        <v>417</v>
      </c>
      <c r="C11" s="51" t="s">
        <v>418</v>
      </c>
      <c r="D11" s="51"/>
      <c r="E11" s="51"/>
      <c r="F11" s="51"/>
      <c r="G11" s="51"/>
      <c r="H11" s="52"/>
      <c r="I11" s="2"/>
      <c r="J11" s="2"/>
      <c r="K11" s="2"/>
      <c r="L11" s="2"/>
      <c r="M11" s="2"/>
      <c r="N11" s="2"/>
      <c r="O11" s="2"/>
      <c r="P11" s="2"/>
      <c r="Q11" s="2"/>
      <c r="R11" s="2"/>
      <c r="S11" s="2"/>
      <c r="T11" s="2"/>
      <c r="U11" s="2"/>
      <c r="V11" s="2"/>
      <c r="W11" s="2"/>
      <c r="X11" s="2"/>
    </row>
    <row r="12" ht="55.5" customHeight="1" spans="1:24">
      <c r="A12" s="53"/>
      <c r="B12" s="54"/>
      <c r="C12" s="55" t="s">
        <v>419</v>
      </c>
      <c r="D12" s="55" t="s">
        <v>420</v>
      </c>
      <c r="E12" s="55" t="s">
        <v>421</v>
      </c>
      <c r="F12" s="55" t="s">
        <v>422</v>
      </c>
      <c r="G12" s="55" t="s">
        <v>423</v>
      </c>
      <c r="H12" s="56" t="s">
        <v>424</v>
      </c>
      <c r="I12" s="2"/>
      <c r="J12" s="2"/>
      <c r="K12" s="2"/>
      <c r="L12" s="2"/>
      <c r="M12" s="2"/>
      <c r="N12" s="2"/>
      <c r="O12" s="2"/>
      <c r="P12" s="2"/>
      <c r="Q12" s="2"/>
      <c r="R12" s="2"/>
      <c r="S12" s="2"/>
      <c r="T12" s="2"/>
      <c r="U12" s="2"/>
      <c r="V12" s="2"/>
      <c r="W12" s="2"/>
      <c r="X12" s="2"/>
    </row>
    <row r="13" ht="15.75" customHeight="1" spans="1:24">
      <c r="A13" s="57">
        <v>1</v>
      </c>
      <c r="B13" s="58" t="s">
        <v>425</v>
      </c>
      <c r="C13" s="59">
        <v>1</v>
      </c>
      <c r="D13" s="59">
        <v>500</v>
      </c>
      <c r="E13" s="60">
        <v>0.5</v>
      </c>
      <c r="F13" s="61">
        <v>91.33</v>
      </c>
      <c r="G13" s="61">
        <f>F13*E13</f>
        <v>45.665</v>
      </c>
      <c r="H13" s="62">
        <f>4*G13</f>
        <v>182.66</v>
      </c>
      <c r="I13" s="2"/>
      <c r="J13" s="2"/>
      <c r="K13" s="2"/>
      <c r="L13" s="2"/>
      <c r="M13" s="2"/>
      <c r="N13" s="2"/>
      <c r="O13" s="2"/>
      <c r="P13" s="2"/>
      <c r="Q13" s="2"/>
      <c r="R13" s="2"/>
      <c r="S13" s="2"/>
      <c r="T13" s="2"/>
      <c r="U13" s="2"/>
      <c r="V13" s="2"/>
      <c r="W13" s="2"/>
      <c r="X13" s="2"/>
    </row>
    <row r="14" ht="15.75" customHeight="1" spans="1:24">
      <c r="A14" s="57"/>
      <c r="B14" s="58"/>
      <c r="C14" s="59">
        <v>6</v>
      </c>
      <c r="D14" s="59">
        <v>1000</v>
      </c>
      <c r="E14" s="59">
        <v>1</v>
      </c>
      <c r="F14" s="61">
        <v>91.33</v>
      </c>
      <c r="G14" s="61">
        <f t="shared" ref="G14:G19" si="0">F14*E14</f>
        <v>91.33</v>
      </c>
      <c r="H14" s="62">
        <f t="shared" ref="H14:H19" si="1">4*G14</f>
        <v>365.32</v>
      </c>
      <c r="I14" s="2"/>
      <c r="J14" s="2"/>
      <c r="K14" s="2"/>
      <c r="L14" s="2"/>
      <c r="M14" s="2"/>
      <c r="N14" s="2"/>
      <c r="O14" s="2"/>
      <c r="P14" s="2"/>
      <c r="Q14" s="2"/>
      <c r="R14" s="2"/>
      <c r="S14" s="2"/>
      <c r="T14" s="2"/>
      <c r="U14" s="2"/>
      <c r="V14" s="2"/>
      <c r="W14" s="2"/>
      <c r="X14" s="2"/>
    </row>
    <row r="15" ht="15.75" customHeight="1" spans="1:24">
      <c r="A15" s="57"/>
      <c r="B15" s="58"/>
      <c r="C15" s="59">
        <v>1</v>
      </c>
      <c r="D15" s="59">
        <v>2000</v>
      </c>
      <c r="E15" s="59">
        <v>2</v>
      </c>
      <c r="F15" s="61">
        <v>91.33</v>
      </c>
      <c r="G15" s="61">
        <f t="shared" si="0"/>
        <v>182.66</v>
      </c>
      <c r="H15" s="62">
        <f t="shared" si="1"/>
        <v>730.64</v>
      </c>
      <c r="I15" s="2"/>
      <c r="J15" s="2"/>
      <c r="K15" s="2"/>
      <c r="L15" s="2"/>
      <c r="M15" s="2"/>
      <c r="N15" s="2"/>
      <c r="O15" s="2"/>
      <c r="P15" s="2"/>
      <c r="Q15" s="2"/>
      <c r="R15" s="2"/>
      <c r="S15" s="2"/>
      <c r="T15" s="2"/>
      <c r="U15" s="2"/>
      <c r="V15" s="2"/>
      <c r="W15" s="2"/>
      <c r="X15" s="2"/>
    </row>
    <row r="16" ht="15.75" customHeight="1" spans="1:24">
      <c r="A16" s="57"/>
      <c r="B16" s="58"/>
      <c r="C16" s="59">
        <v>1</v>
      </c>
      <c r="D16" s="59">
        <v>5000</v>
      </c>
      <c r="E16" s="59">
        <v>5</v>
      </c>
      <c r="F16" s="61">
        <v>91.33</v>
      </c>
      <c r="G16" s="61">
        <f t="shared" si="0"/>
        <v>456.65</v>
      </c>
      <c r="H16" s="62">
        <f t="shared" si="1"/>
        <v>1826.6</v>
      </c>
      <c r="I16" s="2"/>
      <c r="J16" s="2"/>
      <c r="K16" s="2"/>
      <c r="L16" s="2"/>
      <c r="M16" s="2"/>
      <c r="N16" s="2"/>
      <c r="O16" s="2"/>
      <c r="P16" s="2"/>
      <c r="Q16" s="2"/>
      <c r="R16" s="2"/>
      <c r="S16" s="2"/>
      <c r="T16" s="2"/>
      <c r="U16" s="2"/>
      <c r="V16" s="2"/>
      <c r="W16" s="2"/>
      <c r="X16" s="2"/>
    </row>
    <row r="17" ht="15.75" customHeight="1" spans="1:24">
      <c r="A17" s="57"/>
      <c r="B17" s="58"/>
      <c r="C17" s="59">
        <v>4</v>
      </c>
      <c r="D17" s="59">
        <v>10000</v>
      </c>
      <c r="E17" s="59">
        <v>10</v>
      </c>
      <c r="F17" s="61">
        <v>91.33</v>
      </c>
      <c r="G17" s="61">
        <f t="shared" si="0"/>
        <v>913.3</v>
      </c>
      <c r="H17" s="62">
        <f t="shared" si="1"/>
        <v>3653.2</v>
      </c>
      <c r="I17" s="2"/>
      <c r="J17" s="2"/>
      <c r="K17" s="2"/>
      <c r="L17" s="2"/>
      <c r="M17" s="2"/>
      <c r="N17" s="2"/>
      <c r="O17" s="2"/>
      <c r="P17" s="2"/>
      <c r="Q17" s="2"/>
      <c r="R17" s="2"/>
      <c r="S17" s="2"/>
      <c r="T17" s="2"/>
      <c r="U17" s="2"/>
      <c r="V17" s="2"/>
      <c r="W17" s="2"/>
      <c r="X17" s="2"/>
    </row>
    <row r="18" ht="15.75" customHeight="1" spans="1:24">
      <c r="A18" s="57"/>
      <c r="B18" s="58"/>
      <c r="C18" s="59">
        <v>1</v>
      </c>
      <c r="D18" s="59">
        <v>15000</v>
      </c>
      <c r="E18" s="59">
        <v>15</v>
      </c>
      <c r="F18" s="61">
        <v>91.33</v>
      </c>
      <c r="G18" s="61">
        <f t="shared" si="0"/>
        <v>1369.95</v>
      </c>
      <c r="H18" s="62">
        <f t="shared" si="1"/>
        <v>5479.8</v>
      </c>
      <c r="I18" s="2"/>
      <c r="J18" s="2"/>
      <c r="K18" s="2"/>
      <c r="L18" s="2"/>
      <c r="M18" s="2"/>
      <c r="N18" s="2"/>
      <c r="O18" s="2"/>
      <c r="P18" s="2"/>
      <c r="Q18" s="2"/>
      <c r="R18" s="2"/>
      <c r="S18" s="2"/>
      <c r="T18" s="2"/>
      <c r="U18" s="2"/>
      <c r="V18" s="2"/>
      <c r="W18" s="2"/>
      <c r="X18" s="2"/>
    </row>
    <row r="19" ht="15.75" customHeight="1" spans="1:24">
      <c r="A19" s="63" t="s">
        <v>35</v>
      </c>
      <c r="B19" s="64"/>
      <c r="C19" s="65">
        <v>14</v>
      </c>
      <c r="D19" s="65">
        <f>SUM(D13:D18)</f>
        <v>33500</v>
      </c>
      <c r="E19" s="66">
        <v>33.5</v>
      </c>
      <c r="F19" s="67">
        <v>91.33</v>
      </c>
      <c r="G19" s="67">
        <f t="shared" si="0"/>
        <v>3059.555</v>
      </c>
      <c r="H19" s="68">
        <f t="shared" si="1"/>
        <v>12238.22</v>
      </c>
      <c r="I19" s="2"/>
      <c r="J19" s="2"/>
      <c r="K19" s="2"/>
      <c r="L19" s="2"/>
      <c r="M19" s="2"/>
      <c r="N19" s="2"/>
      <c r="O19" s="2"/>
      <c r="P19" s="2"/>
      <c r="Q19" s="2"/>
      <c r="R19" s="2"/>
      <c r="S19" s="2"/>
      <c r="T19" s="2"/>
      <c r="U19" s="2"/>
      <c r="V19" s="2"/>
      <c r="W19" s="2"/>
      <c r="X19" s="2"/>
    </row>
    <row r="20" ht="15.75" customHeight="1" spans="1:26">
      <c r="A20" s="2"/>
      <c r="B20" s="9"/>
      <c r="C20" s="2"/>
      <c r="D20" s="2"/>
      <c r="E20" s="2"/>
      <c r="F20" s="2"/>
      <c r="G20" s="9"/>
      <c r="H20" s="2"/>
      <c r="I20" s="2"/>
      <c r="J20" s="2"/>
      <c r="K20" s="2"/>
      <c r="L20" s="2"/>
      <c r="M20" s="2"/>
      <c r="N20" s="2"/>
      <c r="O20" s="2"/>
      <c r="P20" s="2"/>
      <c r="Q20" s="2"/>
      <c r="R20" s="2"/>
      <c r="S20" s="2"/>
      <c r="T20" s="2"/>
      <c r="U20" s="2"/>
      <c r="V20" s="2"/>
      <c r="W20" s="2"/>
      <c r="X20" s="2"/>
      <c r="Y20" s="2"/>
      <c r="Z20" s="2"/>
    </row>
    <row r="21" ht="15.75" customHeight="1" spans="1:26">
      <c r="A21" s="2"/>
      <c r="B21" s="9"/>
      <c r="C21" s="2"/>
      <c r="D21" s="2"/>
      <c r="E21" s="2"/>
      <c r="F21" s="2"/>
      <c r="G21" s="9"/>
      <c r="H21" s="2"/>
      <c r="I21" s="2"/>
      <c r="J21" s="2"/>
      <c r="K21" s="2"/>
      <c r="L21" s="2"/>
      <c r="M21" s="2"/>
      <c r="N21" s="2"/>
      <c r="O21" s="2"/>
      <c r="P21" s="2"/>
      <c r="Q21" s="2"/>
      <c r="R21" s="2"/>
      <c r="S21" s="2"/>
      <c r="T21" s="2"/>
      <c r="U21" s="2"/>
      <c r="V21" s="2"/>
      <c r="W21" s="2"/>
      <c r="X21" s="2"/>
      <c r="Y21" s="2"/>
      <c r="Z21" s="2"/>
    </row>
    <row r="22" ht="15.75" customHeight="1" spans="1:26">
      <c r="A22" s="2"/>
      <c r="B22" s="9"/>
      <c r="C22" s="2"/>
      <c r="D22" s="2"/>
      <c r="E22" s="2"/>
      <c r="F22" s="2"/>
      <c r="G22" s="9"/>
      <c r="H22" s="2"/>
      <c r="I22" s="2"/>
      <c r="J22" s="2"/>
      <c r="K22" s="2"/>
      <c r="L22" s="2"/>
      <c r="M22" s="2"/>
      <c r="N22" s="2"/>
      <c r="O22" s="2"/>
      <c r="P22" s="2"/>
      <c r="Q22" s="2"/>
      <c r="R22" s="2"/>
      <c r="S22" s="2"/>
      <c r="T22" s="2"/>
      <c r="U22" s="2"/>
      <c r="V22" s="2"/>
      <c r="W22" s="2"/>
      <c r="X22" s="2"/>
      <c r="Y22" s="2"/>
      <c r="Z22" s="2"/>
    </row>
    <row r="23" ht="15.75" customHeight="1" spans="1:26">
      <c r="A23" s="2"/>
      <c r="B23" s="9"/>
      <c r="C23" s="2"/>
      <c r="D23" s="2"/>
      <c r="E23" s="2"/>
      <c r="F23" s="2"/>
      <c r="G23" s="9"/>
      <c r="H23" s="2"/>
      <c r="I23" s="2"/>
      <c r="J23" s="2"/>
      <c r="K23" s="2"/>
      <c r="L23" s="2"/>
      <c r="M23" s="2"/>
      <c r="N23" s="2"/>
      <c r="O23" s="2"/>
      <c r="P23" s="2"/>
      <c r="Q23" s="2"/>
      <c r="R23" s="2"/>
      <c r="S23" s="2"/>
      <c r="T23" s="2"/>
      <c r="U23" s="2"/>
      <c r="V23" s="2"/>
      <c r="W23" s="2"/>
      <c r="X23" s="2"/>
      <c r="Y23" s="2"/>
      <c r="Z23" s="2"/>
    </row>
    <row r="24" ht="15.75" customHeight="1" spans="1:26">
      <c r="A24" s="2"/>
      <c r="B24" s="9"/>
      <c r="C24" s="2"/>
      <c r="D24" s="2"/>
      <c r="E24" s="2"/>
      <c r="F24" s="2"/>
      <c r="G24" s="9"/>
      <c r="H24" s="2"/>
      <c r="I24" s="2"/>
      <c r="J24" s="2"/>
      <c r="K24" s="2"/>
      <c r="L24" s="2"/>
      <c r="M24" s="2"/>
      <c r="N24" s="2"/>
      <c r="O24" s="2"/>
      <c r="P24" s="2"/>
      <c r="Q24" s="2"/>
      <c r="R24" s="2"/>
      <c r="S24" s="2"/>
      <c r="T24" s="2"/>
      <c r="U24" s="2"/>
      <c r="V24" s="2"/>
      <c r="W24" s="2"/>
      <c r="X24" s="2"/>
      <c r="Y24" s="2"/>
      <c r="Z24" s="2"/>
    </row>
    <row r="25" ht="15.75" customHeight="1" spans="1:26">
      <c r="A25" s="2"/>
      <c r="B25" s="9"/>
      <c r="C25" s="2"/>
      <c r="D25" s="2"/>
      <c r="E25" s="2"/>
      <c r="F25" s="2"/>
      <c r="G25" s="9"/>
      <c r="H25" s="2"/>
      <c r="I25" s="2"/>
      <c r="J25" s="2"/>
      <c r="K25" s="2"/>
      <c r="L25" s="2"/>
      <c r="M25" s="2"/>
      <c r="N25" s="2"/>
      <c r="O25" s="2"/>
      <c r="P25" s="2"/>
      <c r="Q25" s="2"/>
      <c r="R25" s="2"/>
      <c r="S25" s="2"/>
      <c r="T25" s="2"/>
      <c r="U25" s="2"/>
      <c r="V25" s="2"/>
      <c r="W25" s="2"/>
      <c r="X25" s="2"/>
      <c r="Y25" s="2"/>
      <c r="Z25" s="2"/>
    </row>
    <row r="26" ht="15.75" customHeight="1" spans="1:26">
      <c r="A26" s="2"/>
      <c r="B26" s="9"/>
      <c r="C26" s="2"/>
      <c r="D26" s="2"/>
      <c r="E26" s="2"/>
      <c r="F26" s="2"/>
      <c r="G26" s="9"/>
      <c r="H26" s="2"/>
      <c r="I26" s="2"/>
      <c r="J26" s="2"/>
      <c r="K26" s="2"/>
      <c r="L26" s="2"/>
      <c r="M26" s="2"/>
      <c r="N26" s="2"/>
      <c r="O26" s="2"/>
      <c r="P26" s="2"/>
      <c r="Q26" s="2"/>
      <c r="R26" s="2"/>
      <c r="S26" s="2"/>
      <c r="T26" s="2"/>
      <c r="U26" s="2"/>
      <c r="V26" s="2"/>
      <c r="W26" s="2"/>
      <c r="X26" s="2"/>
      <c r="Y26" s="2"/>
      <c r="Z26" s="2"/>
    </row>
    <row r="27" ht="15.75" customHeight="1" spans="1:26">
      <c r="A27" s="2"/>
      <c r="B27" s="9"/>
      <c r="C27" s="2"/>
      <c r="D27" s="2"/>
      <c r="E27" s="2"/>
      <c r="F27" s="2"/>
      <c r="G27" s="9"/>
      <c r="H27" s="2"/>
      <c r="I27" s="2"/>
      <c r="J27" s="2"/>
      <c r="K27" s="2"/>
      <c r="L27" s="2"/>
      <c r="M27" s="2"/>
      <c r="N27" s="2"/>
      <c r="O27" s="2"/>
      <c r="P27" s="2"/>
      <c r="Q27" s="2"/>
      <c r="R27" s="2"/>
      <c r="S27" s="2"/>
      <c r="T27" s="2"/>
      <c r="U27" s="2"/>
      <c r="V27" s="2"/>
      <c r="W27" s="2"/>
      <c r="X27" s="2"/>
      <c r="Y27" s="2"/>
      <c r="Z27" s="2"/>
    </row>
    <row r="28" ht="15.75" customHeight="1" spans="1:26">
      <c r="A28" s="2"/>
      <c r="B28" s="9"/>
      <c r="C28" s="2"/>
      <c r="D28" s="2"/>
      <c r="E28" s="2"/>
      <c r="F28" s="2"/>
      <c r="G28" s="9"/>
      <c r="H28" s="2"/>
      <c r="I28" s="2"/>
      <c r="J28" s="2"/>
      <c r="K28" s="2"/>
      <c r="L28" s="2"/>
      <c r="M28" s="2"/>
      <c r="N28" s="2"/>
      <c r="O28" s="2"/>
      <c r="P28" s="2"/>
      <c r="Q28" s="2"/>
      <c r="R28" s="2"/>
      <c r="S28" s="2"/>
      <c r="T28" s="2"/>
      <c r="U28" s="2"/>
      <c r="V28" s="2"/>
      <c r="W28" s="2"/>
      <c r="X28" s="2"/>
      <c r="Y28" s="2"/>
      <c r="Z28" s="2"/>
    </row>
    <row r="29" ht="15.75" customHeight="1" spans="1:26">
      <c r="A29" s="2"/>
      <c r="B29" s="9"/>
      <c r="C29" s="2"/>
      <c r="D29" s="2"/>
      <c r="E29" s="2"/>
      <c r="F29" s="2"/>
      <c r="G29" s="9"/>
      <c r="H29" s="2"/>
      <c r="I29" s="2"/>
      <c r="J29" s="2"/>
      <c r="K29" s="2"/>
      <c r="L29" s="2"/>
      <c r="M29" s="2"/>
      <c r="N29" s="2"/>
      <c r="O29" s="2"/>
      <c r="P29" s="2"/>
      <c r="Q29" s="2"/>
      <c r="R29" s="2"/>
      <c r="S29" s="2"/>
      <c r="T29" s="2"/>
      <c r="U29" s="2"/>
      <c r="V29" s="2"/>
      <c r="W29" s="2"/>
      <c r="X29" s="2"/>
      <c r="Y29" s="2"/>
      <c r="Z29" s="2"/>
    </row>
    <row r="30" ht="15.75" customHeight="1" spans="1:26">
      <c r="A30" s="2"/>
      <c r="B30" s="9"/>
      <c r="C30" s="2"/>
      <c r="D30" s="2"/>
      <c r="E30" s="2"/>
      <c r="F30" s="2"/>
      <c r="G30" s="9"/>
      <c r="H30" s="2"/>
      <c r="I30" s="2"/>
      <c r="J30" s="2"/>
      <c r="K30" s="2"/>
      <c r="L30" s="2"/>
      <c r="M30" s="2"/>
      <c r="N30" s="2"/>
      <c r="O30" s="2"/>
      <c r="P30" s="2"/>
      <c r="Q30" s="2"/>
      <c r="R30" s="2"/>
      <c r="S30" s="2"/>
      <c r="T30" s="2"/>
      <c r="U30" s="2"/>
      <c r="V30" s="2"/>
      <c r="W30" s="2"/>
      <c r="X30" s="2"/>
      <c r="Y30" s="2"/>
      <c r="Z30" s="2"/>
    </row>
    <row r="31" ht="15.75" customHeight="1" spans="1:26">
      <c r="A31" s="2"/>
      <c r="B31" s="9"/>
      <c r="C31" s="2"/>
      <c r="D31" s="2"/>
      <c r="E31" s="2"/>
      <c r="F31" s="2"/>
      <c r="G31" s="9"/>
      <c r="H31" s="2"/>
      <c r="I31" s="2"/>
      <c r="J31" s="2"/>
      <c r="K31" s="2"/>
      <c r="L31" s="2"/>
      <c r="M31" s="2"/>
      <c r="N31" s="2"/>
      <c r="O31" s="2"/>
      <c r="P31" s="2"/>
      <c r="Q31" s="2"/>
      <c r="R31" s="2"/>
      <c r="S31" s="2"/>
      <c r="T31" s="2"/>
      <c r="U31" s="2"/>
      <c r="V31" s="2"/>
      <c r="W31" s="2"/>
      <c r="X31" s="2"/>
      <c r="Y31" s="2"/>
      <c r="Z31" s="2"/>
    </row>
    <row r="32" ht="15.75" customHeight="1" spans="1:26">
      <c r="A32" s="2"/>
      <c r="B32" s="9"/>
      <c r="C32" s="2"/>
      <c r="D32" s="2"/>
      <c r="E32" s="2"/>
      <c r="F32" s="2"/>
      <c r="G32" s="9"/>
      <c r="H32" s="2"/>
      <c r="I32" s="2"/>
      <c r="J32" s="2"/>
      <c r="K32" s="2"/>
      <c r="L32" s="2"/>
      <c r="M32" s="2"/>
      <c r="N32" s="2"/>
      <c r="O32" s="2"/>
      <c r="P32" s="2"/>
      <c r="Q32" s="2"/>
      <c r="R32" s="2"/>
      <c r="S32" s="2"/>
      <c r="T32" s="2"/>
      <c r="U32" s="2"/>
      <c r="V32" s="2"/>
      <c r="W32" s="2"/>
      <c r="X32" s="2"/>
      <c r="Y32" s="2"/>
      <c r="Z32" s="2"/>
    </row>
    <row r="33" ht="15.75" customHeight="1" spans="1:26">
      <c r="A33" s="2"/>
      <c r="B33" s="9"/>
      <c r="C33" s="2"/>
      <c r="D33" s="2"/>
      <c r="E33" s="2"/>
      <c r="F33" s="2"/>
      <c r="G33" s="9"/>
      <c r="H33" s="2"/>
      <c r="I33" s="2"/>
      <c r="J33" s="2"/>
      <c r="K33" s="2"/>
      <c r="L33" s="2"/>
      <c r="M33" s="2"/>
      <c r="N33" s="2"/>
      <c r="O33" s="2"/>
      <c r="P33" s="2"/>
      <c r="Q33" s="2"/>
      <c r="R33" s="2"/>
      <c r="S33" s="2"/>
      <c r="T33" s="2"/>
      <c r="U33" s="2"/>
      <c r="V33" s="2"/>
      <c r="W33" s="2"/>
      <c r="X33" s="2"/>
      <c r="Y33" s="2"/>
      <c r="Z33" s="2"/>
    </row>
    <row r="34" ht="15.75" customHeight="1" spans="1:26">
      <c r="A34" s="2"/>
      <c r="B34" s="9"/>
      <c r="C34" s="2"/>
      <c r="D34" s="2"/>
      <c r="E34" s="2"/>
      <c r="F34" s="2"/>
      <c r="G34" s="9"/>
      <c r="H34" s="2"/>
      <c r="I34" s="2"/>
      <c r="J34" s="2"/>
      <c r="K34" s="2"/>
      <c r="L34" s="2"/>
      <c r="M34" s="2"/>
      <c r="N34" s="2"/>
      <c r="O34" s="2"/>
      <c r="P34" s="2"/>
      <c r="Q34" s="2"/>
      <c r="R34" s="2"/>
      <c r="S34" s="2"/>
      <c r="T34" s="2"/>
      <c r="U34" s="2"/>
      <c r="V34" s="2"/>
      <c r="W34" s="2"/>
      <c r="X34" s="2"/>
      <c r="Y34" s="2"/>
      <c r="Z34" s="2"/>
    </row>
    <row r="35" ht="15.75" customHeight="1" spans="1:26">
      <c r="A35" s="2"/>
      <c r="B35" s="9"/>
      <c r="C35" s="2"/>
      <c r="D35" s="2"/>
      <c r="E35" s="2"/>
      <c r="F35" s="2"/>
      <c r="G35" s="9"/>
      <c r="H35" s="2"/>
      <c r="I35" s="2"/>
      <c r="J35" s="2"/>
      <c r="K35" s="2"/>
      <c r="L35" s="2"/>
      <c r="M35" s="2"/>
      <c r="N35" s="2"/>
      <c r="O35" s="2"/>
      <c r="P35" s="2"/>
      <c r="Q35" s="2"/>
      <c r="R35" s="2"/>
      <c r="S35" s="2"/>
      <c r="T35" s="2"/>
      <c r="U35" s="2"/>
      <c r="V35" s="2"/>
      <c r="W35" s="2"/>
      <c r="X35" s="2"/>
      <c r="Y35" s="2"/>
      <c r="Z35" s="2"/>
    </row>
    <row r="36" ht="15.75" customHeight="1" spans="1:26">
      <c r="A36" s="2"/>
      <c r="B36" s="9"/>
      <c r="C36" s="2"/>
      <c r="D36" s="2"/>
      <c r="E36" s="2"/>
      <c r="F36" s="2"/>
      <c r="G36" s="9"/>
      <c r="H36" s="2"/>
      <c r="I36" s="2"/>
      <c r="J36" s="2"/>
      <c r="K36" s="2"/>
      <c r="L36" s="2"/>
      <c r="M36" s="2"/>
      <c r="N36" s="2"/>
      <c r="O36" s="2"/>
      <c r="P36" s="2"/>
      <c r="Q36" s="2"/>
      <c r="R36" s="2"/>
      <c r="S36" s="2"/>
      <c r="T36" s="2"/>
      <c r="U36" s="2"/>
      <c r="V36" s="2"/>
      <c r="W36" s="2"/>
      <c r="X36" s="2"/>
      <c r="Y36" s="2"/>
      <c r="Z36" s="2"/>
    </row>
    <row r="37" ht="15.75" customHeight="1" spans="1:26">
      <c r="A37" s="2"/>
      <c r="B37" s="9"/>
      <c r="C37" s="2"/>
      <c r="D37" s="2"/>
      <c r="E37" s="2"/>
      <c r="F37" s="2"/>
      <c r="G37" s="9"/>
      <c r="H37" s="2"/>
      <c r="I37" s="2"/>
      <c r="J37" s="2"/>
      <c r="K37" s="2"/>
      <c r="L37" s="2"/>
      <c r="M37" s="2"/>
      <c r="N37" s="2"/>
      <c r="O37" s="2"/>
      <c r="P37" s="2"/>
      <c r="Q37" s="2"/>
      <c r="R37" s="2"/>
      <c r="S37" s="2"/>
      <c r="T37" s="2"/>
      <c r="U37" s="2"/>
      <c r="V37" s="2"/>
      <c r="W37" s="2"/>
      <c r="X37" s="2"/>
      <c r="Y37" s="2"/>
      <c r="Z37" s="2"/>
    </row>
    <row r="38" ht="15.75" customHeight="1" spans="1:26">
      <c r="A38" s="2"/>
      <c r="B38" s="9"/>
      <c r="C38" s="2"/>
      <c r="D38" s="2"/>
      <c r="E38" s="2"/>
      <c r="F38" s="2"/>
      <c r="G38" s="9"/>
      <c r="H38" s="2"/>
      <c r="I38" s="2"/>
      <c r="J38" s="2"/>
      <c r="K38" s="2"/>
      <c r="L38" s="2"/>
      <c r="M38" s="2"/>
      <c r="N38" s="2"/>
      <c r="O38" s="2"/>
      <c r="P38" s="2"/>
      <c r="Q38" s="2"/>
      <c r="R38" s="2"/>
      <c r="S38" s="2"/>
      <c r="T38" s="2"/>
      <c r="U38" s="2"/>
      <c r="V38" s="2"/>
      <c r="W38" s="2"/>
      <c r="X38" s="2"/>
      <c r="Y38" s="2"/>
      <c r="Z38" s="2"/>
    </row>
    <row r="39" ht="15.75" customHeight="1" spans="1:26">
      <c r="A39" s="2"/>
      <c r="B39" s="9"/>
      <c r="C39" s="2"/>
      <c r="D39" s="2"/>
      <c r="E39" s="2"/>
      <c r="F39" s="2"/>
      <c r="G39" s="9"/>
      <c r="H39" s="2"/>
      <c r="I39" s="2"/>
      <c r="J39" s="2"/>
      <c r="K39" s="2"/>
      <c r="L39" s="2"/>
      <c r="M39" s="2"/>
      <c r="N39" s="2"/>
      <c r="O39" s="2"/>
      <c r="P39" s="2"/>
      <c r="Q39" s="2"/>
      <c r="R39" s="2"/>
      <c r="S39" s="2"/>
      <c r="T39" s="2"/>
      <c r="U39" s="2"/>
      <c r="V39" s="2"/>
      <c r="W39" s="2"/>
      <c r="X39" s="2"/>
      <c r="Y39" s="2"/>
      <c r="Z39" s="2"/>
    </row>
    <row r="40" ht="15.75" customHeight="1" spans="1:26">
      <c r="A40" s="2"/>
      <c r="B40" s="9"/>
      <c r="C40" s="2"/>
      <c r="D40" s="2"/>
      <c r="E40" s="2"/>
      <c r="F40" s="2"/>
      <c r="G40" s="9"/>
      <c r="H40" s="2"/>
      <c r="I40" s="2"/>
      <c r="J40" s="2"/>
      <c r="K40" s="2"/>
      <c r="L40" s="2"/>
      <c r="M40" s="2"/>
      <c r="N40" s="2"/>
      <c r="O40" s="2"/>
      <c r="P40" s="2"/>
      <c r="Q40" s="2"/>
      <c r="R40" s="2"/>
      <c r="S40" s="2"/>
      <c r="T40" s="2"/>
      <c r="U40" s="2"/>
      <c r="V40" s="2"/>
      <c r="W40" s="2"/>
      <c r="X40" s="2"/>
      <c r="Y40" s="2"/>
      <c r="Z40" s="2"/>
    </row>
    <row r="41" ht="15.75" customHeight="1" spans="1:26">
      <c r="A41" s="2"/>
      <c r="B41" s="9"/>
      <c r="C41" s="2"/>
      <c r="D41" s="2"/>
      <c r="E41" s="2"/>
      <c r="F41" s="2"/>
      <c r="G41" s="9"/>
      <c r="H41" s="2"/>
      <c r="I41" s="2"/>
      <c r="J41" s="2"/>
      <c r="K41" s="2"/>
      <c r="L41" s="2"/>
      <c r="M41" s="2"/>
      <c r="N41" s="2"/>
      <c r="O41" s="2"/>
      <c r="P41" s="2"/>
      <c r="Q41" s="2"/>
      <c r="R41" s="2"/>
      <c r="S41" s="2"/>
      <c r="T41" s="2"/>
      <c r="U41" s="2"/>
      <c r="V41" s="2"/>
      <c r="W41" s="2"/>
      <c r="X41" s="2"/>
      <c r="Y41" s="2"/>
      <c r="Z41" s="2"/>
    </row>
    <row r="42" ht="15.75" customHeight="1" spans="1:26">
      <c r="A42" s="2"/>
      <c r="B42" s="9"/>
      <c r="C42" s="2"/>
      <c r="D42" s="2"/>
      <c r="E42" s="2"/>
      <c r="F42" s="2"/>
      <c r="G42" s="9"/>
      <c r="H42" s="2"/>
      <c r="I42" s="2"/>
      <c r="J42" s="2"/>
      <c r="K42" s="2"/>
      <c r="L42" s="2"/>
      <c r="M42" s="2"/>
      <c r="N42" s="2"/>
      <c r="O42" s="2"/>
      <c r="P42" s="2"/>
      <c r="Q42" s="2"/>
      <c r="R42" s="2"/>
      <c r="S42" s="2"/>
      <c r="T42" s="2"/>
      <c r="U42" s="2"/>
      <c r="V42" s="2"/>
      <c r="W42" s="2"/>
      <c r="X42" s="2"/>
      <c r="Y42" s="2"/>
      <c r="Z42" s="2"/>
    </row>
    <row r="43" ht="15.75" customHeight="1" spans="1:26">
      <c r="A43" s="2"/>
      <c r="B43" s="9"/>
      <c r="C43" s="2"/>
      <c r="D43" s="2"/>
      <c r="E43" s="2"/>
      <c r="F43" s="2"/>
      <c r="G43" s="9"/>
      <c r="H43" s="2"/>
      <c r="I43" s="2"/>
      <c r="J43" s="2"/>
      <c r="K43" s="2"/>
      <c r="L43" s="2"/>
      <c r="M43" s="2"/>
      <c r="N43" s="2"/>
      <c r="O43" s="2"/>
      <c r="P43" s="2"/>
      <c r="Q43" s="2"/>
      <c r="R43" s="2"/>
      <c r="S43" s="2"/>
      <c r="T43" s="2"/>
      <c r="U43" s="2"/>
      <c r="V43" s="2"/>
      <c r="W43" s="2"/>
      <c r="X43" s="2"/>
      <c r="Y43" s="2"/>
      <c r="Z43" s="2"/>
    </row>
    <row r="44" ht="15.75" customHeight="1" spans="1:26">
      <c r="A44" s="2"/>
      <c r="B44" s="9"/>
      <c r="C44" s="2"/>
      <c r="D44" s="2"/>
      <c r="E44" s="2"/>
      <c r="F44" s="2"/>
      <c r="G44" s="9"/>
      <c r="H44" s="2"/>
      <c r="I44" s="2"/>
      <c r="J44" s="2"/>
      <c r="K44" s="2"/>
      <c r="L44" s="2"/>
      <c r="M44" s="2"/>
      <c r="N44" s="2"/>
      <c r="O44" s="2"/>
      <c r="P44" s="2"/>
      <c r="Q44" s="2"/>
      <c r="R44" s="2"/>
      <c r="S44" s="2"/>
      <c r="T44" s="2"/>
      <c r="U44" s="2"/>
      <c r="V44" s="2"/>
      <c r="W44" s="2"/>
      <c r="X44" s="2"/>
      <c r="Y44" s="2"/>
      <c r="Z44" s="2"/>
    </row>
    <row r="45" ht="15.75" customHeight="1" spans="1:26">
      <c r="A45" s="2"/>
      <c r="B45" s="9"/>
      <c r="C45" s="2"/>
      <c r="D45" s="2"/>
      <c r="E45" s="2"/>
      <c r="F45" s="2"/>
      <c r="G45" s="9"/>
      <c r="H45" s="2"/>
      <c r="I45" s="2"/>
      <c r="J45" s="2"/>
      <c r="K45" s="2"/>
      <c r="L45" s="2"/>
      <c r="M45" s="2"/>
      <c r="N45" s="2"/>
      <c r="O45" s="2"/>
      <c r="P45" s="2"/>
      <c r="Q45" s="2"/>
      <c r="R45" s="2"/>
      <c r="S45" s="2"/>
      <c r="T45" s="2"/>
      <c r="U45" s="2"/>
      <c r="V45" s="2"/>
      <c r="W45" s="2"/>
      <c r="X45" s="2"/>
      <c r="Y45" s="2"/>
      <c r="Z45" s="2"/>
    </row>
    <row r="46" ht="15.75" customHeight="1" spans="1:26">
      <c r="A46" s="2"/>
      <c r="B46" s="9"/>
      <c r="C46" s="2"/>
      <c r="D46" s="2"/>
      <c r="E46" s="2"/>
      <c r="F46" s="2"/>
      <c r="G46" s="9"/>
      <c r="H46" s="2"/>
      <c r="I46" s="2"/>
      <c r="J46" s="2"/>
      <c r="K46" s="2"/>
      <c r="L46" s="2"/>
      <c r="M46" s="2"/>
      <c r="N46" s="2"/>
      <c r="O46" s="2"/>
      <c r="P46" s="2"/>
      <c r="Q46" s="2"/>
      <c r="R46" s="2"/>
      <c r="S46" s="2"/>
      <c r="T46" s="2"/>
      <c r="U46" s="2"/>
      <c r="V46" s="2"/>
      <c r="W46" s="2"/>
      <c r="X46" s="2"/>
      <c r="Y46" s="2"/>
      <c r="Z46" s="2"/>
    </row>
    <row r="47" ht="15.75" customHeight="1" spans="1:26">
      <c r="A47" s="2"/>
      <c r="B47" s="9"/>
      <c r="C47" s="2"/>
      <c r="D47" s="2"/>
      <c r="E47" s="2"/>
      <c r="F47" s="2"/>
      <c r="G47" s="9"/>
      <c r="H47" s="2"/>
      <c r="I47" s="2"/>
      <c r="J47" s="2"/>
      <c r="K47" s="2"/>
      <c r="L47" s="2"/>
      <c r="M47" s="2"/>
      <c r="N47" s="2"/>
      <c r="O47" s="2"/>
      <c r="P47" s="2"/>
      <c r="Q47" s="2"/>
      <c r="R47" s="2"/>
      <c r="S47" s="2"/>
      <c r="T47" s="2"/>
      <c r="U47" s="2"/>
      <c r="V47" s="2"/>
      <c r="W47" s="2"/>
      <c r="X47" s="2"/>
      <c r="Y47" s="2"/>
      <c r="Z47" s="2"/>
    </row>
    <row r="48" ht="15.75" customHeight="1" spans="1:26">
      <c r="A48" s="2"/>
      <c r="B48" s="9"/>
      <c r="C48" s="2"/>
      <c r="D48" s="2"/>
      <c r="E48" s="2"/>
      <c r="F48" s="2"/>
      <c r="G48" s="9"/>
      <c r="H48" s="2"/>
      <c r="I48" s="2"/>
      <c r="J48" s="2"/>
      <c r="K48" s="2"/>
      <c r="L48" s="2"/>
      <c r="M48" s="2"/>
      <c r="N48" s="2"/>
      <c r="O48" s="2"/>
      <c r="P48" s="2"/>
      <c r="Q48" s="2"/>
      <c r="R48" s="2"/>
      <c r="S48" s="2"/>
      <c r="T48" s="2"/>
      <c r="U48" s="2"/>
      <c r="V48" s="2"/>
      <c r="W48" s="2"/>
      <c r="X48" s="2"/>
      <c r="Y48" s="2"/>
      <c r="Z48" s="2"/>
    </row>
    <row r="49" ht="15.75" customHeight="1" spans="1:26">
      <c r="A49" s="2"/>
      <c r="B49" s="9"/>
      <c r="C49" s="2"/>
      <c r="D49" s="2"/>
      <c r="E49" s="2"/>
      <c r="F49" s="2"/>
      <c r="G49" s="9"/>
      <c r="H49" s="2"/>
      <c r="I49" s="2"/>
      <c r="J49" s="2"/>
      <c r="K49" s="2"/>
      <c r="L49" s="2"/>
      <c r="M49" s="2"/>
      <c r="N49" s="2"/>
      <c r="O49" s="2"/>
      <c r="P49" s="2"/>
      <c r="Q49" s="2"/>
      <c r="R49" s="2"/>
      <c r="S49" s="2"/>
      <c r="T49" s="2"/>
      <c r="U49" s="2"/>
      <c r="V49" s="2"/>
      <c r="W49" s="2"/>
      <c r="X49" s="2"/>
      <c r="Y49" s="2"/>
      <c r="Z49" s="2"/>
    </row>
    <row r="50" ht="15.75" customHeight="1" spans="1:26">
      <c r="A50" s="2"/>
      <c r="B50" s="9"/>
      <c r="C50" s="2"/>
      <c r="D50" s="2"/>
      <c r="E50" s="2"/>
      <c r="F50" s="2"/>
      <c r="G50" s="9"/>
      <c r="H50" s="2"/>
      <c r="I50" s="2"/>
      <c r="J50" s="2"/>
      <c r="K50" s="2"/>
      <c r="L50" s="2"/>
      <c r="M50" s="2"/>
      <c r="N50" s="2"/>
      <c r="O50" s="2"/>
      <c r="P50" s="2"/>
      <c r="Q50" s="2"/>
      <c r="R50" s="2"/>
      <c r="S50" s="2"/>
      <c r="T50" s="2"/>
      <c r="U50" s="2"/>
      <c r="V50" s="2"/>
      <c r="W50" s="2"/>
      <c r="X50" s="2"/>
      <c r="Y50" s="2"/>
      <c r="Z50" s="2"/>
    </row>
    <row r="51" ht="15.75" customHeight="1" spans="1:26">
      <c r="A51" s="2"/>
      <c r="B51" s="9"/>
      <c r="C51" s="2"/>
      <c r="D51" s="2"/>
      <c r="E51" s="2"/>
      <c r="F51" s="2"/>
      <c r="G51" s="9"/>
      <c r="H51" s="2"/>
      <c r="I51" s="2"/>
      <c r="J51" s="2"/>
      <c r="K51" s="2"/>
      <c r="L51" s="2"/>
      <c r="M51" s="2"/>
      <c r="N51" s="2"/>
      <c r="O51" s="2"/>
      <c r="P51" s="2"/>
      <c r="Q51" s="2"/>
      <c r="R51" s="2"/>
      <c r="S51" s="2"/>
      <c r="T51" s="2"/>
      <c r="U51" s="2"/>
      <c r="V51" s="2"/>
      <c r="W51" s="2"/>
      <c r="X51" s="2"/>
      <c r="Y51" s="2"/>
      <c r="Z51" s="2"/>
    </row>
    <row r="52" ht="15.75" customHeight="1" spans="1:26">
      <c r="A52" s="2"/>
      <c r="B52" s="9"/>
      <c r="C52" s="2"/>
      <c r="D52" s="2"/>
      <c r="E52" s="2"/>
      <c r="F52" s="2"/>
      <c r="G52" s="9"/>
      <c r="H52" s="2"/>
      <c r="I52" s="2"/>
      <c r="J52" s="2"/>
      <c r="K52" s="2"/>
      <c r="L52" s="2"/>
      <c r="M52" s="2"/>
      <c r="N52" s="2"/>
      <c r="O52" s="2"/>
      <c r="P52" s="2"/>
      <c r="Q52" s="2"/>
      <c r="R52" s="2"/>
      <c r="S52" s="2"/>
      <c r="T52" s="2"/>
      <c r="U52" s="2"/>
      <c r="V52" s="2"/>
      <c r="W52" s="2"/>
      <c r="X52" s="2"/>
      <c r="Y52" s="2"/>
      <c r="Z52" s="2"/>
    </row>
    <row r="53" ht="15.75" customHeight="1" spans="1:26">
      <c r="A53" s="2"/>
      <c r="B53" s="9"/>
      <c r="C53" s="2"/>
      <c r="D53" s="2"/>
      <c r="E53" s="2"/>
      <c r="F53" s="2"/>
      <c r="G53" s="9"/>
      <c r="H53" s="2"/>
      <c r="I53" s="2"/>
      <c r="J53" s="2"/>
      <c r="K53" s="2"/>
      <c r="L53" s="2"/>
      <c r="M53" s="2"/>
      <c r="N53" s="2"/>
      <c r="O53" s="2"/>
      <c r="P53" s="2"/>
      <c r="Q53" s="2"/>
      <c r="R53" s="2"/>
      <c r="S53" s="2"/>
      <c r="T53" s="2"/>
      <c r="U53" s="2"/>
      <c r="V53" s="2"/>
      <c r="W53" s="2"/>
      <c r="X53" s="2"/>
      <c r="Y53" s="2"/>
      <c r="Z53" s="2"/>
    </row>
    <row r="54" ht="15.75" customHeight="1" spans="1:26">
      <c r="A54" s="2"/>
      <c r="B54" s="9"/>
      <c r="C54" s="2"/>
      <c r="D54" s="2"/>
      <c r="E54" s="2"/>
      <c r="F54" s="2"/>
      <c r="G54" s="9"/>
      <c r="H54" s="2"/>
      <c r="I54" s="2"/>
      <c r="J54" s="2"/>
      <c r="K54" s="2"/>
      <c r="L54" s="2"/>
      <c r="M54" s="2"/>
      <c r="N54" s="2"/>
      <c r="O54" s="2"/>
      <c r="P54" s="2"/>
      <c r="Q54" s="2"/>
      <c r="R54" s="2"/>
      <c r="S54" s="2"/>
      <c r="T54" s="2"/>
      <c r="U54" s="2"/>
      <c r="V54" s="2"/>
      <c r="W54" s="2"/>
      <c r="X54" s="2"/>
      <c r="Y54" s="2"/>
      <c r="Z54" s="2"/>
    </row>
    <row r="55" ht="15.75" customHeight="1" spans="1:26">
      <c r="A55" s="2"/>
      <c r="B55" s="9"/>
      <c r="C55" s="2"/>
      <c r="D55" s="2"/>
      <c r="E55" s="2"/>
      <c r="F55" s="2"/>
      <c r="G55" s="9"/>
      <c r="H55" s="2"/>
      <c r="I55" s="2"/>
      <c r="J55" s="2"/>
      <c r="K55" s="2"/>
      <c r="L55" s="2"/>
      <c r="M55" s="2"/>
      <c r="N55" s="2"/>
      <c r="O55" s="2"/>
      <c r="P55" s="2"/>
      <c r="Q55" s="2"/>
      <c r="R55" s="2"/>
      <c r="S55" s="2"/>
      <c r="T55" s="2"/>
      <c r="U55" s="2"/>
      <c r="V55" s="2"/>
      <c r="W55" s="2"/>
      <c r="X55" s="2"/>
      <c r="Y55" s="2"/>
      <c r="Z55" s="2"/>
    </row>
    <row r="56" ht="15.75" customHeight="1" spans="1:26">
      <c r="A56" s="2"/>
      <c r="B56" s="9"/>
      <c r="C56" s="2"/>
      <c r="D56" s="2"/>
      <c r="E56" s="2"/>
      <c r="F56" s="2"/>
      <c r="G56" s="9"/>
      <c r="H56" s="2"/>
      <c r="I56" s="2"/>
      <c r="J56" s="2"/>
      <c r="K56" s="2"/>
      <c r="L56" s="2"/>
      <c r="M56" s="2"/>
      <c r="N56" s="2"/>
      <c r="O56" s="2"/>
      <c r="P56" s="2"/>
      <c r="Q56" s="2"/>
      <c r="R56" s="2"/>
      <c r="S56" s="2"/>
      <c r="T56" s="2"/>
      <c r="U56" s="2"/>
      <c r="V56" s="2"/>
      <c r="W56" s="2"/>
      <c r="X56" s="2"/>
      <c r="Y56" s="2"/>
      <c r="Z56" s="2"/>
    </row>
    <row r="57" ht="15.75" customHeight="1" spans="1:26">
      <c r="A57" s="2"/>
      <c r="B57" s="9"/>
      <c r="C57" s="2"/>
      <c r="D57" s="2"/>
      <c r="E57" s="2"/>
      <c r="F57" s="2"/>
      <c r="G57" s="9"/>
      <c r="H57" s="2"/>
      <c r="I57" s="2"/>
      <c r="J57" s="2"/>
      <c r="K57" s="2"/>
      <c r="L57" s="2"/>
      <c r="M57" s="2"/>
      <c r="N57" s="2"/>
      <c r="O57" s="2"/>
      <c r="P57" s="2"/>
      <c r="Q57" s="2"/>
      <c r="R57" s="2"/>
      <c r="S57" s="2"/>
      <c r="T57" s="2"/>
      <c r="U57" s="2"/>
      <c r="V57" s="2"/>
      <c r="W57" s="2"/>
      <c r="X57" s="2"/>
      <c r="Y57" s="2"/>
      <c r="Z57" s="2"/>
    </row>
    <row r="58" ht="15.75" customHeight="1" spans="1:26">
      <c r="A58" s="2"/>
      <c r="B58" s="9"/>
      <c r="C58" s="2"/>
      <c r="D58" s="2"/>
      <c r="E58" s="2"/>
      <c r="F58" s="2"/>
      <c r="G58" s="9"/>
      <c r="H58" s="2"/>
      <c r="I58" s="2"/>
      <c r="J58" s="2"/>
      <c r="K58" s="2"/>
      <c r="L58" s="2"/>
      <c r="M58" s="2"/>
      <c r="N58" s="2"/>
      <c r="O58" s="2"/>
      <c r="P58" s="2"/>
      <c r="Q58" s="2"/>
      <c r="R58" s="2"/>
      <c r="S58" s="2"/>
      <c r="T58" s="2"/>
      <c r="U58" s="2"/>
      <c r="V58" s="2"/>
      <c r="W58" s="2"/>
      <c r="X58" s="2"/>
      <c r="Y58" s="2"/>
      <c r="Z58" s="2"/>
    </row>
    <row r="59" ht="15.75" customHeight="1" spans="1:26">
      <c r="A59" s="2"/>
      <c r="B59" s="9"/>
      <c r="C59" s="2"/>
      <c r="D59" s="2"/>
      <c r="E59" s="2"/>
      <c r="F59" s="2"/>
      <c r="G59" s="9"/>
      <c r="H59" s="2"/>
      <c r="I59" s="2"/>
      <c r="J59" s="2"/>
      <c r="K59" s="2"/>
      <c r="L59" s="2"/>
      <c r="M59" s="2"/>
      <c r="N59" s="2"/>
      <c r="O59" s="2"/>
      <c r="P59" s="2"/>
      <c r="Q59" s="2"/>
      <c r="R59" s="2"/>
      <c r="S59" s="2"/>
      <c r="T59" s="2"/>
      <c r="U59" s="2"/>
      <c r="V59" s="2"/>
      <c r="W59" s="2"/>
      <c r="X59" s="2"/>
      <c r="Y59" s="2"/>
      <c r="Z59" s="2"/>
    </row>
    <row r="60" ht="15.75" customHeight="1" spans="1:26">
      <c r="A60" s="2"/>
      <c r="B60" s="9"/>
      <c r="C60" s="2"/>
      <c r="D60" s="2"/>
      <c r="E60" s="2"/>
      <c r="F60" s="2"/>
      <c r="G60" s="9"/>
      <c r="H60" s="2"/>
      <c r="I60" s="2"/>
      <c r="J60" s="2"/>
      <c r="K60" s="2"/>
      <c r="L60" s="2"/>
      <c r="M60" s="2"/>
      <c r="N60" s="2"/>
      <c r="O60" s="2"/>
      <c r="P60" s="2"/>
      <c r="Q60" s="2"/>
      <c r="R60" s="2"/>
      <c r="S60" s="2"/>
      <c r="T60" s="2"/>
      <c r="U60" s="2"/>
      <c r="V60" s="2"/>
      <c r="W60" s="2"/>
      <c r="X60" s="2"/>
      <c r="Y60" s="2"/>
      <c r="Z60" s="2"/>
    </row>
    <row r="61" ht="15.75" customHeight="1" spans="1:26">
      <c r="A61" s="2"/>
      <c r="B61" s="9"/>
      <c r="C61" s="2"/>
      <c r="D61" s="2"/>
      <c r="E61" s="2"/>
      <c r="F61" s="2"/>
      <c r="G61" s="9"/>
      <c r="H61" s="2"/>
      <c r="I61" s="2"/>
      <c r="J61" s="2"/>
      <c r="K61" s="2"/>
      <c r="L61" s="2"/>
      <c r="M61" s="2"/>
      <c r="N61" s="2"/>
      <c r="O61" s="2"/>
      <c r="P61" s="2"/>
      <c r="Q61" s="2"/>
      <c r="R61" s="2"/>
      <c r="S61" s="2"/>
      <c r="T61" s="2"/>
      <c r="U61" s="2"/>
      <c r="V61" s="2"/>
      <c r="W61" s="2"/>
      <c r="X61" s="2"/>
      <c r="Y61" s="2"/>
      <c r="Z61" s="2"/>
    </row>
    <row r="62" ht="15.75" customHeight="1" spans="1:26">
      <c r="A62" s="2"/>
      <c r="B62" s="9"/>
      <c r="C62" s="2"/>
      <c r="D62" s="2"/>
      <c r="E62" s="2"/>
      <c r="F62" s="2"/>
      <c r="G62" s="9"/>
      <c r="H62" s="2"/>
      <c r="I62" s="2"/>
      <c r="J62" s="2"/>
      <c r="K62" s="2"/>
      <c r="L62" s="2"/>
      <c r="M62" s="2"/>
      <c r="N62" s="2"/>
      <c r="O62" s="2"/>
      <c r="P62" s="2"/>
      <c r="Q62" s="2"/>
      <c r="R62" s="2"/>
      <c r="S62" s="2"/>
      <c r="T62" s="2"/>
      <c r="U62" s="2"/>
      <c r="V62" s="2"/>
      <c r="W62" s="2"/>
      <c r="X62" s="2"/>
      <c r="Y62" s="2"/>
      <c r="Z62" s="2"/>
    </row>
    <row r="63" ht="15.75" customHeight="1" spans="1:26">
      <c r="A63" s="2"/>
      <c r="B63" s="9"/>
      <c r="C63" s="2"/>
      <c r="D63" s="2"/>
      <c r="E63" s="2"/>
      <c r="F63" s="2"/>
      <c r="G63" s="9"/>
      <c r="H63" s="2"/>
      <c r="I63" s="2"/>
      <c r="J63" s="2"/>
      <c r="K63" s="2"/>
      <c r="L63" s="2"/>
      <c r="M63" s="2"/>
      <c r="N63" s="2"/>
      <c r="O63" s="2"/>
      <c r="P63" s="2"/>
      <c r="Q63" s="2"/>
      <c r="R63" s="2"/>
      <c r="S63" s="2"/>
      <c r="T63" s="2"/>
      <c r="U63" s="2"/>
      <c r="V63" s="2"/>
      <c r="W63" s="2"/>
      <c r="X63" s="2"/>
      <c r="Y63" s="2"/>
      <c r="Z63" s="2"/>
    </row>
    <row r="64" ht="15.75" customHeight="1" spans="1:26">
      <c r="A64" s="2"/>
      <c r="B64" s="9"/>
      <c r="C64" s="2"/>
      <c r="D64" s="2"/>
      <c r="E64" s="2"/>
      <c r="F64" s="2"/>
      <c r="G64" s="9"/>
      <c r="H64" s="2"/>
      <c r="I64" s="2"/>
      <c r="J64" s="2"/>
      <c r="K64" s="2"/>
      <c r="L64" s="2"/>
      <c r="M64" s="2"/>
      <c r="N64" s="2"/>
      <c r="O64" s="2"/>
      <c r="P64" s="2"/>
      <c r="Q64" s="2"/>
      <c r="R64" s="2"/>
      <c r="S64" s="2"/>
      <c r="T64" s="2"/>
      <c r="U64" s="2"/>
      <c r="V64" s="2"/>
      <c r="W64" s="2"/>
      <c r="X64" s="2"/>
      <c r="Y64" s="2"/>
      <c r="Z64" s="2"/>
    </row>
    <row r="65" ht="15.75" customHeight="1" spans="1:26">
      <c r="A65" s="2"/>
      <c r="B65" s="9"/>
      <c r="C65" s="2"/>
      <c r="D65" s="2"/>
      <c r="E65" s="2"/>
      <c r="F65" s="2"/>
      <c r="G65" s="9"/>
      <c r="H65" s="2"/>
      <c r="I65" s="2"/>
      <c r="J65" s="2"/>
      <c r="K65" s="2"/>
      <c r="L65" s="2"/>
      <c r="M65" s="2"/>
      <c r="N65" s="2"/>
      <c r="O65" s="2"/>
      <c r="P65" s="2"/>
      <c r="Q65" s="2"/>
      <c r="R65" s="2"/>
      <c r="S65" s="2"/>
      <c r="T65" s="2"/>
      <c r="U65" s="2"/>
      <c r="V65" s="2"/>
      <c r="W65" s="2"/>
      <c r="X65" s="2"/>
      <c r="Y65" s="2"/>
      <c r="Z65" s="2"/>
    </row>
    <row r="66" ht="15.75" customHeight="1" spans="1:26">
      <c r="A66" s="2"/>
      <c r="B66" s="9"/>
      <c r="C66" s="2"/>
      <c r="D66" s="2"/>
      <c r="E66" s="2"/>
      <c r="F66" s="2"/>
      <c r="G66" s="9"/>
      <c r="H66" s="2"/>
      <c r="I66" s="2"/>
      <c r="J66" s="2"/>
      <c r="K66" s="2"/>
      <c r="L66" s="2"/>
      <c r="M66" s="2"/>
      <c r="N66" s="2"/>
      <c r="O66" s="2"/>
      <c r="P66" s="2"/>
      <c r="Q66" s="2"/>
      <c r="R66" s="2"/>
      <c r="S66" s="2"/>
      <c r="T66" s="2"/>
      <c r="U66" s="2"/>
      <c r="V66" s="2"/>
      <c r="W66" s="2"/>
      <c r="X66" s="2"/>
      <c r="Y66" s="2"/>
      <c r="Z66" s="2"/>
    </row>
    <row r="67" ht="15.75" customHeight="1" spans="1:26">
      <c r="A67" s="2"/>
      <c r="B67" s="9"/>
      <c r="C67" s="2"/>
      <c r="D67" s="2"/>
      <c r="E67" s="2"/>
      <c r="F67" s="2"/>
      <c r="G67" s="9"/>
      <c r="H67" s="2"/>
      <c r="I67" s="2"/>
      <c r="J67" s="2"/>
      <c r="K67" s="2"/>
      <c r="L67" s="2"/>
      <c r="M67" s="2"/>
      <c r="N67" s="2"/>
      <c r="O67" s="2"/>
      <c r="P67" s="2"/>
      <c r="Q67" s="2"/>
      <c r="R67" s="2"/>
      <c r="S67" s="2"/>
      <c r="T67" s="2"/>
      <c r="U67" s="2"/>
      <c r="V67" s="2"/>
      <c r="W67" s="2"/>
      <c r="X67" s="2"/>
      <c r="Y67" s="2"/>
      <c r="Z67" s="2"/>
    </row>
    <row r="68" ht="15.75" customHeight="1" spans="1:26">
      <c r="A68" s="2"/>
      <c r="B68" s="9"/>
      <c r="C68" s="2"/>
      <c r="D68" s="2"/>
      <c r="E68" s="2"/>
      <c r="F68" s="2"/>
      <c r="G68" s="9"/>
      <c r="H68" s="2"/>
      <c r="I68" s="2"/>
      <c r="J68" s="2"/>
      <c r="K68" s="2"/>
      <c r="L68" s="2"/>
      <c r="M68" s="2"/>
      <c r="N68" s="2"/>
      <c r="O68" s="2"/>
      <c r="P68" s="2"/>
      <c r="Q68" s="2"/>
      <c r="R68" s="2"/>
      <c r="S68" s="2"/>
      <c r="T68" s="2"/>
      <c r="U68" s="2"/>
      <c r="V68" s="2"/>
      <c r="W68" s="2"/>
      <c r="X68" s="2"/>
      <c r="Y68" s="2"/>
      <c r="Z68" s="2"/>
    </row>
    <row r="69" ht="15.75" customHeight="1" spans="1:26">
      <c r="A69" s="2"/>
      <c r="B69" s="9"/>
      <c r="C69" s="2"/>
      <c r="D69" s="2"/>
      <c r="E69" s="2"/>
      <c r="F69" s="2"/>
      <c r="G69" s="9"/>
      <c r="H69" s="2"/>
      <c r="I69" s="2"/>
      <c r="J69" s="2"/>
      <c r="K69" s="2"/>
      <c r="L69" s="2"/>
      <c r="M69" s="2"/>
      <c r="N69" s="2"/>
      <c r="O69" s="2"/>
      <c r="P69" s="2"/>
      <c r="Q69" s="2"/>
      <c r="R69" s="2"/>
      <c r="S69" s="2"/>
      <c r="T69" s="2"/>
      <c r="U69" s="2"/>
      <c r="V69" s="2"/>
      <c r="W69" s="2"/>
      <c r="X69" s="2"/>
      <c r="Y69" s="2"/>
      <c r="Z69" s="2"/>
    </row>
    <row r="70" ht="15.75" customHeight="1" spans="1:26">
      <c r="A70" s="2"/>
      <c r="B70" s="9"/>
      <c r="C70" s="2"/>
      <c r="D70" s="2"/>
      <c r="E70" s="2"/>
      <c r="F70" s="2"/>
      <c r="G70" s="9"/>
      <c r="H70" s="2"/>
      <c r="I70" s="2"/>
      <c r="J70" s="2"/>
      <c r="K70" s="2"/>
      <c r="L70" s="2"/>
      <c r="M70" s="2"/>
      <c r="N70" s="2"/>
      <c r="O70" s="2"/>
      <c r="P70" s="2"/>
      <c r="Q70" s="2"/>
      <c r="R70" s="2"/>
      <c r="S70" s="2"/>
      <c r="T70" s="2"/>
      <c r="U70" s="2"/>
      <c r="V70" s="2"/>
      <c r="W70" s="2"/>
      <c r="X70" s="2"/>
      <c r="Y70" s="2"/>
      <c r="Z70" s="2"/>
    </row>
    <row r="71" ht="15.75" customHeight="1" spans="1:26">
      <c r="A71" s="2"/>
      <c r="B71" s="9"/>
      <c r="C71" s="2"/>
      <c r="D71" s="2"/>
      <c r="E71" s="2"/>
      <c r="F71" s="2"/>
      <c r="G71" s="9"/>
      <c r="H71" s="2"/>
      <c r="I71" s="2"/>
      <c r="J71" s="2"/>
      <c r="K71" s="2"/>
      <c r="L71" s="2"/>
      <c r="M71" s="2"/>
      <c r="N71" s="2"/>
      <c r="O71" s="2"/>
      <c r="P71" s="2"/>
      <c r="Q71" s="2"/>
      <c r="R71" s="2"/>
      <c r="S71" s="2"/>
      <c r="T71" s="2"/>
      <c r="U71" s="2"/>
      <c r="V71" s="2"/>
      <c r="W71" s="2"/>
      <c r="X71" s="2"/>
      <c r="Y71" s="2"/>
      <c r="Z71" s="2"/>
    </row>
    <row r="72" ht="15.75" customHeight="1" spans="1:26">
      <c r="A72" s="2"/>
      <c r="B72" s="9"/>
      <c r="C72" s="2"/>
      <c r="D72" s="2"/>
      <c r="E72" s="2"/>
      <c r="F72" s="2"/>
      <c r="G72" s="9"/>
      <c r="H72" s="2"/>
      <c r="I72" s="2"/>
      <c r="J72" s="2"/>
      <c r="K72" s="2"/>
      <c r="L72" s="2"/>
      <c r="M72" s="2"/>
      <c r="N72" s="2"/>
      <c r="O72" s="2"/>
      <c r="P72" s="2"/>
      <c r="Q72" s="2"/>
      <c r="R72" s="2"/>
      <c r="S72" s="2"/>
      <c r="T72" s="2"/>
      <c r="U72" s="2"/>
      <c r="V72" s="2"/>
      <c r="W72" s="2"/>
      <c r="X72" s="2"/>
      <c r="Y72" s="2"/>
      <c r="Z72" s="2"/>
    </row>
    <row r="73" ht="15.75" customHeight="1" spans="1:26">
      <c r="A73" s="2"/>
      <c r="B73" s="9"/>
      <c r="C73" s="2"/>
      <c r="D73" s="2"/>
      <c r="E73" s="2"/>
      <c r="F73" s="2"/>
      <c r="G73" s="9"/>
      <c r="H73" s="2"/>
      <c r="I73" s="2"/>
      <c r="J73" s="2"/>
      <c r="K73" s="2"/>
      <c r="L73" s="2"/>
      <c r="M73" s="2"/>
      <c r="N73" s="2"/>
      <c r="O73" s="2"/>
      <c r="P73" s="2"/>
      <c r="Q73" s="2"/>
      <c r="R73" s="2"/>
      <c r="S73" s="2"/>
      <c r="T73" s="2"/>
      <c r="U73" s="2"/>
      <c r="V73" s="2"/>
      <c r="W73" s="2"/>
      <c r="X73" s="2"/>
      <c r="Y73" s="2"/>
      <c r="Z73" s="2"/>
    </row>
    <row r="74" ht="15.75" customHeight="1" spans="1:26">
      <c r="A74" s="2"/>
      <c r="B74" s="9"/>
      <c r="C74" s="2"/>
      <c r="D74" s="2"/>
      <c r="E74" s="2"/>
      <c r="F74" s="2"/>
      <c r="G74" s="9"/>
      <c r="H74" s="2"/>
      <c r="I74" s="2"/>
      <c r="J74" s="2"/>
      <c r="K74" s="2"/>
      <c r="L74" s="2"/>
      <c r="M74" s="2"/>
      <c r="N74" s="2"/>
      <c r="O74" s="2"/>
      <c r="P74" s="2"/>
      <c r="Q74" s="2"/>
      <c r="R74" s="2"/>
      <c r="S74" s="2"/>
      <c r="T74" s="2"/>
      <c r="U74" s="2"/>
      <c r="V74" s="2"/>
      <c r="W74" s="2"/>
      <c r="X74" s="2"/>
      <c r="Y74" s="2"/>
      <c r="Z74" s="2"/>
    </row>
    <row r="75" ht="15.75" customHeight="1" spans="1:26">
      <c r="A75" s="2"/>
      <c r="B75" s="9"/>
      <c r="C75" s="2"/>
      <c r="D75" s="2"/>
      <c r="E75" s="2"/>
      <c r="F75" s="2"/>
      <c r="G75" s="9"/>
      <c r="H75" s="2"/>
      <c r="I75" s="2"/>
      <c r="J75" s="2"/>
      <c r="K75" s="2"/>
      <c r="L75" s="2"/>
      <c r="M75" s="2"/>
      <c r="N75" s="2"/>
      <c r="O75" s="2"/>
      <c r="P75" s="2"/>
      <c r="Q75" s="2"/>
      <c r="R75" s="2"/>
      <c r="S75" s="2"/>
      <c r="T75" s="2"/>
      <c r="U75" s="2"/>
      <c r="V75" s="2"/>
      <c r="W75" s="2"/>
      <c r="X75" s="2"/>
      <c r="Y75" s="2"/>
      <c r="Z75" s="2"/>
    </row>
    <row r="76" ht="15.75" customHeight="1" spans="1:26">
      <c r="A76" s="2"/>
      <c r="B76" s="9"/>
      <c r="C76" s="2"/>
      <c r="D76" s="2"/>
      <c r="E76" s="2"/>
      <c r="F76" s="2"/>
      <c r="G76" s="9"/>
      <c r="H76" s="2"/>
      <c r="I76" s="2"/>
      <c r="J76" s="2"/>
      <c r="K76" s="2"/>
      <c r="L76" s="2"/>
      <c r="M76" s="2"/>
      <c r="N76" s="2"/>
      <c r="O76" s="2"/>
      <c r="P76" s="2"/>
      <c r="Q76" s="2"/>
      <c r="R76" s="2"/>
      <c r="S76" s="2"/>
      <c r="T76" s="2"/>
      <c r="U76" s="2"/>
      <c r="V76" s="2"/>
      <c r="W76" s="2"/>
      <c r="X76" s="2"/>
      <c r="Y76" s="2"/>
      <c r="Z76" s="2"/>
    </row>
    <row r="77" ht="15.75" customHeight="1" spans="1:26">
      <c r="A77" s="2"/>
      <c r="B77" s="9"/>
      <c r="C77" s="2"/>
      <c r="D77" s="2"/>
      <c r="E77" s="2"/>
      <c r="F77" s="2"/>
      <c r="G77" s="9"/>
      <c r="H77" s="2"/>
      <c r="I77" s="2"/>
      <c r="J77" s="2"/>
      <c r="K77" s="2"/>
      <c r="L77" s="2"/>
      <c r="M77" s="2"/>
      <c r="N77" s="2"/>
      <c r="O77" s="2"/>
      <c r="P77" s="2"/>
      <c r="Q77" s="2"/>
      <c r="R77" s="2"/>
      <c r="S77" s="2"/>
      <c r="T77" s="2"/>
      <c r="U77" s="2"/>
      <c r="V77" s="2"/>
      <c r="W77" s="2"/>
      <c r="X77" s="2"/>
      <c r="Y77" s="2"/>
      <c r="Z77" s="2"/>
    </row>
    <row r="78" ht="15.75" customHeight="1" spans="1:26">
      <c r="A78" s="2"/>
      <c r="B78" s="9"/>
      <c r="C78" s="2"/>
      <c r="D78" s="2"/>
      <c r="E78" s="2"/>
      <c r="F78" s="2"/>
      <c r="G78" s="9"/>
      <c r="H78" s="2"/>
      <c r="I78" s="2"/>
      <c r="J78" s="2"/>
      <c r="K78" s="2"/>
      <c r="L78" s="2"/>
      <c r="M78" s="2"/>
      <c r="N78" s="2"/>
      <c r="O78" s="2"/>
      <c r="P78" s="2"/>
      <c r="Q78" s="2"/>
      <c r="R78" s="2"/>
      <c r="S78" s="2"/>
      <c r="T78" s="2"/>
      <c r="U78" s="2"/>
      <c r="V78" s="2"/>
      <c r="W78" s="2"/>
      <c r="X78" s="2"/>
      <c r="Y78" s="2"/>
      <c r="Z78" s="2"/>
    </row>
    <row r="79" ht="15.75" customHeight="1" spans="1:26">
      <c r="A79" s="2"/>
      <c r="B79" s="9"/>
      <c r="C79" s="2"/>
      <c r="D79" s="2"/>
      <c r="E79" s="2"/>
      <c r="F79" s="2"/>
      <c r="G79" s="9"/>
      <c r="H79" s="2"/>
      <c r="I79" s="2"/>
      <c r="J79" s="2"/>
      <c r="K79" s="2"/>
      <c r="L79" s="2"/>
      <c r="M79" s="2"/>
      <c r="N79" s="2"/>
      <c r="O79" s="2"/>
      <c r="P79" s="2"/>
      <c r="Q79" s="2"/>
      <c r="R79" s="2"/>
      <c r="S79" s="2"/>
      <c r="T79" s="2"/>
      <c r="U79" s="2"/>
      <c r="V79" s="2"/>
      <c r="W79" s="2"/>
      <c r="X79" s="2"/>
      <c r="Y79" s="2"/>
      <c r="Z79" s="2"/>
    </row>
    <row r="80" ht="15.75" customHeight="1" spans="1:26">
      <c r="A80" s="2"/>
      <c r="B80" s="9"/>
      <c r="C80" s="2"/>
      <c r="D80" s="2"/>
      <c r="E80" s="2"/>
      <c r="F80" s="2"/>
      <c r="G80" s="9"/>
      <c r="H80" s="2"/>
      <c r="I80" s="2"/>
      <c r="J80" s="2"/>
      <c r="K80" s="2"/>
      <c r="L80" s="2"/>
      <c r="M80" s="2"/>
      <c r="N80" s="2"/>
      <c r="O80" s="2"/>
      <c r="P80" s="2"/>
      <c r="Q80" s="2"/>
      <c r="R80" s="2"/>
      <c r="S80" s="2"/>
      <c r="T80" s="2"/>
      <c r="U80" s="2"/>
      <c r="V80" s="2"/>
      <c r="W80" s="2"/>
      <c r="X80" s="2"/>
      <c r="Y80" s="2"/>
      <c r="Z80" s="2"/>
    </row>
    <row r="81" ht="15.75" customHeight="1" spans="1:26">
      <c r="A81" s="2"/>
      <c r="B81" s="9"/>
      <c r="C81" s="2"/>
      <c r="D81" s="2"/>
      <c r="E81" s="2"/>
      <c r="F81" s="2"/>
      <c r="G81" s="9"/>
      <c r="H81" s="2"/>
      <c r="I81" s="2"/>
      <c r="J81" s="2"/>
      <c r="K81" s="2"/>
      <c r="L81" s="2"/>
      <c r="M81" s="2"/>
      <c r="N81" s="2"/>
      <c r="O81" s="2"/>
      <c r="P81" s="2"/>
      <c r="Q81" s="2"/>
      <c r="R81" s="2"/>
      <c r="S81" s="2"/>
      <c r="T81" s="2"/>
      <c r="U81" s="2"/>
      <c r="V81" s="2"/>
      <c r="W81" s="2"/>
      <c r="X81" s="2"/>
      <c r="Y81" s="2"/>
      <c r="Z81" s="2"/>
    </row>
    <row r="82" ht="15.75" customHeight="1" spans="1:26">
      <c r="A82" s="2"/>
      <c r="B82" s="9"/>
      <c r="C82" s="2"/>
      <c r="D82" s="2"/>
      <c r="E82" s="2"/>
      <c r="F82" s="2"/>
      <c r="G82" s="9"/>
      <c r="H82" s="2"/>
      <c r="I82" s="2"/>
      <c r="J82" s="2"/>
      <c r="K82" s="2"/>
      <c r="L82" s="2"/>
      <c r="M82" s="2"/>
      <c r="N82" s="2"/>
      <c r="O82" s="2"/>
      <c r="P82" s="2"/>
      <c r="Q82" s="2"/>
      <c r="R82" s="2"/>
      <c r="S82" s="2"/>
      <c r="T82" s="2"/>
      <c r="U82" s="2"/>
      <c r="V82" s="2"/>
      <c r="W82" s="2"/>
      <c r="X82" s="2"/>
      <c r="Y82" s="2"/>
      <c r="Z82" s="2"/>
    </row>
    <row r="83" ht="15.75" customHeight="1" spans="1:26">
      <c r="A83" s="2"/>
      <c r="B83" s="9"/>
      <c r="C83" s="2"/>
      <c r="D83" s="2"/>
      <c r="E83" s="2"/>
      <c r="F83" s="2"/>
      <c r="G83" s="9"/>
      <c r="H83" s="2"/>
      <c r="I83" s="2"/>
      <c r="J83" s="2"/>
      <c r="K83" s="2"/>
      <c r="L83" s="2"/>
      <c r="M83" s="2"/>
      <c r="N83" s="2"/>
      <c r="O83" s="2"/>
      <c r="P83" s="2"/>
      <c r="Q83" s="2"/>
      <c r="R83" s="2"/>
      <c r="S83" s="2"/>
      <c r="T83" s="2"/>
      <c r="U83" s="2"/>
      <c r="V83" s="2"/>
      <c r="W83" s="2"/>
      <c r="X83" s="2"/>
      <c r="Y83" s="2"/>
      <c r="Z83" s="2"/>
    </row>
    <row r="84" ht="15.75" customHeight="1" spans="1:26">
      <c r="A84" s="2"/>
      <c r="B84" s="9"/>
      <c r="C84" s="2"/>
      <c r="D84" s="2"/>
      <c r="E84" s="2"/>
      <c r="F84" s="2"/>
      <c r="G84" s="9"/>
      <c r="H84" s="2"/>
      <c r="I84" s="2"/>
      <c r="J84" s="2"/>
      <c r="K84" s="2"/>
      <c r="L84" s="2"/>
      <c r="M84" s="2"/>
      <c r="N84" s="2"/>
      <c r="O84" s="2"/>
      <c r="P84" s="2"/>
      <c r="Q84" s="2"/>
      <c r="R84" s="2"/>
      <c r="S84" s="2"/>
      <c r="T84" s="2"/>
      <c r="U84" s="2"/>
      <c r="V84" s="2"/>
      <c r="W84" s="2"/>
      <c r="X84" s="2"/>
      <c r="Y84" s="2"/>
      <c r="Z84" s="2"/>
    </row>
    <row r="85" ht="15.75" customHeight="1" spans="1:26">
      <c r="A85" s="2"/>
      <c r="B85" s="9"/>
      <c r="C85" s="2"/>
      <c r="D85" s="2"/>
      <c r="E85" s="2"/>
      <c r="F85" s="2"/>
      <c r="G85" s="9"/>
      <c r="H85" s="2"/>
      <c r="I85" s="2"/>
      <c r="J85" s="2"/>
      <c r="K85" s="2"/>
      <c r="L85" s="2"/>
      <c r="M85" s="2"/>
      <c r="N85" s="2"/>
      <c r="O85" s="2"/>
      <c r="P85" s="2"/>
      <c r="Q85" s="2"/>
      <c r="R85" s="2"/>
      <c r="S85" s="2"/>
      <c r="T85" s="2"/>
      <c r="U85" s="2"/>
      <c r="V85" s="2"/>
      <c r="W85" s="2"/>
      <c r="X85" s="2"/>
      <c r="Y85" s="2"/>
      <c r="Z85" s="2"/>
    </row>
    <row r="86" ht="15.75" customHeight="1" spans="1:26">
      <c r="A86" s="2"/>
      <c r="B86" s="9"/>
      <c r="C86" s="2"/>
      <c r="D86" s="2"/>
      <c r="E86" s="2"/>
      <c r="F86" s="2"/>
      <c r="G86" s="9"/>
      <c r="H86" s="2"/>
      <c r="I86" s="2"/>
      <c r="J86" s="2"/>
      <c r="K86" s="2"/>
      <c r="L86" s="2"/>
      <c r="M86" s="2"/>
      <c r="N86" s="2"/>
      <c r="O86" s="2"/>
      <c r="P86" s="2"/>
      <c r="Q86" s="2"/>
      <c r="R86" s="2"/>
      <c r="S86" s="2"/>
      <c r="T86" s="2"/>
      <c r="U86" s="2"/>
      <c r="V86" s="2"/>
      <c r="W86" s="2"/>
      <c r="X86" s="2"/>
      <c r="Y86" s="2"/>
      <c r="Z86" s="2"/>
    </row>
    <row r="87" ht="15.75" customHeight="1" spans="1:26">
      <c r="A87" s="2"/>
      <c r="B87" s="9"/>
      <c r="C87" s="2"/>
      <c r="D87" s="2"/>
      <c r="E87" s="2"/>
      <c r="F87" s="2"/>
      <c r="G87" s="9"/>
      <c r="H87" s="2"/>
      <c r="I87" s="2"/>
      <c r="J87" s="2"/>
      <c r="K87" s="2"/>
      <c r="L87" s="2"/>
      <c r="M87" s="2"/>
      <c r="N87" s="2"/>
      <c r="O87" s="2"/>
      <c r="P87" s="2"/>
      <c r="Q87" s="2"/>
      <c r="R87" s="2"/>
      <c r="S87" s="2"/>
      <c r="T87" s="2"/>
      <c r="U87" s="2"/>
      <c r="V87" s="2"/>
      <c r="W87" s="2"/>
      <c r="X87" s="2"/>
      <c r="Y87" s="2"/>
      <c r="Z87" s="2"/>
    </row>
    <row r="88" ht="15.75" customHeight="1" spans="1:26">
      <c r="A88" s="2"/>
      <c r="B88" s="9"/>
      <c r="C88" s="2"/>
      <c r="D88" s="2"/>
      <c r="E88" s="2"/>
      <c r="F88" s="2"/>
      <c r="G88" s="9"/>
      <c r="H88" s="2"/>
      <c r="I88" s="2"/>
      <c r="J88" s="2"/>
      <c r="K88" s="2"/>
      <c r="L88" s="2"/>
      <c r="M88" s="2"/>
      <c r="N88" s="2"/>
      <c r="O88" s="2"/>
      <c r="P88" s="2"/>
      <c r="Q88" s="2"/>
      <c r="R88" s="2"/>
      <c r="S88" s="2"/>
      <c r="T88" s="2"/>
      <c r="U88" s="2"/>
      <c r="V88" s="2"/>
      <c r="W88" s="2"/>
      <c r="X88" s="2"/>
      <c r="Y88" s="2"/>
      <c r="Z88" s="2"/>
    </row>
    <row r="89" ht="15.75" customHeight="1" spans="1:26">
      <c r="A89" s="2"/>
      <c r="B89" s="9"/>
      <c r="C89" s="2"/>
      <c r="D89" s="2"/>
      <c r="E89" s="2"/>
      <c r="F89" s="2"/>
      <c r="G89" s="9"/>
      <c r="H89" s="2"/>
      <c r="I89" s="2"/>
      <c r="J89" s="2"/>
      <c r="K89" s="2"/>
      <c r="L89" s="2"/>
      <c r="M89" s="2"/>
      <c r="N89" s="2"/>
      <c r="O89" s="2"/>
      <c r="P89" s="2"/>
      <c r="Q89" s="2"/>
      <c r="R89" s="2"/>
      <c r="S89" s="2"/>
      <c r="T89" s="2"/>
      <c r="U89" s="2"/>
      <c r="V89" s="2"/>
      <c r="W89" s="2"/>
      <c r="X89" s="2"/>
      <c r="Y89" s="2"/>
      <c r="Z89" s="2"/>
    </row>
    <row r="90" ht="15.75" customHeight="1" spans="1:26">
      <c r="A90" s="2"/>
      <c r="B90" s="9"/>
      <c r="C90" s="2"/>
      <c r="D90" s="2"/>
      <c r="E90" s="2"/>
      <c r="F90" s="2"/>
      <c r="G90" s="9"/>
      <c r="H90" s="2"/>
      <c r="I90" s="2"/>
      <c r="J90" s="2"/>
      <c r="K90" s="2"/>
      <c r="L90" s="2"/>
      <c r="M90" s="2"/>
      <c r="N90" s="2"/>
      <c r="O90" s="2"/>
      <c r="P90" s="2"/>
      <c r="Q90" s="2"/>
      <c r="R90" s="2"/>
      <c r="S90" s="2"/>
      <c r="T90" s="2"/>
      <c r="U90" s="2"/>
      <c r="V90" s="2"/>
      <c r="W90" s="2"/>
      <c r="X90" s="2"/>
      <c r="Y90" s="2"/>
      <c r="Z90" s="2"/>
    </row>
    <row r="91" ht="15.75" customHeight="1" spans="1:26">
      <c r="A91" s="2"/>
      <c r="B91" s="9"/>
      <c r="C91" s="2"/>
      <c r="D91" s="2"/>
      <c r="E91" s="2"/>
      <c r="F91" s="2"/>
      <c r="G91" s="9"/>
      <c r="H91" s="2"/>
      <c r="I91" s="2"/>
      <c r="J91" s="2"/>
      <c r="K91" s="2"/>
      <c r="L91" s="2"/>
      <c r="M91" s="2"/>
      <c r="N91" s="2"/>
      <c r="O91" s="2"/>
      <c r="P91" s="2"/>
      <c r="Q91" s="2"/>
      <c r="R91" s="2"/>
      <c r="S91" s="2"/>
      <c r="T91" s="2"/>
      <c r="U91" s="2"/>
      <c r="V91" s="2"/>
      <c r="W91" s="2"/>
      <c r="X91" s="2"/>
      <c r="Y91" s="2"/>
      <c r="Z91" s="2"/>
    </row>
    <row r="92" ht="15.75" customHeight="1" spans="1:26">
      <c r="A92" s="2"/>
      <c r="B92" s="9"/>
      <c r="C92" s="2"/>
      <c r="D92" s="2"/>
      <c r="E92" s="2"/>
      <c r="F92" s="2"/>
      <c r="G92" s="9"/>
      <c r="H92" s="2"/>
      <c r="I92" s="2"/>
      <c r="J92" s="2"/>
      <c r="K92" s="2"/>
      <c r="L92" s="2"/>
      <c r="M92" s="2"/>
      <c r="N92" s="2"/>
      <c r="O92" s="2"/>
      <c r="P92" s="2"/>
      <c r="Q92" s="2"/>
      <c r="R92" s="2"/>
      <c r="S92" s="2"/>
      <c r="T92" s="2"/>
      <c r="U92" s="2"/>
      <c r="V92" s="2"/>
      <c r="W92" s="2"/>
      <c r="X92" s="2"/>
      <c r="Y92" s="2"/>
      <c r="Z92" s="2"/>
    </row>
    <row r="93" ht="15.75" customHeight="1" spans="1:26">
      <c r="A93" s="2"/>
      <c r="B93" s="9"/>
      <c r="C93" s="2"/>
      <c r="D93" s="2"/>
      <c r="E93" s="2"/>
      <c r="F93" s="2"/>
      <c r="G93" s="9"/>
      <c r="H93" s="2"/>
      <c r="I93" s="2"/>
      <c r="J93" s="2"/>
      <c r="K93" s="2"/>
      <c r="L93" s="2"/>
      <c r="M93" s="2"/>
      <c r="N93" s="2"/>
      <c r="O93" s="2"/>
      <c r="P93" s="2"/>
      <c r="Q93" s="2"/>
      <c r="R93" s="2"/>
      <c r="S93" s="2"/>
      <c r="T93" s="2"/>
      <c r="U93" s="2"/>
      <c r="V93" s="2"/>
      <c r="W93" s="2"/>
      <c r="X93" s="2"/>
      <c r="Y93" s="2"/>
      <c r="Z93" s="2"/>
    </row>
    <row r="94" ht="15.75" customHeight="1" spans="1:26">
      <c r="A94" s="2"/>
      <c r="B94" s="9"/>
      <c r="C94" s="2"/>
      <c r="D94" s="2"/>
      <c r="E94" s="2"/>
      <c r="F94" s="2"/>
      <c r="G94" s="9"/>
      <c r="H94" s="2"/>
      <c r="I94" s="2"/>
      <c r="J94" s="2"/>
      <c r="K94" s="2"/>
      <c r="L94" s="2"/>
      <c r="M94" s="2"/>
      <c r="N94" s="2"/>
      <c r="O94" s="2"/>
      <c r="P94" s="2"/>
      <c r="Q94" s="2"/>
      <c r="R94" s="2"/>
      <c r="S94" s="2"/>
      <c r="T94" s="2"/>
      <c r="U94" s="2"/>
      <c r="V94" s="2"/>
      <c r="W94" s="2"/>
      <c r="X94" s="2"/>
      <c r="Y94" s="2"/>
      <c r="Z94" s="2"/>
    </row>
    <row r="95" ht="15.75" customHeight="1" spans="1:26">
      <c r="A95" s="2"/>
      <c r="B95" s="9"/>
      <c r="C95" s="2"/>
      <c r="D95" s="2"/>
      <c r="E95" s="2"/>
      <c r="F95" s="2"/>
      <c r="G95" s="9"/>
      <c r="H95" s="2"/>
      <c r="I95" s="2"/>
      <c r="J95" s="2"/>
      <c r="K95" s="2"/>
      <c r="L95" s="2"/>
      <c r="M95" s="2"/>
      <c r="N95" s="2"/>
      <c r="O95" s="2"/>
      <c r="P95" s="2"/>
      <c r="Q95" s="2"/>
      <c r="R95" s="2"/>
      <c r="S95" s="2"/>
      <c r="T95" s="2"/>
      <c r="U95" s="2"/>
      <c r="V95" s="2"/>
      <c r="W95" s="2"/>
      <c r="X95" s="2"/>
      <c r="Y95" s="2"/>
      <c r="Z95" s="2"/>
    </row>
    <row r="96" ht="15.75" customHeight="1" spans="1:26">
      <c r="A96" s="2"/>
      <c r="B96" s="9"/>
      <c r="C96" s="2"/>
      <c r="D96" s="2"/>
      <c r="E96" s="2"/>
      <c r="F96" s="2"/>
      <c r="G96" s="9"/>
      <c r="H96" s="2"/>
      <c r="I96" s="2"/>
      <c r="J96" s="2"/>
      <c r="K96" s="2"/>
      <c r="L96" s="2"/>
      <c r="M96" s="2"/>
      <c r="N96" s="2"/>
      <c r="O96" s="2"/>
      <c r="P96" s="2"/>
      <c r="Q96" s="2"/>
      <c r="R96" s="2"/>
      <c r="S96" s="2"/>
      <c r="T96" s="2"/>
      <c r="U96" s="2"/>
      <c r="V96" s="2"/>
      <c r="W96" s="2"/>
      <c r="X96" s="2"/>
      <c r="Y96" s="2"/>
      <c r="Z96" s="2"/>
    </row>
    <row r="97" ht="15.75" customHeight="1" spans="1:26">
      <c r="A97" s="2"/>
      <c r="B97" s="9"/>
      <c r="C97" s="2"/>
      <c r="D97" s="2"/>
      <c r="E97" s="2"/>
      <c r="F97" s="2"/>
      <c r="G97" s="9"/>
      <c r="H97" s="2"/>
      <c r="I97" s="2"/>
      <c r="J97" s="2"/>
      <c r="K97" s="2"/>
      <c r="L97" s="2"/>
      <c r="M97" s="2"/>
      <c r="N97" s="2"/>
      <c r="O97" s="2"/>
      <c r="P97" s="2"/>
      <c r="Q97" s="2"/>
      <c r="R97" s="2"/>
      <c r="S97" s="2"/>
      <c r="T97" s="2"/>
      <c r="U97" s="2"/>
      <c r="V97" s="2"/>
      <c r="W97" s="2"/>
      <c r="X97" s="2"/>
      <c r="Y97" s="2"/>
      <c r="Z97" s="2"/>
    </row>
    <row r="98" ht="15.75" customHeight="1" spans="1:26">
      <c r="A98" s="2"/>
      <c r="B98" s="9"/>
      <c r="C98" s="2"/>
      <c r="D98" s="2"/>
      <c r="E98" s="2"/>
      <c r="F98" s="2"/>
      <c r="G98" s="9"/>
      <c r="H98" s="2"/>
      <c r="I98" s="2"/>
      <c r="J98" s="2"/>
      <c r="K98" s="2"/>
      <c r="L98" s="2"/>
      <c r="M98" s="2"/>
      <c r="N98" s="2"/>
      <c r="O98" s="2"/>
      <c r="P98" s="2"/>
      <c r="Q98" s="2"/>
      <c r="R98" s="2"/>
      <c r="S98" s="2"/>
      <c r="T98" s="2"/>
      <c r="U98" s="2"/>
      <c r="V98" s="2"/>
      <c r="W98" s="2"/>
      <c r="X98" s="2"/>
      <c r="Y98" s="2"/>
      <c r="Z98" s="2"/>
    </row>
    <row r="99" ht="15.75" customHeight="1" spans="1:26">
      <c r="A99" s="2"/>
      <c r="B99" s="9"/>
      <c r="C99" s="2"/>
      <c r="D99" s="2"/>
      <c r="E99" s="2"/>
      <c r="F99" s="2"/>
      <c r="G99" s="9"/>
      <c r="H99" s="2"/>
      <c r="I99" s="2"/>
      <c r="J99" s="2"/>
      <c r="K99" s="2"/>
      <c r="L99" s="2"/>
      <c r="M99" s="2"/>
      <c r="N99" s="2"/>
      <c r="O99" s="2"/>
      <c r="P99" s="2"/>
      <c r="Q99" s="2"/>
      <c r="R99" s="2"/>
      <c r="S99" s="2"/>
      <c r="T99" s="2"/>
      <c r="U99" s="2"/>
      <c r="V99" s="2"/>
      <c r="W99" s="2"/>
      <c r="X99" s="2"/>
      <c r="Y99" s="2"/>
      <c r="Z99" s="2"/>
    </row>
    <row r="100" ht="15.75" customHeight="1" spans="1:26">
      <c r="A100" s="2"/>
      <c r="B100" s="9"/>
      <c r="C100" s="2"/>
      <c r="D100" s="2"/>
      <c r="E100" s="2"/>
      <c r="F100" s="2"/>
      <c r="G100" s="9"/>
      <c r="H100" s="2"/>
      <c r="I100" s="2"/>
      <c r="J100" s="2"/>
      <c r="K100" s="2"/>
      <c r="L100" s="2"/>
      <c r="M100" s="2"/>
      <c r="N100" s="2"/>
      <c r="O100" s="2"/>
      <c r="P100" s="2"/>
      <c r="Q100" s="2"/>
      <c r="R100" s="2"/>
      <c r="S100" s="2"/>
      <c r="T100" s="2"/>
      <c r="U100" s="2"/>
      <c r="V100" s="2"/>
      <c r="W100" s="2"/>
      <c r="X100" s="2"/>
      <c r="Y100" s="2"/>
      <c r="Z100" s="2"/>
    </row>
    <row r="101" ht="15.75" customHeight="1" spans="1:26">
      <c r="A101" s="2"/>
      <c r="B101" s="9"/>
      <c r="C101" s="2"/>
      <c r="D101" s="2"/>
      <c r="E101" s="2"/>
      <c r="F101" s="2"/>
      <c r="G101" s="9"/>
      <c r="H101" s="2"/>
      <c r="I101" s="2"/>
      <c r="J101" s="2"/>
      <c r="K101" s="2"/>
      <c r="L101" s="2"/>
      <c r="M101" s="2"/>
      <c r="N101" s="2"/>
      <c r="O101" s="2"/>
      <c r="P101" s="2"/>
      <c r="Q101" s="2"/>
      <c r="R101" s="2"/>
      <c r="S101" s="2"/>
      <c r="T101" s="2"/>
      <c r="U101" s="2"/>
      <c r="V101" s="2"/>
      <c r="W101" s="2"/>
      <c r="X101" s="2"/>
      <c r="Y101" s="2"/>
      <c r="Z101" s="2"/>
    </row>
    <row r="102" ht="15.75" customHeight="1" spans="1:26">
      <c r="A102" s="2"/>
      <c r="B102" s="9"/>
      <c r="C102" s="2"/>
      <c r="D102" s="2"/>
      <c r="E102" s="2"/>
      <c r="F102" s="2"/>
      <c r="G102" s="9"/>
      <c r="H102" s="2"/>
      <c r="I102" s="2"/>
      <c r="J102" s="2"/>
      <c r="K102" s="2"/>
      <c r="L102" s="2"/>
      <c r="M102" s="2"/>
      <c r="N102" s="2"/>
      <c r="O102" s="2"/>
      <c r="P102" s="2"/>
      <c r="Q102" s="2"/>
      <c r="R102" s="2"/>
      <c r="S102" s="2"/>
      <c r="T102" s="2"/>
      <c r="U102" s="2"/>
      <c r="V102" s="2"/>
      <c r="W102" s="2"/>
      <c r="X102" s="2"/>
      <c r="Y102" s="2"/>
      <c r="Z102" s="2"/>
    </row>
    <row r="103" ht="15.75" customHeight="1" spans="1:26">
      <c r="A103" s="2"/>
      <c r="B103" s="9"/>
      <c r="C103" s="2"/>
      <c r="D103" s="2"/>
      <c r="E103" s="2"/>
      <c r="F103" s="2"/>
      <c r="G103" s="9"/>
      <c r="H103" s="2"/>
      <c r="I103" s="2"/>
      <c r="J103" s="2"/>
      <c r="K103" s="2"/>
      <c r="L103" s="2"/>
      <c r="M103" s="2"/>
      <c r="N103" s="2"/>
      <c r="O103" s="2"/>
      <c r="P103" s="2"/>
      <c r="Q103" s="2"/>
      <c r="R103" s="2"/>
      <c r="S103" s="2"/>
      <c r="T103" s="2"/>
      <c r="U103" s="2"/>
      <c r="V103" s="2"/>
      <c r="W103" s="2"/>
      <c r="X103" s="2"/>
      <c r="Y103" s="2"/>
      <c r="Z103" s="2"/>
    </row>
    <row r="104" ht="15.75" customHeight="1" spans="1:26">
      <c r="A104" s="2"/>
      <c r="B104" s="9"/>
      <c r="C104" s="2"/>
      <c r="D104" s="2"/>
      <c r="E104" s="2"/>
      <c r="F104" s="2"/>
      <c r="G104" s="9"/>
      <c r="H104" s="2"/>
      <c r="I104" s="2"/>
      <c r="J104" s="2"/>
      <c r="K104" s="2"/>
      <c r="L104" s="2"/>
      <c r="M104" s="2"/>
      <c r="N104" s="2"/>
      <c r="O104" s="2"/>
      <c r="P104" s="2"/>
      <c r="Q104" s="2"/>
      <c r="R104" s="2"/>
      <c r="S104" s="2"/>
      <c r="T104" s="2"/>
      <c r="U104" s="2"/>
      <c r="V104" s="2"/>
      <c r="W104" s="2"/>
      <c r="X104" s="2"/>
      <c r="Y104" s="2"/>
      <c r="Z104" s="2"/>
    </row>
    <row r="105" ht="15.75" customHeight="1" spans="1:26">
      <c r="A105" s="2"/>
      <c r="B105" s="9"/>
      <c r="C105" s="2"/>
      <c r="D105" s="2"/>
      <c r="E105" s="2"/>
      <c r="F105" s="2"/>
      <c r="G105" s="9"/>
      <c r="H105" s="2"/>
      <c r="I105" s="2"/>
      <c r="J105" s="2"/>
      <c r="K105" s="2"/>
      <c r="L105" s="2"/>
      <c r="M105" s="2"/>
      <c r="N105" s="2"/>
      <c r="O105" s="2"/>
      <c r="P105" s="2"/>
      <c r="Q105" s="2"/>
      <c r="R105" s="2"/>
      <c r="S105" s="2"/>
      <c r="T105" s="2"/>
      <c r="U105" s="2"/>
      <c r="V105" s="2"/>
      <c r="W105" s="2"/>
      <c r="X105" s="2"/>
      <c r="Y105" s="2"/>
      <c r="Z105" s="2"/>
    </row>
    <row r="106" ht="15.75" customHeight="1" spans="1:26">
      <c r="A106" s="2"/>
      <c r="B106" s="9"/>
      <c r="C106" s="2"/>
      <c r="D106" s="2"/>
      <c r="E106" s="2"/>
      <c r="F106" s="2"/>
      <c r="G106" s="9"/>
      <c r="H106" s="2"/>
      <c r="I106" s="2"/>
      <c r="J106" s="2"/>
      <c r="K106" s="2"/>
      <c r="L106" s="2"/>
      <c r="M106" s="2"/>
      <c r="N106" s="2"/>
      <c r="O106" s="2"/>
      <c r="P106" s="2"/>
      <c r="Q106" s="2"/>
      <c r="R106" s="2"/>
      <c r="S106" s="2"/>
      <c r="T106" s="2"/>
      <c r="U106" s="2"/>
      <c r="V106" s="2"/>
      <c r="W106" s="2"/>
      <c r="X106" s="2"/>
      <c r="Y106" s="2"/>
      <c r="Z106" s="2"/>
    </row>
    <row r="107" ht="15.75" customHeight="1" spans="1:26">
      <c r="A107" s="2"/>
      <c r="B107" s="9"/>
      <c r="C107" s="2"/>
      <c r="D107" s="2"/>
      <c r="E107" s="2"/>
      <c r="F107" s="2"/>
      <c r="G107" s="9"/>
      <c r="H107" s="2"/>
      <c r="I107" s="2"/>
      <c r="J107" s="2"/>
      <c r="K107" s="2"/>
      <c r="L107" s="2"/>
      <c r="M107" s="2"/>
      <c r="N107" s="2"/>
      <c r="O107" s="2"/>
      <c r="P107" s="2"/>
      <c r="Q107" s="2"/>
      <c r="R107" s="2"/>
      <c r="S107" s="2"/>
      <c r="T107" s="2"/>
      <c r="U107" s="2"/>
      <c r="V107" s="2"/>
      <c r="W107" s="2"/>
      <c r="X107" s="2"/>
      <c r="Y107" s="2"/>
      <c r="Z107" s="2"/>
    </row>
    <row r="108" ht="15.75" customHeight="1" spans="1:26">
      <c r="A108" s="2"/>
      <c r="B108" s="9"/>
      <c r="C108" s="2"/>
      <c r="D108" s="2"/>
      <c r="E108" s="2"/>
      <c r="F108" s="2"/>
      <c r="G108" s="9"/>
      <c r="H108" s="2"/>
      <c r="I108" s="2"/>
      <c r="J108" s="2"/>
      <c r="K108" s="2"/>
      <c r="L108" s="2"/>
      <c r="M108" s="2"/>
      <c r="N108" s="2"/>
      <c r="O108" s="2"/>
      <c r="P108" s="2"/>
      <c r="Q108" s="2"/>
      <c r="R108" s="2"/>
      <c r="S108" s="2"/>
      <c r="T108" s="2"/>
      <c r="U108" s="2"/>
      <c r="V108" s="2"/>
      <c r="W108" s="2"/>
      <c r="X108" s="2"/>
      <c r="Y108" s="2"/>
      <c r="Z108" s="2"/>
    </row>
    <row r="109" ht="15.75" customHeight="1" spans="1:26">
      <c r="A109" s="2"/>
      <c r="B109" s="9"/>
      <c r="C109" s="2"/>
      <c r="D109" s="2"/>
      <c r="E109" s="2"/>
      <c r="F109" s="2"/>
      <c r="G109" s="9"/>
      <c r="H109" s="2"/>
      <c r="I109" s="2"/>
      <c r="J109" s="2"/>
      <c r="K109" s="2"/>
      <c r="L109" s="2"/>
      <c r="M109" s="2"/>
      <c r="N109" s="2"/>
      <c r="O109" s="2"/>
      <c r="P109" s="2"/>
      <c r="Q109" s="2"/>
      <c r="R109" s="2"/>
      <c r="S109" s="2"/>
      <c r="T109" s="2"/>
      <c r="U109" s="2"/>
      <c r="V109" s="2"/>
      <c r="W109" s="2"/>
      <c r="X109" s="2"/>
      <c r="Y109" s="2"/>
      <c r="Z109" s="2"/>
    </row>
    <row r="110" ht="15.75" customHeight="1" spans="1:26">
      <c r="A110" s="2"/>
      <c r="B110" s="9"/>
      <c r="C110" s="2"/>
      <c r="D110" s="2"/>
      <c r="E110" s="2"/>
      <c r="F110" s="2"/>
      <c r="G110" s="9"/>
      <c r="H110" s="2"/>
      <c r="I110" s="2"/>
      <c r="J110" s="2"/>
      <c r="K110" s="2"/>
      <c r="L110" s="2"/>
      <c r="M110" s="2"/>
      <c r="N110" s="2"/>
      <c r="O110" s="2"/>
      <c r="P110" s="2"/>
      <c r="Q110" s="2"/>
      <c r="R110" s="2"/>
      <c r="S110" s="2"/>
      <c r="T110" s="2"/>
      <c r="U110" s="2"/>
      <c r="V110" s="2"/>
      <c r="W110" s="2"/>
      <c r="X110" s="2"/>
      <c r="Y110" s="2"/>
      <c r="Z110" s="2"/>
    </row>
    <row r="111" ht="15.75" customHeight="1" spans="1:26">
      <c r="A111" s="2"/>
      <c r="B111" s="9"/>
      <c r="C111" s="2"/>
      <c r="D111" s="2"/>
      <c r="E111" s="2"/>
      <c r="F111" s="2"/>
      <c r="G111" s="9"/>
      <c r="H111" s="2"/>
      <c r="I111" s="2"/>
      <c r="J111" s="2"/>
      <c r="K111" s="2"/>
      <c r="L111" s="2"/>
      <c r="M111" s="2"/>
      <c r="N111" s="2"/>
      <c r="O111" s="2"/>
      <c r="P111" s="2"/>
      <c r="Q111" s="2"/>
      <c r="R111" s="2"/>
      <c r="S111" s="2"/>
      <c r="T111" s="2"/>
      <c r="U111" s="2"/>
      <c r="V111" s="2"/>
      <c r="W111" s="2"/>
      <c r="X111" s="2"/>
      <c r="Y111" s="2"/>
      <c r="Z111" s="2"/>
    </row>
    <row r="112" ht="15.75" customHeight="1" spans="1:26">
      <c r="A112" s="2"/>
      <c r="B112" s="9"/>
      <c r="C112" s="2"/>
      <c r="D112" s="2"/>
      <c r="E112" s="2"/>
      <c r="F112" s="2"/>
      <c r="G112" s="9"/>
      <c r="H112" s="2"/>
      <c r="I112" s="2"/>
      <c r="J112" s="2"/>
      <c r="K112" s="2"/>
      <c r="L112" s="2"/>
      <c r="M112" s="2"/>
      <c r="N112" s="2"/>
      <c r="O112" s="2"/>
      <c r="P112" s="2"/>
      <c r="Q112" s="2"/>
      <c r="R112" s="2"/>
      <c r="S112" s="2"/>
      <c r="T112" s="2"/>
      <c r="U112" s="2"/>
      <c r="V112" s="2"/>
      <c r="W112" s="2"/>
      <c r="X112" s="2"/>
      <c r="Y112" s="2"/>
      <c r="Z112" s="2"/>
    </row>
    <row r="113" ht="15.75" customHeight="1" spans="1:26">
      <c r="A113" s="2"/>
      <c r="B113" s="9"/>
      <c r="C113" s="2"/>
      <c r="D113" s="2"/>
      <c r="E113" s="2"/>
      <c r="F113" s="2"/>
      <c r="G113" s="9"/>
      <c r="H113" s="2"/>
      <c r="I113" s="2"/>
      <c r="J113" s="2"/>
      <c r="K113" s="2"/>
      <c r="L113" s="2"/>
      <c r="M113" s="2"/>
      <c r="N113" s="2"/>
      <c r="O113" s="2"/>
      <c r="P113" s="2"/>
      <c r="Q113" s="2"/>
      <c r="R113" s="2"/>
      <c r="S113" s="2"/>
      <c r="T113" s="2"/>
      <c r="U113" s="2"/>
      <c r="V113" s="2"/>
      <c r="W113" s="2"/>
      <c r="X113" s="2"/>
      <c r="Y113" s="2"/>
      <c r="Z113" s="2"/>
    </row>
    <row r="114" ht="15.75" customHeight="1" spans="1:26">
      <c r="A114" s="2"/>
      <c r="B114" s="9"/>
      <c r="C114" s="2"/>
      <c r="D114" s="2"/>
      <c r="E114" s="2"/>
      <c r="F114" s="2"/>
      <c r="G114" s="9"/>
      <c r="H114" s="2"/>
      <c r="I114" s="2"/>
      <c r="J114" s="2"/>
      <c r="K114" s="2"/>
      <c r="L114" s="2"/>
      <c r="M114" s="2"/>
      <c r="N114" s="2"/>
      <c r="O114" s="2"/>
      <c r="P114" s="2"/>
      <c r="Q114" s="2"/>
      <c r="R114" s="2"/>
      <c r="S114" s="2"/>
      <c r="T114" s="2"/>
      <c r="U114" s="2"/>
      <c r="V114" s="2"/>
      <c r="W114" s="2"/>
      <c r="X114" s="2"/>
      <c r="Y114" s="2"/>
      <c r="Z114" s="2"/>
    </row>
    <row r="115" ht="15.75" customHeight="1" spans="1:26">
      <c r="A115" s="2"/>
      <c r="B115" s="9"/>
      <c r="C115" s="2"/>
      <c r="D115" s="2"/>
      <c r="E115" s="2"/>
      <c r="F115" s="2"/>
      <c r="G115" s="9"/>
      <c r="H115" s="2"/>
      <c r="I115" s="2"/>
      <c r="J115" s="2"/>
      <c r="K115" s="2"/>
      <c r="L115" s="2"/>
      <c r="M115" s="2"/>
      <c r="N115" s="2"/>
      <c r="O115" s="2"/>
      <c r="P115" s="2"/>
      <c r="Q115" s="2"/>
      <c r="R115" s="2"/>
      <c r="S115" s="2"/>
      <c r="T115" s="2"/>
      <c r="U115" s="2"/>
      <c r="V115" s="2"/>
      <c r="W115" s="2"/>
      <c r="X115" s="2"/>
      <c r="Y115" s="2"/>
      <c r="Z115" s="2"/>
    </row>
    <row r="116" ht="15.75" customHeight="1" spans="1:26">
      <c r="A116" s="2"/>
      <c r="B116" s="9"/>
      <c r="C116" s="2"/>
      <c r="D116" s="2"/>
      <c r="E116" s="2"/>
      <c r="F116" s="2"/>
      <c r="G116" s="9"/>
      <c r="H116" s="2"/>
      <c r="I116" s="2"/>
      <c r="J116" s="2"/>
      <c r="K116" s="2"/>
      <c r="L116" s="2"/>
      <c r="M116" s="2"/>
      <c r="N116" s="2"/>
      <c r="O116" s="2"/>
      <c r="P116" s="2"/>
      <c r="Q116" s="2"/>
      <c r="R116" s="2"/>
      <c r="S116" s="2"/>
      <c r="T116" s="2"/>
      <c r="U116" s="2"/>
      <c r="V116" s="2"/>
      <c r="W116" s="2"/>
      <c r="X116" s="2"/>
      <c r="Y116" s="2"/>
      <c r="Z116" s="2"/>
    </row>
    <row r="117" ht="15.75" customHeight="1" spans="1:26">
      <c r="A117" s="2"/>
      <c r="B117" s="9"/>
      <c r="C117" s="2"/>
      <c r="D117" s="2"/>
      <c r="E117" s="2"/>
      <c r="F117" s="2"/>
      <c r="G117" s="9"/>
      <c r="H117" s="2"/>
      <c r="I117" s="2"/>
      <c r="J117" s="2"/>
      <c r="K117" s="2"/>
      <c r="L117" s="2"/>
      <c r="M117" s="2"/>
      <c r="N117" s="2"/>
      <c r="O117" s="2"/>
      <c r="P117" s="2"/>
      <c r="Q117" s="2"/>
      <c r="R117" s="2"/>
      <c r="S117" s="2"/>
      <c r="T117" s="2"/>
      <c r="U117" s="2"/>
      <c r="V117" s="2"/>
      <c r="W117" s="2"/>
      <c r="X117" s="2"/>
      <c r="Y117" s="2"/>
      <c r="Z117" s="2"/>
    </row>
    <row r="118" ht="15.75" customHeight="1" spans="1:26">
      <c r="A118" s="2"/>
      <c r="B118" s="9"/>
      <c r="C118" s="2"/>
      <c r="D118" s="2"/>
      <c r="E118" s="2"/>
      <c r="F118" s="2"/>
      <c r="G118" s="9"/>
      <c r="H118" s="2"/>
      <c r="I118" s="2"/>
      <c r="J118" s="2"/>
      <c r="K118" s="2"/>
      <c r="L118" s="2"/>
      <c r="M118" s="2"/>
      <c r="N118" s="2"/>
      <c r="O118" s="2"/>
      <c r="P118" s="2"/>
      <c r="Q118" s="2"/>
      <c r="R118" s="2"/>
      <c r="S118" s="2"/>
      <c r="T118" s="2"/>
      <c r="U118" s="2"/>
      <c r="V118" s="2"/>
      <c r="W118" s="2"/>
      <c r="X118" s="2"/>
      <c r="Y118" s="2"/>
      <c r="Z118" s="2"/>
    </row>
    <row r="119" ht="15.75" customHeight="1" spans="1:26">
      <c r="A119" s="2"/>
      <c r="B119" s="9"/>
      <c r="C119" s="2"/>
      <c r="D119" s="2"/>
      <c r="E119" s="2"/>
      <c r="F119" s="2"/>
      <c r="G119" s="9"/>
      <c r="H119" s="2"/>
      <c r="I119" s="2"/>
      <c r="J119" s="2"/>
      <c r="K119" s="2"/>
      <c r="L119" s="2"/>
      <c r="M119" s="2"/>
      <c r="N119" s="2"/>
      <c r="O119" s="2"/>
      <c r="P119" s="2"/>
      <c r="Q119" s="2"/>
      <c r="R119" s="2"/>
      <c r="S119" s="2"/>
      <c r="T119" s="2"/>
      <c r="U119" s="2"/>
      <c r="V119" s="2"/>
      <c r="W119" s="2"/>
      <c r="X119" s="2"/>
      <c r="Y119" s="2"/>
      <c r="Z119" s="2"/>
    </row>
    <row r="120" ht="15.75" customHeight="1" spans="1:26">
      <c r="A120" s="2"/>
      <c r="B120" s="9"/>
      <c r="C120" s="2"/>
      <c r="D120" s="2"/>
      <c r="E120" s="2"/>
      <c r="F120" s="2"/>
      <c r="G120" s="9"/>
      <c r="H120" s="2"/>
      <c r="I120" s="2"/>
      <c r="J120" s="2"/>
      <c r="K120" s="2"/>
      <c r="L120" s="2"/>
      <c r="M120" s="2"/>
      <c r="N120" s="2"/>
      <c r="O120" s="2"/>
      <c r="P120" s="2"/>
      <c r="Q120" s="2"/>
      <c r="R120" s="2"/>
      <c r="S120" s="2"/>
      <c r="T120" s="2"/>
      <c r="U120" s="2"/>
      <c r="V120" s="2"/>
      <c r="W120" s="2"/>
      <c r="X120" s="2"/>
      <c r="Y120" s="2"/>
      <c r="Z120" s="2"/>
    </row>
    <row r="121" ht="15.75" customHeight="1" spans="1:26">
      <c r="A121" s="2"/>
      <c r="B121" s="9"/>
      <c r="C121" s="2"/>
      <c r="D121" s="2"/>
      <c r="E121" s="2"/>
      <c r="F121" s="2"/>
      <c r="G121" s="9"/>
      <c r="H121" s="2"/>
      <c r="I121" s="2"/>
      <c r="J121" s="2"/>
      <c r="K121" s="2"/>
      <c r="L121" s="2"/>
      <c r="M121" s="2"/>
      <c r="N121" s="2"/>
      <c r="O121" s="2"/>
      <c r="P121" s="2"/>
      <c r="Q121" s="2"/>
      <c r="R121" s="2"/>
      <c r="S121" s="2"/>
      <c r="T121" s="2"/>
      <c r="U121" s="2"/>
      <c r="V121" s="2"/>
      <c r="W121" s="2"/>
      <c r="X121" s="2"/>
      <c r="Y121" s="2"/>
      <c r="Z121" s="2"/>
    </row>
    <row r="122" ht="15.75" customHeight="1" spans="1:26">
      <c r="A122" s="2"/>
      <c r="B122" s="9"/>
      <c r="C122" s="2"/>
      <c r="D122" s="2"/>
      <c r="E122" s="2"/>
      <c r="F122" s="2"/>
      <c r="G122" s="9"/>
      <c r="H122" s="2"/>
      <c r="I122" s="2"/>
      <c r="J122" s="2"/>
      <c r="K122" s="2"/>
      <c r="L122" s="2"/>
      <c r="M122" s="2"/>
      <c r="N122" s="2"/>
      <c r="O122" s="2"/>
      <c r="P122" s="2"/>
      <c r="Q122" s="2"/>
      <c r="R122" s="2"/>
      <c r="S122" s="2"/>
      <c r="T122" s="2"/>
      <c r="U122" s="2"/>
      <c r="V122" s="2"/>
      <c r="W122" s="2"/>
      <c r="X122" s="2"/>
      <c r="Y122" s="2"/>
      <c r="Z122" s="2"/>
    </row>
    <row r="123" ht="15.75" customHeight="1" spans="1:26">
      <c r="A123" s="2"/>
      <c r="B123" s="9"/>
      <c r="C123" s="2"/>
      <c r="D123" s="2"/>
      <c r="E123" s="2"/>
      <c r="F123" s="2"/>
      <c r="G123" s="9"/>
      <c r="H123" s="2"/>
      <c r="I123" s="2"/>
      <c r="J123" s="2"/>
      <c r="K123" s="2"/>
      <c r="L123" s="2"/>
      <c r="M123" s="2"/>
      <c r="N123" s="2"/>
      <c r="O123" s="2"/>
      <c r="P123" s="2"/>
      <c r="Q123" s="2"/>
      <c r="R123" s="2"/>
      <c r="S123" s="2"/>
      <c r="T123" s="2"/>
      <c r="U123" s="2"/>
      <c r="V123" s="2"/>
      <c r="W123" s="2"/>
      <c r="X123" s="2"/>
      <c r="Y123" s="2"/>
      <c r="Z123" s="2"/>
    </row>
    <row r="124" ht="15.75" customHeight="1" spans="1:26">
      <c r="A124" s="2"/>
      <c r="B124" s="9"/>
      <c r="C124" s="2"/>
      <c r="D124" s="2"/>
      <c r="E124" s="2"/>
      <c r="F124" s="2"/>
      <c r="G124" s="9"/>
      <c r="H124" s="2"/>
      <c r="I124" s="2"/>
      <c r="J124" s="2"/>
      <c r="K124" s="2"/>
      <c r="L124" s="2"/>
      <c r="M124" s="2"/>
      <c r="N124" s="2"/>
      <c r="O124" s="2"/>
      <c r="P124" s="2"/>
      <c r="Q124" s="2"/>
      <c r="R124" s="2"/>
      <c r="S124" s="2"/>
      <c r="T124" s="2"/>
      <c r="U124" s="2"/>
      <c r="V124" s="2"/>
      <c r="W124" s="2"/>
      <c r="X124" s="2"/>
      <c r="Y124" s="2"/>
      <c r="Z124" s="2"/>
    </row>
    <row r="125" ht="15.75" customHeight="1" spans="1:26">
      <c r="A125" s="2"/>
      <c r="B125" s="9"/>
      <c r="C125" s="2"/>
      <c r="D125" s="2"/>
      <c r="E125" s="2"/>
      <c r="F125" s="2"/>
      <c r="G125" s="9"/>
      <c r="H125" s="2"/>
      <c r="I125" s="2"/>
      <c r="J125" s="2"/>
      <c r="K125" s="2"/>
      <c r="L125" s="2"/>
      <c r="M125" s="2"/>
      <c r="N125" s="2"/>
      <c r="O125" s="2"/>
      <c r="P125" s="2"/>
      <c r="Q125" s="2"/>
      <c r="R125" s="2"/>
      <c r="S125" s="2"/>
      <c r="T125" s="2"/>
      <c r="U125" s="2"/>
      <c r="V125" s="2"/>
      <c r="W125" s="2"/>
      <c r="X125" s="2"/>
      <c r="Y125" s="2"/>
      <c r="Z125" s="2"/>
    </row>
    <row r="126" ht="15.75" customHeight="1" spans="1:26">
      <c r="A126" s="2"/>
      <c r="B126" s="9"/>
      <c r="C126" s="2"/>
      <c r="D126" s="2"/>
      <c r="E126" s="2"/>
      <c r="F126" s="2"/>
      <c r="G126" s="9"/>
      <c r="H126" s="2"/>
      <c r="I126" s="2"/>
      <c r="J126" s="2"/>
      <c r="K126" s="2"/>
      <c r="L126" s="2"/>
      <c r="M126" s="2"/>
      <c r="N126" s="2"/>
      <c r="O126" s="2"/>
      <c r="P126" s="2"/>
      <c r="Q126" s="2"/>
      <c r="R126" s="2"/>
      <c r="S126" s="2"/>
      <c r="T126" s="2"/>
      <c r="U126" s="2"/>
      <c r="V126" s="2"/>
      <c r="W126" s="2"/>
      <c r="X126" s="2"/>
      <c r="Y126" s="2"/>
      <c r="Z126" s="2"/>
    </row>
    <row r="127" ht="15.75" customHeight="1" spans="1:26">
      <c r="A127" s="2"/>
      <c r="B127" s="9"/>
      <c r="C127" s="2"/>
      <c r="D127" s="2"/>
      <c r="E127" s="2"/>
      <c r="F127" s="2"/>
      <c r="G127" s="9"/>
      <c r="H127" s="2"/>
      <c r="I127" s="2"/>
      <c r="J127" s="2"/>
      <c r="K127" s="2"/>
      <c r="L127" s="2"/>
      <c r="M127" s="2"/>
      <c r="N127" s="2"/>
      <c r="O127" s="2"/>
      <c r="P127" s="2"/>
      <c r="Q127" s="2"/>
      <c r="R127" s="2"/>
      <c r="S127" s="2"/>
      <c r="T127" s="2"/>
      <c r="U127" s="2"/>
      <c r="V127" s="2"/>
      <c r="W127" s="2"/>
      <c r="X127" s="2"/>
      <c r="Y127" s="2"/>
      <c r="Z127" s="2"/>
    </row>
    <row r="128" ht="15.75" customHeight="1" spans="1:26">
      <c r="A128" s="2"/>
      <c r="B128" s="9"/>
      <c r="C128" s="2"/>
      <c r="D128" s="2"/>
      <c r="E128" s="2"/>
      <c r="F128" s="2"/>
      <c r="G128" s="9"/>
      <c r="H128" s="2"/>
      <c r="I128" s="2"/>
      <c r="J128" s="2"/>
      <c r="K128" s="2"/>
      <c r="L128" s="2"/>
      <c r="M128" s="2"/>
      <c r="N128" s="2"/>
      <c r="O128" s="2"/>
      <c r="P128" s="2"/>
      <c r="Q128" s="2"/>
      <c r="R128" s="2"/>
      <c r="S128" s="2"/>
      <c r="T128" s="2"/>
      <c r="U128" s="2"/>
      <c r="V128" s="2"/>
      <c r="W128" s="2"/>
      <c r="X128" s="2"/>
      <c r="Y128" s="2"/>
      <c r="Z128" s="2"/>
    </row>
    <row r="129" ht="15.75" customHeight="1" spans="1:26">
      <c r="A129" s="2"/>
      <c r="B129" s="9"/>
      <c r="C129" s="2"/>
      <c r="D129" s="2"/>
      <c r="E129" s="2"/>
      <c r="F129" s="2"/>
      <c r="G129" s="9"/>
      <c r="H129" s="2"/>
      <c r="I129" s="2"/>
      <c r="J129" s="2"/>
      <c r="K129" s="2"/>
      <c r="L129" s="2"/>
      <c r="M129" s="2"/>
      <c r="N129" s="2"/>
      <c r="O129" s="2"/>
      <c r="P129" s="2"/>
      <c r="Q129" s="2"/>
      <c r="R129" s="2"/>
      <c r="S129" s="2"/>
      <c r="T129" s="2"/>
      <c r="U129" s="2"/>
      <c r="V129" s="2"/>
      <c r="W129" s="2"/>
      <c r="X129" s="2"/>
      <c r="Y129" s="2"/>
      <c r="Z129" s="2"/>
    </row>
    <row r="130" ht="15.75" customHeight="1" spans="1:26">
      <c r="A130" s="2"/>
      <c r="B130" s="9"/>
      <c r="C130" s="2"/>
      <c r="D130" s="2"/>
      <c r="E130" s="2"/>
      <c r="F130" s="2"/>
      <c r="G130" s="9"/>
      <c r="H130" s="2"/>
      <c r="I130" s="2"/>
      <c r="J130" s="2"/>
      <c r="K130" s="2"/>
      <c r="L130" s="2"/>
      <c r="M130" s="2"/>
      <c r="N130" s="2"/>
      <c r="O130" s="2"/>
      <c r="P130" s="2"/>
      <c r="Q130" s="2"/>
      <c r="R130" s="2"/>
      <c r="S130" s="2"/>
      <c r="T130" s="2"/>
      <c r="U130" s="2"/>
      <c r="V130" s="2"/>
      <c r="W130" s="2"/>
      <c r="X130" s="2"/>
      <c r="Y130" s="2"/>
      <c r="Z130" s="2"/>
    </row>
    <row r="131" ht="15.75" customHeight="1" spans="1:26">
      <c r="A131" s="2"/>
      <c r="B131" s="9"/>
      <c r="C131" s="2"/>
      <c r="D131" s="2"/>
      <c r="E131" s="2"/>
      <c r="F131" s="2"/>
      <c r="G131" s="9"/>
      <c r="H131" s="2"/>
      <c r="I131" s="2"/>
      <c r="J131" s="2"/>
      <c r="K131" s="2"/>
      <c r="L131" s="2"/>
      <c r="M131" s="2"/>
      <c r="N131" s="2"/>
      <c r="O131" s="2"/>
      <c r="P131" s="2"/>
      <c r="Q131" s="2"/>
      <c r="R131" s="2"/>
      <c r="S131" s="2"/>
      <c r="T131" s="2"/>
      <c r="U131" s="2"/>
      <c r="V131" s="2"/>
      <c r="W131" s="2"/>
      <c r="X131" s="2"/>
      <c r="Y131" s="2"/>
      <c r="Z131" s="2"/>
    </row>
    <row r="132" ht="15.75" customHeight="1" spans="1:26">
      <c r="A132" s="2"/>
      <c r="B132" s="9"/>
      <c r="C132" s="2"/>
      <c r="D132" s="2"/>
      <c r="E132" s="2"/>
      <c r="F132" s="2"/>
      <c r="G132" s="9"/>
      <c r="H132" s="2"/>
      <c r="I132" s="2"/>
      <c r="J132" s="2"/>
      <c r="K132" s="2"/>
      <c r="L132" s="2"/>
      <c r="M132" s="2"/>
      <c r="N132" s="2"/>
      <c r="O132" s="2"/>
      <c r="P132" s="2"/>
      <c r="Q132" s="2"/>
      <c r="R132" s="2"/>
      <c r="S132" s="2"/>
      <c r="T132" s="2"/>
      <c r="U132" s="2"/>
      <c r="V132" s="2"/>
      <c r="W132" s="2"/>
      <c r="X132" s="2"/>
      <c r="Y132" s="2"/>
      <c r="Z132" s="2"/>
    </row>
    <row r="133" ht="15.75" customHeight="1" spans="1:26">
      <c r="A133" s="2"/>
      <c r="B133" s="9"/>
      <c r="C133" s="2"/>
      <c r="D133" s="2"/>
      <c r="E133" s="2"/>
      <c r="F133" s="2"/>
      <c r="G133" s="9"/>
      <c r="H133" s="2"/>
      <c r="I133" s="2"/>
      <c r="J133" s="2"/>
      <c r="K133" s="2"/>
      <c r="L133" s="2"/>
      <c r="M133" s="2"/>
      <c r="N133" s="2"/>
      <c r="O133" s="2"/>
      <c r="P133" s="2"/>
      <c r="Q133" s="2"/>
      <c r="R133" s="2"/>
      <c r="S133" s="2"/>
      <c r="T133" s="2"/>
      <c r="U133" s="2"/>
      <c r="V133" s="2"/>
      <c r="W133" s="2"/>
      <c r="X133" s="2"/>
      <c r="Y133" s="2"/>
      <c r="Z133" s="2"/>
    </row>
    <row r="134" ht="15.75" customHeight="1" spans="1:26">
      <c r="A134" s="2"/>
      <c r="B134" s="9"/>
      <c r="C134" s="2"/>
      <c r="D134" s="2"/>
      <c r="E134" s="2"/>
      <c r="F134" s="2"/>
      <c r="G134" s="9"/>
      <c r="H134" s="2"/>
      <c r="I134" s="2"/>
      <c r="J134" s="2"/>
      <c r="K134" s="2"/>
      <c r="L134" s="2"/>
      <c r="M134" s="2"/>
      <c r="N134" s="2"/>
      <c r="O134" s="2"/>
      <c r="P134" s="2"/>
      <c r="Q134" s="2"/>
      <c r="R134" s="2"/>
      <c r="S134" s="2"/>
      <c r="T134" s="2"/>
      <c r="U134" s="2"/>
      <c r="V134" s="2"/>
      <c r="W134" s="2"/>
      <c r="X134" s="2"/>
      <c r="Y134" s="2"/>
      <c r="Z134" s="2"/>
    </row>
    <row r="135" ht="15.75" customHeight="1" spans="1:26">
      <c r="A135" s="2"/>
      <c r="B135" s="9"/>
      <c r="C135" s="2"/>
      <c r="D135" s="2"/>
      <c r="E135" s="2"/>
      <c r="F135" s="2"/>
      <c r="G135" s="9"/>
      <c r="H135" s="2"/>
      <c r="I135" s="2"/>
      <c r="J135" s="2"/>
      <c r="K135" s="2"/>
      <c r="L135" s="2"/>
      <c r="M135" s="2"/>
      <c r="N135" s="2"/>
      <c r="O135" s="2"/>
      <c r="P135" s="2"/>
      <c r="Q135" s="2"/>
      <c r="R135" s="2"/>
      <c r="S135" s="2"/>
      <c r="T135" s="2"/>
      <c r="U135" s="2"/>
      <c r="V135" s="2"/>
      <c r="W135" s="2"/>
      <c r="X135" s="2"/>
      <c r="Y135" s="2"/>
      <c r="Z135" s="2"/>
    </row>
    <row r="136" ht="15.75" customHeight="1" spans="1:26">
      <c r="A136" s="2"/>
      <c r="B136" s="9"/>
      <c r="C136" s="2"/>
      <c r="D136" s="2"/>
      <c r="E136" s="2"/>
      <c r="F136" s="2"/>
      <c r="G136" s="9"/>
      <c r="H136" s="2"/>
      <c r="I136" s="2"/>
      <c r="J136" s="2"/>
      <c r="K136" s="2"/>
      <c r="L136" s="2"/>
      <c r="M136" s="2"/>
      <c r="N136" s="2"/>
      <c r="O136" s="2"/>
      <c r="P136" s="2"/>
      <c r="Q136" s="2"/>
      <c r="R136" s="2"/>
      <c r="S136" s="2"/>
      <c r="T136" s="2"/>
      <c r="U136" s="2"/>
      <c r="V136" s="2"/>
      <c r="W136" s="2"/>
      <c r="X136" s="2"/>
      <c r="Y136" s="2"/>
      <c r="Z136" s="2"/>
    </row>
    <row r="137" ht="15.75" customHeight="1" spans="1:26">
      <c r="A137" s="2"/>
      <c r="B137" s="9"/>
      <c r="C137" s="2"/>
      <c r="D137" s="2"/>
      <c r="E137" s="2"/>
      <c r="F137" s="2"/>
      <c r="G137" s="9"/>
      <c r="H137" s="2"/>
      <c r="I137" s="2"/>
      <c r="J137" s="2"/>
      <c r="K137" s="2"/>
      <c r="L137" s="2"/>
      <c r="M137" s="2"/>
      <c r="N137" s="2"/>
      <c r="O137" s="2"/>
      <c r="P137" s="2"/>
      <c r="Q137" s="2"/>
      <c r="R137" s="2"/>
      <c r="S137" s="2"/>
      <c r="T137" s="2"/>
      <c r="U137" s="2"/>
      <c r="V137" s="2"/>
      <c r="W137" s="2"/>
      <c r="X137" s="2"/>
      <c r="Y137" s="2"/>
      <c r="Z137" s="2"/>
    </row>
    <row r="138" ht="15.75" customHeight="1" spans="1:26">
      <c r="A138" s="2"/>
      <c r="B138" s="9"/>
      <c r="C138" s="2"/>
      <c r="D138" s="2"/>
      <c r="E138" s="2"/>
      <c r="F138" s="2"/>
      <c r="G138" s="9"/>
      <c r="H138" s="2"/>
      <c r="I138" s="2"/>
      <c r="J138" s="2"/>
      <c r="K138" s="2"/>
      <c r="L138" s="2"/>
      <c r="M138" s="2"/>
      <c r="N138" s="2"/>
      <c r="O138" s="2"/>
      <c r="P138" s="2"/>
      <c r="Q138" s="2"/>
      <c r="R138" s="2"/>
      <c r="S138" s="2"/>
      <c r="T138" s="2"/>
      <c r="U138" s="2"/>
      <c r="V138" s="2"/>
      <c r="W138" s="2"/>
      <c r="X138" s="2"/>
      <c r="Y138" s="2"/>
      <c r="Z138" s="2"/>
    </row>
    <row r="139" ht="15.75" customHeight="1" spans="1:26">
      <c r="A139" s="2"/>
      <c r="B139" s="9"/>
      <c r="C139" s="2"/>
      <c r="D139" s="2"/>
      <c r="E139" s="2"/>
      <c r="F139" s="2"/>
      <c r="G139" s="9"/>
      <c r="H139" s="2"/>
      <c r="I139" s="2"/>
      <c r="J139" s="2"/>
      <c r="K139" s="2"/>
      <c r="L139" s="2"/>
      <c r="M139" s="2"/>
      <c r="N139" s="2"/>
      <c r="O139" s="2"/>
      <c r="P139" s="2"/>
      <c r="Q139" s="2"/>
      <c r="R139" s="2"/>
      <c r="S139" s="2"/>
      <c r="T139" s="2"/>
      <c r="U139" s="2"/>
      <c r="V139" s="2"/>
      <c r="W139" s="2"/>
      <c r="X139" s="2"/>
      <c r="Y139" s="2"/>
      <c r="Z139" s="2"/>
    </row>
    <row r="140" ht="15.75" customHeight="1" spans="1:26">
      <c r="A140" s="2"/>
      <c r="B140" s="9"/>
      <c r="C140" s="2"/>
      <c r="D140" s="2"/>
      <c r="E140" s="2"/>
      <c r="F140" s="2"/>
      <c r="G140" s="9"/>
      <c r="H140" s="2"/>
      <c r="I140" s="2"/>
      <c r="J140" s="2"/>
      <c r="K140" s="2"/>
      <c r="L140" s="2"/>
      <c r="M140" s="2"/>
      <c r="N140" s="2"/>
      <c r="O140" s="2"/>
      <c r="P140" s="2"/>
      <c r="Q140" s="2"/>
      <c r="R140" s="2"/>
      <c r="S140" s="2"/>
      <c r="T140" s="2"/>
      <c r="U140" s="2"/>
      <c r="V140" s="2"/>
      <c r="W140" s="2"/>
      <c r="X140" s="2"/>
      <c r="Y140" s="2"/>
      <c r="Z140" s="2"/>
    </row>
    <row r="141" ht="15.75" customHeight="1" spans="1:26">
      <c r="A141" s="2"/>
      <c r="B141" s="9"/>
      <c r="C141" s="2"/>
      <c r="D141" s="2"/>
      <c r="E141" s="2"/>
      <c r="F141" s="2"/>
      <c r="G141" s="9"/>
      <c r="H141" s="2"/>
      <c r="I141" s="2"/>
      <c r="J141" s="2"/>
      <c r="K141" s="2"/>
      <c r="L141" s="2"/>
      <c r="M141" s="2"/>
      <c r="N141" s="2"/>
      <c r="O141" s="2"/>
      <c r="P141" s="2"/>
      <c r="Q141" s="2"/>
      <c r="R141" s="2"/>
      <c r="S141" s="2"/>
      <c r="T141" s="2"/>
      <c r="U141" s="2"/>
      <c r="V141" s="2"/>
      <c r="W141" s="2"/>
      <c r="X141" s="2"/>
      <c r="Y141" s="2"/>
      <c r="Z141" s="2"/>
    </row>
    <row r="142" ht="15.75" customHeight="1" spans="1:26">
      <c r="A142" s="2"/>
      <c r="B142" s="9"/>
      <c r="C142" s="2"/>
      <c r="D142" s="2"/>
      <c r="E142" s="2"/>
      <c r="F142" s="2"/>
      <c r="G142" s="9"/>
      <c r="H142" s="2"/>
      <c r="I142" s="2"/>
      <c r="J142" s="2"/>
      <c r="K142" s="2"/>
      <c r="L142" s="2"/>
      <c r="M142" s="2"/>
      <c r="N142" s="2"/>
      <c r="O142" s="2"/>
      <c r="P142" s="2"/>
      <c r="Q142" s="2"/>
      <c r="R142" s="2"/>
      <c r="S142" s="2"/>
      <c r="T142" s="2"/>
      <c r="U142" s="2"/>
      <c r="V142" s="2"/>
      <c r="W142" s="2"/>
      <c r="X142" s="2"/>
      <c r="Y142" s="2"/>
      <c r="Z142" s="2"/>
    </row>
    <row r="143" ht="15.75" customHeight="1" spans="1:26">
      <c r="A143" s="2"/>
      <c r="B143" s="9"/>
      <c r="C143" s="2"/>
      <c r="D143" s="2"/>
      <c r="E143" s="2"/>
      <c r="F143" s="2"/>
      <c r="G143" s="9"/>
      <c r="H143" s="2"/>
      <c r="I143" s="2"/>
      <c r="J143" s="2"/>
      <c r="K143" s="2"/>
      <c r="L143" s="2"/>
      <c r="M143" s="2"/>
      <c r="N143" s="2"/>
      <c r="O143" s="2"/>
      <c r="P143" s="2"/>
      <c r="Q143" s="2"/>
      <c r="R143" s="2"/>
      <c r="S143" s="2"/>
      <c r="T143" s="2"/>
      <c r="U143" s="2"/>
      <c r="V143" s="2"/>
      <c r="W143" s="2"/>
      <c r="X143" s="2"/>
      <c r="Y143" s="2"/>
      <c r="Z143" s="2"/>
    </row>
    <row r="144" ht="15.75" customHeight="1" spans="1:26">
      <c r="A144" s="2"/>
      <c r="B144" s="9"/>
      <c r="C144" s="2"/>
      <c r="D144" s="2"/>
      <c r="E144" s="2"/>
      <c r="F144" s="2"/>
      <c r="G144" s="9"/>
      <c r="H144" s="2"/>
      <c r="I144" s="2"/>
      <c r="J144" s="2"/>
      <c r="K144" s="2"/>
      <c r="L144" s="2"/>
      <c r="M144" s="2"/>
      <c r="N144" s="2"/>
      <c r="O144" s="2"/>
      <c r="P144" s="2"/>
      <c r="Q144" s="2"/>
      <c r="R144" s="2"/>
      <c r="S144" s="2"/>
      <c r="T144" s="2"/>
      <c r="U144" s="2"/>
      <c r="V144" s="2"/>
      <c r="W144" s="2"/>
      <c r="X144" s="2"/>
      <c r="Y144" s="2"/>
      <c r="Z144" s="2"/>
    </row>
    <row r="145" ht="15.75" customHeight="1" spans="1:26">
      <c r="A145" s="2"/>
      <c r="B145" s="9"/>
      <c r="C145" s="2"/>
      <c r="D145" s="2"/>
      <c r="E145" s="2"/>
      <c r="F145" s="2"/>
      <c r="G145" s="9"/>
      <c r="H145" s="2"/>
      <c r="I145" s="2"/>
      <c r="J145" s="2"/>
      <c r="K145" s="2"/>
      <c r="L145" s="2"/>
      <c r="M145" s="2"/>
      <c r="N145" s="2"/>
      <c r="O145" s="2"/>
      <c r="P145" s="2"/>
      <c r="Q145" s="2"/>
      <c r="R145" s="2"/>
      <c r="S145" s="2"/>
      <c r="T145" s="2"/>
      <c r="U145" s="2"/>
      <c r="V145" s="2"/>
      <c r="W145" s="2"/>
      <c r="X145" s="2"/>
      <c r="Y145" s="2"/>
      <c r="Z145" s="2"/>
    </row>
    <row r="146" ht="15.75" customHeight="1" spans="1:26">
      <c r="A146" s="2"/>
      <c r="B146" s="9"/>
      <c r="C146" s="2"/>
      <c r="D146" s="2"/>
      <c r="E146" s="2"/>
      <c r="F146" s="2"/>
      <c r="G146" s="9"/>
      <c r="H146" s="2"/>
      <c r="I146" s="2"/>
      <c r="J146" s="2"/>
      <c r="K146" s="2"/>
      <c r="L146" s="2"/>
      <c r="M146" s="2"/>
      <c r="N146" s="2"/>
      <c r="O146" s="2"/>
      <c r="P146" s="2"/>
      <c r="Q146" s="2"/>
      <c r="R146" s="2"/>
      <c r="S146" s="2"/>
      <c r="T146" s="2"/>
      <c r="U146" s="2"/>
      <c r="V146" s="2"/>
      <c r="W146" s="2"/>
      <c r="X146" s="2"/>
      <c r="Y146" s="2"/>
      <c r="Z146" s="2"/>
    </row>
    <row r="147" ht="15.75" customHeight="1" spans="1:26">
      <c r="A147" s="2"/>
      <c r="B147" s="9"/>
      <c r="C147" s="2"/>
      <c r="D147" s="2"/>
      <c r="E147" s="2"/>
      <c r="F147" s="2"/>
      <c r="G147" s="9"/>
      <c r="H147" s="2"/>
      <c r="I147" s="2"/>
      <c r="J147" s="2"/>
      <c r="K147" s="2"/>
      <c r="L147" s="2"/>
      <c r="M147" s="2"/>
      <c r="N147" s="2"/>
      <c r="O147" s="2"/>
      <c r="P147" s="2"/>
      <c r="Q147" s="2"/>
      <c r="R147" s="2"/>
      <c r="S147" s="2"/>
      <c r="T147" s="2"/>
      <c r="U147" s="2"/>
      <c r="V147" s="2"/>
      <c r="W147" s="2"/>
      <c r="X147" s="2"/>
      <c r="Y147" s="2"/>
      <c r="Z147" s="2"/>
    </row>
    <row r="148" ht="15.75" customHeight="1" spans="1:26">
      <c r="A148" s="2"/>
      <c r="B148" s="9"/>
      <c r="C148" s="2"/>
      <c r="D148" s="2"/>
      <c r="E148" s="2"/>
      <c r="F148" s="2"/>
      <c r="G148" s="9"/>
      <c r="H148" s="2"/>
      <c r="I148" s="2"/>
      <c r="J148" s="2"/>
      <c r="K148" s="2"/>
      <c r="L148" s="2"/>
      <c r="M148" s="2"/>
      <c r="N148" s="2"/>
      <c r="O148" s="2"/>
      <c r="P148" s="2"/>
      <c r="Q148" s="2"/>
      <c r="R148" s="2"/>
      <c r="S148" s="2"/>
      <c r="T148" s="2"/>
      <c r="U148" s="2"/>
      <c r="V148" s="2"/>
      <c r="W148" s="2"/>
      <c r="X148" s="2"/>
      <c r="Y148" s="2"/>
      <c r="Z148" s="2"/>
    </row>
    <row r="149" ht="15.75" customHeight="1" spans="1:26">
      <c r="A149" s="2"/>
      <c r="B149" s="9"/>
      <c r="C149" s="2"/>
      <c r="D149" s="2"/>
      <c r="E149" s="2"/>
      <c r="F149" s="2"/>
      <c r="G149" s="9"/>
      <c r="H149" s="2"/>
      <c r="I149" s="2"/>
      <c r="J149" s="2"/>
      <c r="K149" s="2"/>
      <c r="L149" s="2"/>
      <c r="M149" s="2"/>
      <c r="N149" s="2"/>
      <c r="O149" s="2"/>
      <c r="P149" s="2"/>
      <c r="Q149" s="2"/>
      <c r="R149" s="2"/>
      <c r="S149" s="2"/>
      <c r="T149" s="2"/>
      <c r="U149" s="2"/>
      <c r="V149" s="2"/>
      <c r="W149" s="2"/>
      <c r="X149" s="2"/>
      <c r="Y149" s="2"/>
      <c r="Z149" s="2"/>
    </row>
    <row r="150" ht="15.75" customHeight="1" spans="1:26">
      <c r="A150" s="2"/>
      <c r="B150" s="9"/>
      <c r="C150" s="2"/>
      <c r="D150" s="2"/>
      <c r="E150" s="2"/>
      <c r="F150" s="2"/>
      <c r="G150" s="9"/>
      <c r="H150" s="2"/>
      <c r="I150" s="2"/>
      <c r="J150" s="2"/>
      <c r="K150" s="2"/>
      <c r="L150" s="2"/>
      <c r="M150" s="2"/>
      <c r="N150" s="2"/>
      <c r="O150" s="2"/>
      <c r="P150" s="2"/>
      <c r="Q150" s="2"/>
      <c r="R150" s="2"/>
      <c r="S150" s="2"/>
      <c r="T150" s="2"/>
      <c r="U150" s="2"/>
      <c r="V150" s="2"/>
      <c r="W150" s="2"/>
      <c r="X150" s="2"/>
      <c r="Y150" s="2"/>
      <c r="Z150" s="2"/>
    </row>
    <row r="151" ht="15.75" customHeight="1" spans="1:26">
      <c r="A151" s="2"/>
      <c r="B151" s="9"/>
      <c r="C151" s="2"/>
      <c r="D151" s="2"/>
      <c r="E151" s="2"/>
      <c r="F151" s="2"/>
      <c r="G151" s="9"/>
      <c r="H151" s="2"/>
      <c r="I151" s="2"/>
      <c r="J151" s="2"/>
      <c r="K151" s="2"/>
      <c r="L151" s="2"/>
      <c r="M151" s="2"/>
      <c r="N151" s="2"/>
      <c r="O151" s="2"/>
      <c r="P151" s="2"/>
      <c r="Q151" s="2"/>
      <c r="R151" s="2"/>
      <c r="S151" s="2"/>
      <c r="T151" s="2"/>
      <c r="U151" s="2"/>
      <c r="V151" s="2"/>
      <c r="W151" s="2"/>
      <c r="X151" s="2"/>
      <c r="Y151" s="2"/>
      <c r="Z151" s="2"/>
    </row>
    <row r="152" ht="15.75" customHeight="1" spans="1:26">
      <c r="A152" s="2"/>
      <c r="B152" s="9"/>
      <c r="C152" s="2"/>
      <c r="D152" s="2"/>
      <c r="E152" s="2"/>
      <c r="F152" s="2"/>
      <c r="G152" s="9"/>
      <c r="H152" s="2"/>
      <c r="I152" s="2"/>
      <c r="J152" s="2"/>
      <c r="K152" s="2"/>
      <c r="L152" s="2"/>
      <c r="M152" s="2"/>
      <c r="N152" s="2"/>
      <c r="O152" s="2"/>
      <c r="P152" s="2"/>
      <c r="Q152" s="2"/>
      <c r="R152" s="2"/>
      <c r="S152" s="2"/>
      <c r="T152" s="2"/>
      <c r="U152" s="2"/>
      <c r="V152" s="2"/>
      <c r="W152" s="2"/>
      <c r="X152" s="2"/>
      <c r="Y152" s="2"/>
      <c r="Z152" s="2"/>
    </row>
    <row r="153" ht="15.75" customHeight="1" spans="1:26">
      <c r="A153" s="2"/>
      <c r="B153" s="9"/>
      <c r="C153" s="2"/>
      <c r="D153" s="2"/>
      <c r="E153" s="2"/>
      <c r="F153" s="2"/>
      <c r="G153" s="9"/>
      <c r="H153" s="2"/>
      <c r="I153" s="2"/>
      <c r="J153" s="2"/>
      <c r="K153" s="2"/>
      <c r="L153" s="2"/>
      <c r="M153" s="2"/>
      <c r="N153" s="2"/>
      <c r="O153" s="2"/>
      <c r="P153" s="2"/>
      <c r="Q153" s="2"/>
      <c r="R153" s="2"/>
      <c r="S153" s="2"/>
      <c r="T153" s="2"/>
      <c r="U153" s="2"/>
      <c r="V153" s="2"/>
      <c r="W153" s="2"/>
      <c r="X153" s="2"/>
      <c r="Y153" s="2"/>
      <c r="Z153" s="2"/>
    </row>
    <row r="154" ht="15.75" customHeight="1" spans="1:26">
      <c r="A154" s="2"/>
      <c r="B154" s="9"/>
      <c r="C154" s="2"/>
      <c r="D154" s="2"/>
      <c r="E154" s="2"/>
      <c r="F154" s="2"/>
      <c r="G154" s="9"/>
      <c r="H154" s="2"/>
      <c r="I154" s="2"/>
      <c r="J154" s="2"/>
      <c r="K154" s="2"/>
      <c r="L154" s="2"/>
      <c r="M154" s="2"/>
      <c r="N154" s="2"/>
      <c r="O154" s="2"/>
      <c r="P154" s="2"/>
      <c r="Q154" s="2"/>
      <c r="R154" s="2"/>
      <c r="S154" s="2"/>
      <c r="T154" s="2"/>
      <c r="U154" s="2"/>
      <c r="V154" s="2"/>
      <c r="W154" s="2"/>
      <c r="X154" s="2"/>
      <c r="Y154" s="2"/>
      <c r="Z154" s="2"/>
    </row>
    <row r="155" ht="15.75" customHeight="1" spans="1:26">
      <c r="A155" s="2"/>
      <c r="B155" s="9"/>
      <c r="C155" s="2"/>
      <c r="D155" s="2"/>
      <c r="E155" s="2"/>
      <c r="F155" s="2"/>
      <c r="G155" s="9"/>
      <c r="H155" s="2"/>
      <c r="I155" s="2"/>
      <c r="J155" s="2"/>
      <c r="K155" s="2"/>
      <c r="L155" s="2"/>
      <c r="M155" s="2"/>
      <c r="N155" s="2"/>
      <c r="O155" s="2"/>
      <c r="P155" s="2"/>
      <c r="Q155" s="2"/>
      <c r="R155" s="2"/>
      <c r="S155" s="2"/>
      <c r="T155" s="2"/>
      <c r="U155" s="2"/>
      <c r="V155" s="2"/>
      <c r="W155" s="2"/>
      <c r="X155" s="2"/>
      <c r="Y155" s="2"/>
      <c r="Z155" s="2"/>
    </row>
    <row r="156" ht="15.75" customHeight="1" spans="1:26">
      <c r="A156" s="2"/>
      <c r="B156" s="9"/>
      <c r="C156" s="2"/>
      <c r="D156" s="2"/>
      <c r="E156" s="2"/>
      <c r="F156" s="2"/>
      <c r="G156" s="9"/>
      <c r="H156" s="2"/>
      <c r="I156" s="2"/>
      <c r="J156" s="2"/>
      <c r="K156" s="2"/>
      <c r="L156" s="2"/>
      <c r="M156" s="2"/>
      <c r="N156" s="2"/>
      <c r="O156" s="2"/>
      <c r="P156" s="2"/>
      <c r="Q156" s="2"/>
      <c r="R156" s="2"/>
      <c r="S156" s="2"/>
      <c r="T156" s="2"/>
      <c r="U156" s="2"/>
      <c r="V156" s="2"/>
      <c r="W156" s="2"/>
      <c r="X156" s="2"/>
      <c r="Y156" s="2"/>
      <c r="Z156" s="2"/>
    </row>
    <row r="157" ht="15.75" customHeight="1" spans="1:26">
      <c r="A157" s="2"/>
      <c r="B157" s="9"/>
      <c r="C157" s="2"/>
      <c r="D157" s="2"/>
      <c r="E157" s="2"/>
      <c r="F157" s="2"/>
      <c r="G157" s="9"/>
      <c r="H157" s="2"/>
      <c r="I157" s="2"/>
      <c r="J157" s="2"/>
      <c r="K157" s="2"/>
      <c r="L157" s="2"/>
      <c r="M157" s="2"/>
      <c r="N157" s="2"/>
      <c r="O157" s="2"/>
      <c r="P157" s="2"/>
      <c r="Q157" s="2"/>
      <c r="R157" s="2"/>
      <c r="S157" s="2"/>
      <c r="T157" s="2"/>
      <c r="U157" s="2"/>
      <c r="V157" s="2"/>
      <c r="W157" s="2"/>
      <c r="X157" s="2"/>
      <c r="Y157" s="2"/>
      <c r="Z157" s="2"/>
    </row>
    <row r="158" ht="15.75" customHeight="1" spans="1:26">
      <c r="A158" s="2"/>
      <c r="B158" s="9"/>
      <c r="C158" s="2"/>
      <c r="D158" s="2"/>
      <c r="E158" s="2"/>
      <c r="F158" s="2"/>
      <c r="G158" s="9"/>
      <c r="H158" s="2"/>
      <c r="I158" s="2"/>
      <c r="J158" s="2"/>
      <c r="K158" s="2"/>
      <c r="L158" s="2"/>
      <c r="M158" s="2"/>
      <c r="N158" s="2"/>
      <c r="O158" s="2"/>
      <c r="P158" s="2"/>
      <c r="Q158" s="2"/>
      <c r="R158" s="2"/>
      <c r="S158" s="2"/>
      <c r="T158" s="2"/>
      <c r="U158" s="2"/>
      <c r="V158" s="2"/>
      <c r="W158" s="2"/>
      <c r="X158" s="2"/>
      <c r="Y158" s="2"/>
      <c r="Z158" s="2"/>
    </row>
    <row r="159" ht="15.75" customHeight="1" spans="1:26">
      <c r="A159" s="2"/>
      <c r="B159" s="9"/>
      <c r="C159" s="2"/>
      <c r="D159" s="2"/>
      <c r="E159" s="2"/>
      <c r="F159" s="2"/>
      <c r="G159" s="9"/>
      <c r="H159" s="2"/>
      <c r="I159" s="2"/>
      <c r="J159" s="2"/>
      <c r="K159" s="2"/>
      <c r="L159" s="2"/>
      <c r="M159" s="2"/>
      <c r="N159" s="2"/>
      <c r="O159" s="2"/>
      <c r="P159" s="2"/>
      <c r="Q159" s="2"/>
      <c r="R159" s="2"/>
      <c r="S159" s="2"/>
      <c r="T159" s="2"/>
      <c r="U159" s="2"/>
      <c r="V159" s="2"/>
      <c r="W159" s="2"/>
      <c r="X159" s="2"/>
      <c r="Y159" s="2"/>
      <c r="Z159" s="2"/>
    </row>
    <row r="160" ht="15.75" customHeight="1" spans="1:26">
      <c r="A160" s="2"/>
      <c r="B160" s="9"/>
      <c r="C160" s="2"/>
      <c r="D160" s="2"/>
      <c r="E160" s="2"/>
      <c r="F160" s="2"/>
      <c r="G160" s="9"/>
      <c r="H160" s="2"/>
      <c r="I160" s="2"/>
      <c r="J160" s="2"/>
      <c r="K160" s="2"/>
      <c r="L160" s="2"/>
      <c r="M160" s="2"/>
      <c r="N160" s="2"/>
      <c r="O160" s="2"/>
      <c r="P160" s="2"/>
      <c r="Q160" s="2"/>
      <c r="R160" s="2"/>
      <c r="S160" s="2"/>
      <c r="T160" s="2"/>
      <c r="U160" s="2"/>
      <c r="V160" s="2"/>
      <c r="W160" s="2"/>
      <c r="X160" s="2"/>
      <c r="Y160" s="2"/>
      <c r="Z160" s="2"/>
    </row>
    <row r="161" ht="15.75" customHeight="1" spans="1:26">
      <c r="A161" s="2"/>
      <c r="B161" s="9"/>
      <c r="C161" s="2"/>
      <c r="D161" s="2"/>
      <c r="E161" s="2"/>
      <c r="F161" s="2"/>
      <c r="G161" s="9"/>
      <c r="H161" s="2"/>
      <c r="I161" s="2"/>
      <c r="J161" s="2"/>
      <c r="K161" s="2"/>
      <c r="L161" s="2"/>
      <c r="M161" s="2"/>
      <c r="N161" s="2"/>
      <c r="O161" s="2"/>
      <c r="P161" s="2"/>
      <c r="Q161" s="2"/>
      <c r="R161" s="2"/>
      <c r="S161" s="2"/>
      <c r="T161" s="2"/>
      <c r="U161" s="2"/>
      <c r="V161" s="2"/>
      <c r="W161" s="2"/>
      <c r="X161" s="2"/>
      <c r="Y161" s="2"/>
      <c r="Z161" s="2"/>
    </row>
    <row r="162" ht="15.75" customHeight="1" spans="1:26">
      <c r="A162" s="2"/>
      <c r="B162" s="9"/>
      <c r="C162" s="2"/>
      <c r="D162" s="2"/>
      <c r="E162" s="2"/>
      <c r="F162" s="2"/>
      <c r="G162" s="9"/>
      <c r="H162" s="2"/>
      <c r="I162" s="2"/>
      <c r="J162" s="2"/>
      <c r="K162" s="2"/>
      <c r="L162" s="2"/>
      <c r="M162" s="2"/>
      <c r="N162" s="2"/>
      <c r="O162" s="2"/>
      <c r="P162" s="2"/>
      <c r="Q162" s="2"/>
      <c r="R162" s="2"/>
      <c r="S162" s="2"/>
      <c r="T162" s="2"/>
      <c r="U162" s="2"/>
      <c r="V162" s="2"/>
      <c r="W162" s="2"/>
      <c r="X162" s="2"/>
      <c r="Y162" s="2"/>
      <c r="Z162" s="2"/>
    </row>
    <row r="163" ht="15.75" customHeight="1" spans="1:26">
      <c r="A163" s="2"/>
      <c r="B163" s="9"/>
      <c r="C163" s="2"/>
      <c r="D163" s="2"/>
      <c r="E163" s="2"/>
      <c r="F163" s="2"/>
      <c r="G163" s="9"/>
      <c r="H163" s="2"/>
      <c r="I163" s="2"/>
      <c r="J163" s="2"/>
      <c r="K163" s="2"/>
      <c r="L163" s="2"/>
      <c r="M163" s="2"/>
      <c r="N163" s="2"/>
      <c r="O163" s="2"/>
      <c r="P163" s="2"/>
      <c r="Q163" s="2"/>
      <c r="R163" s="2"/>
      <c r="S163" s="2"/>
      <c r="T163" s="2"/>
      <c r="U163" s="2"/>
      <c r="V163" s="2"/>
      <c r="W163" s="2"/>
      <c r="X163" s="2"/>
      <c r="Y163" s="2"/>
      <c r="Z163" s="2"/>
    </row>
    <row r="164" ht="15.75" customHeight="1" spans="1:26">
      <c r="A164" s="2"/>
      <c r="B164" s="9"/>
      <c r="C164" s="2"/>
      <c r="D164" s="2"/>
      <c r="E164" s="2"/>
      <c r="F164" s="2"/>
      <c r="G164" s="9"/>
      <c r="H164" s="2"/>
      <c r="I164" s="2"/>
      <c r="J164" s="2"/>
      <c r="K164" s="2"/>
      <c r="L164" s="2"/>
      <c r="M164" s="2"/>
      <c r="N164" s="2"/>
      <c r="O164" s="2"/>
      <c r="P164" s="2"/>
      <c r="Q164" s="2"/>
      <c r="R164" s="2"/>
      <c r="S164" s="2"/>
      <c r="T164" s="2"/>
      <c r="U164" s="2"/>
      <c r="V164" s="2"/>
      <c r="W164" s="2"/>
      <c r="X164" s="2"/>
      <c r="Y164" s="2"/>
      <c r="Z164" s="2"/>
    </row>
    <row r="165" ht="15.75" customHeight="1" spans="1:26">
      <c r="A165" s="2"/>
      <c r="B165" s="9"/>
      <c r="C165" s="2"/>
      <c r="D165" s="2"/>
      <c r="E165" s="2"/>
      <c r="F165" s="2"/>
      <c r="G165" s="9"/>
      <c r="H165" s="2"/>
      <c r="I165" s="2"/>
      <c r="J165" s="2"/>
      <c r="K165" s="2"/>
      <c r="L165" s="2"/>
      <c r="M165" s="2"/>
      <c r="N165" s="2"/>
      <c r="O165" s="2"/>
      <c r="P165" s="2"/>
      <c r="Q165" s="2"/>
      <c r="R165" s="2"/>
      <c r="S165" s="2"/>
      <c r="T165" s="2"/>
      <c r="U165" s="2"/>
      <c r="V165" s="2"/>
      <c r="W165" s="2"/>
      <c r="X165" s="2"/>
      <c r="Y165" s="2"/>
      <c r="Z165" s="2"/>
    </row>
    <row r="166" ht="15.75" customHeight="1" spans="1:26">
      <c r="A166" s="2"/>
      <c r="B166" s="9"/>
      <c r="C166" s="2"/>
      <c r="D166" s="2"/>
      <c r="E166" s="2"/>
      <c r="F166" s="2"/>
      <c r="G166" s="9"/>
      <c r="H166" s="2"/>
      <c r="I166" s="2"/>
      <c r="J166" s="2"/>
      <c r="K166" s="2"/>
      <c r="L166" s="2"/>
      <c r="M166" s="2"/>
      <c r="N166" s="2"/>
      <c r="O166" s="2"/>
      <c r="P166" s="2"/>
      <c r="Q166" s="2"/>
      <c r="R166" s="2"/>
      <c r="S166" s="2"/>
      <c r="T166" s="2"/>
      <c r="U166" s="2"/>
      <c r="V166" s="2"/>
      <c r="W166" s="2"/>
      <c r="X166" s="2"/>
      <c r="Y166" s="2"/>
      <c r="Z166" s="2"/>
    </row>
    <row r="167" ht="15.75" customHeight="1" spans="1:26">
      <c r="A167" s="2"/>
      <c r="B167" s="9"/>
      <c r="C167" s="2"/>
      <c r="D167" s="2"/>
      <c r="E167" s="2"/>
      <c r="F167" s="2"/>
      <c r="G167" s="9"/>
      <c r="H167" s="2"/>
      <c r="I167" s="2"/>
      <c r="J167" s="2"/>
      <c r="K167" s="2"/>
      <c r="L167" s="2"/>
      <c r="M167" s="2"/>
      <c r="N167" s="2"/>
      <c r="O167" s="2"/>
      <c r="P167" s="2"/>
      <c r="Q167" s="2"/>
      <c r="R167" s="2"/>
      <c r="S167" s="2"/>
      <c r="T167" s="2"/>
      <c r="U167" s="2"/>
      <c r="V167" s="2"/>
      <c r="W167" s="2"/>
      <c r="X167" s="2"/>
      <c r="Y167" s="2"/>
      <c r="Z167" s="2"/>
    </row>
    <row r="168" ht="15.75" customHeight="1" spans="1:26">
      <c r="A168" s="2"/>
      <c r="B168" s="9"/>
      <c r="C168" s="2"/>
      <c r="D168" s="2"/>
      <c r="E168" s="2"/>
      <c r="F168" s="2"/>
      <c r="G168" s="9"/>
      <c r="H168" s="2"/>
      <c r="I168" s="2"/>
      <c r="J168" s="2"/>
      <c r="K168" s="2"/>
      <c r="L168" s="2"/>
      <c r="M168" s="2"/>
      <c r="N168" s="2"/>
      <c r="O168" s="2"/>
      <c r="P168" s="2"/>
      <c r="Q168" s="2"/>
      <c r="R168" s="2"/>
      <c r="S168" s="2"/>
      <c r="T168" s="2"/>
      <c r="U168" s="2"/>
      <c r="V168" s="2"/>
      <c r="W168" s="2"/>
      <c r="X168" s="2"/>
      <c r="Y168" s="2"/>
      <c r="Z168" s="2"/>
    </row>
    <row r="169" ht="15.75" customHeight="1" spans="1:26">
      <c r="A169" s="2"/>
      <c r="B169" s="9"/>
      <c r="C169" s="2"/>
      <c r="D169" s="2"/>
      <c r="E169" s="2"/>
      <c r="F169" s="2"/>
      <c r="G169" s="9"/>
      <c r="H169" s="2"/>
      <c r="I169" s="2"/>
      <c r="J169" s="2"/>
      <c r="K169" s="2"/>
      <c r="L169" s="2"/>
      <c r="M169" s="2"/>
      <c r="N169" s="2"/>
      <c r="O169" s="2"/>
      <c r="P169" s="2"/>
      <c r="Q169" s="2"/>
      <c r="R169" s="2"/>
      <c r="S169" s="2"/>
      <c r="T169" s="2"/>
      <c r="U169" s="2"/>
      <c r="V169" s="2"/>
      <c r="W169" s="2"/>
      <c r="X169" s="2"/>
      <c r="Y169" s="2"/>
      <c r="Z169" s="2"/>
    </row>
    <row r="170" ht="15.75" customHeight="1" spans="1:26">
      <c r="A170" s="2"/>
      <c r="B170" s="9"/>
      <c r="C170" s="2"/>
      <c r="D170" s="2"/>
      <c r="E170" s="2"/>
      <c r="F170" s="2"/>
      <c r="G170" s="9"/>
      <c r="H170" s="2"/>
      <c r="I170" s="2"/>
      <c r="J170" s="2"/>
      <c r="K170" s="2"/>
      <c r="L170" s="2"/>
      <c r="M170" s="2"/>
      <c r="N170" s="2"/>
      <c r="O170" s="2"/>
      <c r="P170" s="2"/>
      <c r="Q170" s="2"/>
      <c r="R170" s="2"/>
      <c r="S170" s="2"/>
      <c r="T170" s="2"/>
      <c r="U170" s="2"/>
      <c r="V170" s="2"/>
      <c r="W170" s="2"/>
      <c r="X170" s="2"/>
      <c r="Y170" s="2"/>
      <c r="Z170" s="2"/>
    </row>
    <row r="171" ht="15.75" customHeight="1" spans="1:26">
      <c r="A171" s="2"/>
      <c r="B171" s="9"/>
      <c r="C171" s="2"/>
      <c r="D171" s="2"/>
      <c r="E171" s="2"/>
      <c r="F171" s="2"/>
      <c r="G171" s="9"/>
      <c r="H171" s="2"/>
      <c r="I171" s="2"/>
      <c r="J171" s="2"/>
      <c r="K171" s="2"/>
      <c r="L171" s="2"/>
      <c r="M171" s="2"/>
      <c r="N171" s="2"/>
      <c r="O171" s="2"/>
      <c r="P171" s="2"/>
      <c r="Q171" s="2"/>
      <c r="R171" s="2"/>
      <c r="S171" s="2"/>
      <c r="T171" s="2"/>
      <c r="U171" s="2"/>
      <c r="V171" s="2"/>
      <c r="W171" s="2"/>
      <c r="X171" s="2"/>
      <c r="Y171" s="2"/>
      <c r="Z171" s="2"/>
    </row>
    <row r="172" ht="15.75" customHeight="1" spans="1:26">
      <c r="A172" s="2"/>
      <c r="B172" s="9"/>
      <c r="C172" s="2"/>
      <c r="D172" s="2"/>
      <c r="E172" s="2"/>
      <c r="F172" s="2"/>
      <c r="G172" s="9"/>
      <c r="H172" s="2"/>
      <c r="I172" s="2"/>
      <c r="J172" s="2"/>
      <c r="K172" s="2"/>
      <c r="L172" s="2"/>
      <c r="M172" s="2"/>
      <c r="N172" s="2"/>
      <c r="O172" s="2"/>
      <c r="P172" s="2"/>
      <c r="Q172" s="2"/>
      <c r="R172" s="2"/>
      <c r="S172" s="2"/>
      <c r="T172" s="2"/>
      <c r="U172" s="2"/>
      <c r="V172" s="2"/>
      <c r="W172" s="2"/>
      <c r="X172" s="2"/>
      <c r="Y172" s="2"/>
      <c r="Z172" s="2"/>
    </row>
    <row r="173" ht="15.75" customHeight="1" spans="1:26">
      <c r="A173" s="2"/>
      <c r="B173" s="9"/>
      <c r="C173" s="2"/>
      <c r="D173" s="2"/>
      <c r="E173" s="2"/>
      <c r="F173" s="2"/>
      <c r="G173" s="9"/>
      <c r="H173" s="2"/>
      <c r="I173" s="2"/>
      <c r="J173" s="2"/>
      <c r="K173" s="2"/>
      <c r="L173" s="2"/>
      <c r="M173" s="2"/>
      <c r="N173" s="2"/>
      <c r="O173" s="2"/>
      <c r="P173" s="2"/>
      <c r="Q173" s="2"/>
      <c r="R173" s="2"/>
      <c r="S173" s="2"/>
      <c r="T173" s="2"/>
      <c r="U173" s="2"/>
      <c r="V173" s="2"/>
      <c r="W173" s="2"/>
      <c r="X173" s="2"/>
      <c r="Y173" s="2"/>
      <c r="Z173" s="2"/>
    </row>
    <row r="174" ht="15.75" customHeight="1" spans="1:26">
      <c r="A174" s="2"/>
      <c r="B174" s="9"/>
      <c r="C174" s="2"/>
      <c r="D174" s="2"/>
      <c r="E174" s="2"/>
      <c r="F174" s="2"/>
      <c r="G174" s="9"/>
      <c r="H174" s="2"/>
      <c r="I174" s="2"/>
      <c r="J174" s="2"/>
      <c r="K174" s="2"/>
      <c r="L174" s="2"/>
      <c r="M174" s="2"/>
      <c r="N174" s="2"/>
      <c r="O174" s="2"/>
      <c r="P174" s="2"/>
      <c r="Q174" s="2"/>
      <c r="R174" s="2"/>
      <c r="S174" s="2"/>
      <c r="T174" s="2"/>
      <c r="U174" s="2"/>
      <c r="V174" s="2"/>
      <c r="W174" s="2"/>
      <c r="X174" s="2"/>
      <c r="Y174" s="2"/>
      <c r="Z174" s="2"/>
    </row>
    <row r="175" ht="15.75" customHeight="1" spans="1:26">
      <c r="A175" s="2"/>
      <c r="B175" s="9"/>
      <c r="C175" s="2"/>
      <c r="D175" s="2"/>
      <c r="E175" s="2"/>
      <c r="F175" s="2"/>
      <c r="G175" s="9"/>
      <c r="H175" s="2"/>
      <c r="I175" s="2"/>
      <c r="J175" s="2"/>
      <c r="K175" s="2"/>
      <c r="L175" s="2"/>
      <c r="M175" s="2"/>
      <c r="N175" s="2"/>
      <c r="O175" s="2"/>
      <c r="P175" s="2"/>
      <c r="Q175" s="2"/>
      <c r="R175" s="2"/>
      <c r="S175" s="2"/>
      <c r="T175" s="2"/>
      <c r="U175" s="2"/>
      <c r="V175" s="2"/>
      <c r="W175" s="2"/>
      <c r="X175" s="2"/>
      <c r="Y175" s="2"/>
      <c r="Z175" s="2"/>
    </row>
    <row r="176" ht="15.75" customHeight="1" spans="1:26">
      <c r="A176" s="2"/>
      <c r="B176" s="9"/>
      <c r="C176" s="2"/>
      <c r="D176" s="2"/>
      <c r="E176" s="2"/>
      <c r="F176" s="2"/>
      <c r="G176" s="9"/>
      <c r="H176" s="2"/>
      <c r="I176" s="2"/>
      <c r="J176" s="2"/>
      <c r="K176" s="2"/>
      <c r="L176" s="2"/>
      <c r="M176" s="2"/>
      <c r="N176" s="2"/>
      <c r="O176" s="2"/>
      <c r="P176" s="2"/>
      <c r="Q176" s="2"/>
      <c r="R176" s="2"/>
      <c r="S176" s="2"/>
      <c r="T176" s="2"/>
      <c r="U176" s="2"/>
      <c r="V176" s="2"/>
      <c r="W176" s="2"/>
      <c r="X176" s="2"/>
      <c r="Y176" s="2"/>
      <c r="Z176" s="2"/>
    </row>
    <row r="177" ht="15.75" customHeight="1" spans="1:26">
      <c r="A177" s="2"/>
      <c r="B177" s="9"/>
      <c r="C177" s="2"/>
      <c r="D177" s="2"/>
      <c r="E177" s="2"/>
      <c r="F177" s="2"/>
      <c r="G177" s="9"/>
      <c r="H177" s="2"/>
      <c r="I177" s="2"/>
      <c r="J177" s="2"/>
      <c r="K177" s="2"/>
      <c r="L177" s="2"/>
      <c r="M177" s="2"/>
      <c r="N177" s="2"/>
      <c r="O177" s="2"/>
      <c r="P177" s="2"/>
      <c r="Q177" s="2"/>
      <c r="R177" s="2"/>
      <c r="S177" s="2"/>
      <c r="T177" s="2"/>
      <c r="U177" s="2"/>
      <c r="V177" s="2"/>
      <c r="W177" s="2"/>
      <c r="X177" s="2"/>
      <c r="Y177" s="2"/>
      <c r="Z177" s="2"/>
    </row>
    <row r="178" ht="15.75" customHeight="1" spans="1:26">
      <c r="A178" s="2"/>
      <c r="B178" s="9"/>
      <c r="C178" s="2"/>
      <c r="D178" s="2"/>
      <c r="E178" s="2"/>
      <c r="F178" s="2"/>
      <c r="G178" s="9"/>
      <c r="H178" s="2"/>
      <c r="I178" s="2"/>
      <c r="J178" s="2"/>
      <c r="K178" s="2"/>
      <c r="L178" s="2"/>
      <c r="M178" s="2"/>
      <c r="N178" s="2"/>
      <c r="O178" s="2"/>
      <c r="P178" s="2"/>
      <c r="Q178" s="2"/>
      <c r="R178" s="2"/>
      <c r="S178" s="2"/>
      <c r="T178" s="2"/>
      <c r="U178" s="2"/>
      <c r="V178" s="2"/>
      <c r="W178" s="2"/>
      <c r="X178" s="2"/>
      <c r="Y178" s="2"/>
      <c r="Z178" s="2"/>
    </row>
    <row r="179" ht="15.75" customHeight="1" spans="1:26">
      <c r="A179" s="2"/>
      <c r="B179" s="9"/>
      <c r="C179" s="2"/>
      <c r="D179" s="2"/>
      <c r="E179" s="2"/>
      <c r="F179" s="2"/>
      <c r="G179" s="9"/>
      <c r="H179" s="2"/>
      <c r="I179" s="2"/>
      <c r="J179" s="2"/>
      <c r="K179" s="2"/>
      <c r="L179" s="2"/>
      <c r="M179" s="2"/>
      <c r="N179" s="2"/>
      <c r="O179" s="2"/>
      <c r="P179" s="2"/>
      <c r="Q179" s="2"/>
      <c r="R179" s="2"/>
      <c r="S179" s="2"/>
      <c r="T179" s="2"/>
      <c r="U179" s="2"/>
      <c r="V179" s="2"/>
      <c r="W179" s="2"/>
      <c r="X179" s="2"/>
      <c r="Y179" s="2"/>
      <c r="Z179" s="2"/>
    </row>
    <row r="180" ht="15.75" customHeight="1" spans="1:26">
      <c r="A180" s="2"/>
      <c r="B180" s="9"/>
      <c r="C180" s="2"/>
      <c r="D180" s="2"/>
      <c r="E180" s="2"/>
      <c r="F180" s="2"/>
      <c r="G180" s="9"/>
      <c r="H180" s="2"/>
      <c r="I180" s="2"/>
      <c r="J180" s="2"/>
      <c r="K180" s="2"/>
      <c r="L180" s="2"/>
      <c r="M180" s="2"/>
      <c r="N180" s="2"/>
      <c r="O180" s="2"/>
      <c r="P180" s="2"/>
      <c r="Q180" s="2"/>
      <c r="R180" s="2"/>
      <c r="S180" s="2"/>
      <c r="T180" s="2"/>
      <c r="U180" s="2"/>
      <c r="V180" s="2"/>
      <c r="W180" s="2"/>
      <c r="X180" s="2"/>
      <c r="Y180" s="2"/>
      <c r="Z180" s="2"/>
    </row>
    <row r="181" ht="15.75" customHeight="1" spans="1:26">
      <c r="A181" s="2"/>
      <c r="B181" s="9"/>
      <c r="C181" s="2"/>
      <c r="D181" s="2"/>
      <c r="E181" s="2"/>
      <c r="F181" s="2"/>
      <c r="G181" s="9"/>
      <c r="H181" s="2"/>
      <c r="I181" s="2"/>
      <c r="J181" s="2"/>
      <c r="K181" s="2"/>
      <c r="L181" s="2"/>
      <c r="M181" s="2"/>
      <c r="N181" s="2"/>
      <c r="O181" s="2"/>
      <c r="P181" s="2"/>
      <c r="Q181" s="2"/>
      <c r="R181" s="2"/>
      <c r="S181" s="2"/>
      <c r="T181" s="2"/>
      <c r="U181" s="2"/>
      <c r="V181" s="2"/>
      <c r="W181" s="2"/>
      <c r="X181" s="2"/>
      <c r="Y181" s="2"/>
      <c r="Z181" s="2"/>
    </row>
    <row r="182" ht="15.75" customHeight="1" spans="1:26">
      <c r="A182" s="2"/>
      <c r="B182" s="9"/>
      <c r="C182" s="2"/>
      <c r="D182" s="2"/>
      <c r="E182" s="2"/>
      <c r="F182" s="2"/>
      <c r="G182" s="9"/>
      <c r="H182" s="2"/>
      <c r="I182" s="2"/>
      <c r="J182" s="2"/>
      <c r="K182" s="2"/>
      <c r="L182" s="2"/>
      <c r="M182" s="2"/>
      <c r="N182" s="2"/>
      <c r="O182" s="2"/>
      <c r="P182" s="2"/>
      <c r="Q182" s="2"/>
      <c r="R182" s="2"/>
      <c r="S182" s="2"/>
      <c r="T182" s="2"/>
      <c r="U182" s="2"/>
      <c r="V182" s="2"/>
      <c r="W182" s="2"/>
      <c r="X182" s="2"/>
      <c r="Y182" s="2"/>
      <c r="Z182" s="2"/>
    </row>
    <row r="183" ht="15.75" customHeight="1" spans="1:26">
      <c r="A183" s="2"/>
      <c r="B183" s="9"/>
      <c r="C183" s="2"/>
      <c r="D183" s="2"/>
      <c r="E183" s="2"/>
      <c r="F183" s="2"/>
      <c r="G183" s="9"/>
      <c r="H183" s="2"/>
      <c r="I183" s="2"/>
      <c r="J183" s="2"/>
      <c r="K183" s="2"/>
      <c r="L183" s="2"/>
      <c r="M183" s="2"/>
      <c r="N183" s="2"/>
      <c r="O183" s="2"/>
      <c r="P183" s="2"/>
      <c r="Q183" s="2"/>
      <c r="R183" s="2"/>
      <c r="S183" s="2"/>
      <c r="T183" s="2"/>
      <c r="U183" s="2"/>
      <c r="V183" s="2"/>
      <c r="W183" s="2"/>
      <c r="X183" s="2"/>
      <c r="Y183" s="2"/>
      <c r="Z183" s="2"/>
    </row>
    <row r="184" ht="15.75" customHeight="1" spans="1:26">
      <c r="A184" s="2"/>
      <c r="B184" s="9"/>
      <c r="C184" s="2"/>
      <c r="D184" s="2"/>
      <c r="E184" s="2"/>
      <c r="F184" s="2"/>
      <c r="G184" s="9"/>
      <c r="H184" s="2"/>
      <c r="I184" s="2"/>
      <c r="J184" s="2"/>
      <c r="K184" s="2"/>
      <c r="L184" s="2"/>
      <c r="M184" s="2"/>
      <c r="N184" s="2"/>
      <c r="O184" s="2"/>
      <c r="P184" s="2"/>
      <c r="Q184" s="2"/>
      <c r="R184" s="2"/>
      <c r="S184" s="2"/>
      <c r="T184" s="2"/>
      <c r="U184" s="2"/>
      <c r="V184" s="2"/>
      <c r="W184" s="2"/>
      <c r="X184" s="2"/>
      <c r="Y184" s="2"/>
      <c r="Z184" s="2"/>
    </row>
    <row r="185" ht="15.75" customHeight="1" spans="1:26">
      <c r="A185" s="2"/>
      <c r="B185" s="9"/>
      <c r="C185" s="2"/>
      <c r="D185" s="2"/>
      <c r="E185" s="2"/>
      <c r="F185" s="2"/>
      <c r="G185" s="9"/>
      <c r="H185" s="2"/>
      <c r="I185" s="2"/>
      <c r="J185" s="2"/>
      <c r="K185" s="2"/>
      <c r="L185" s="2"/>
      <c r="M185" s="2"/>
      <c r="N185" s="2"/>
      <c r="O185" s="2"/>
      <c r="P185" s="2"/>
      <c r="Q185" s="2"/>
      <c r="R185" s="2"/>
      <c r="S185" s="2"/>
      <c r="T185" s="2"/>
      <c r="U185" s="2"/>
      <c r="V185" s="2"/>
      <c r="W185" s="2"/>
      <c r="X185" s="2"/>
      <c r="Y185" s="2"/>
      <c r="Z185" s="2"/>
    </row>
    <row r="186" ht="15.75" customHeight="1" spans="1:26">
      <c r="A186" s="2"/>
      <c r="B186" s="9"/>
      <c r="C186" s="2"/>
      <c r="D186" s="2"/>
      <c r="E186" s="2"/>
      <c r="F186" s="2"/>
      <c r="G186" s="9"/>
      <c r="H186" s="2"/>
      <c r="I186" s="2"/>
      <c r="J186" s="2"/>
      <c r="K186" s="2"/>
      <c r="L186" s="2"/>
      <c r="M186" s="2"/>
      <c r="N186" s="2"/>
      <c r="O186" s="2"/>
      <c r="P186" s="2"/>
      <c r="Q186" s="2"/>
      <c r="R186" s="2"/>
      <c r="S186" s="2"/>
      <c r="T186" s="2"/>
      <c r="U186" s="2"/>
      <c r="V186" s="2"/>
      <c r="W186" s="2"/>
      <c r="X186" s="2"/>
      <c r="Y186" s="2"/>
      <c r="Z186" s="2"/>
    </row>
    <row r="187" ht="15.75" customHeight="1" spans="1:26">
      <c r="A187" s="2"/>
      <c r="B187" s="9"/>
      <c r="C187" s="2"/>
      <c r="D187" s="2"/>
      <c r="E187" s="2"/>
      <c r="F187" s="2"/>
      <c r="G187" s="9"/>
      <c r="H187" s="2"/>
      <c r="I187" s="2"/>
      <c r="J187" s="2"/>
      <c r="K187" s="2"/>
      <c r="L187" s="2"/>
      <c r="M187" s="2"/>
      <c r="N187" s="2"/>
      <c r="O187" s="2"/>
      <c r="P187" s="2"/>
      <c r="Q187" s="2"/>
      <c r="R187" s="2"/>
      <c r="S187" s="2"/>
      <c r="T187" s="2"/>
      <c r="U187" s="2"/>
      <c r="V187" s="2"/>
      <c r="W187" s="2"/>
      <c r="X187" s="2"/>
      <c r="Y187" s="2"/>
      <c r="Z187" s="2"/>
    </row>
    <row r="188" ht="15.75" customHeight="1" spans="1:26">
      <c r="A188" s="2"/>
      <c r="B188" s="9"/>
      <c r="C188" s="2"/>
      <c r="D188" s="2"/>
      <c r="E188" s="2"/>
      <c r="F188" s="2"/>
      <c r="G188" s="9"/>
      <c r="H188" s="2"/>
      <c r="I188" s="2"/>
      <c r="J188" s="2"/>
      <c r="K188" s="2"/>
      <c r="L188" s="2"/>
      <c r="M188" s="2"/>
      <c r="N188" s="2"/>
      <c r="O188" s="2"/>
      <c r="P188" s="2"/>
      <c r="Q188" s="2"/>
      <c r="R188" s="2"/>
      <c r="S188" s="2"/>
      <c r="T188" s="2"/>
      <c r="U188" s="2"/>
      <c r="V188" s="2"/>
      <c r="W188" s="2"/>
      <c r="X188" s="2"/>
      <c r="Y188" s="2"/>
      <c r="Z188" s="2"/>
    </row>
    <row r="189" ht="15.75" customHeight="1" spans="1:26">
      <c r="A189" s="2"/>
      <c r="B189" s="9"/>
      <c r="C189" s="2"/>
      <c r="D189" s="2"/>
      <c r="E189" s="2"/>
      <c r="F189" s="2"/>
      <c r="G189" s="9"/>
      <c r="H189" s="2"/>
      <c r="I189" s="2"/>
      <c r="J189" s="2"/>
      <c r="K189" s="2"/>
      <c r="L189" s="2"/>
      <c r="M189" s="2"/>
      <c r="N189" s="2"/>
      <c r="O189" s="2"/>
      <c r="P189" s="2"/>
      <c r="Q189" s="2"/>
      <c r="R189" s="2"/>
      <c r="S189" s="2"/>
      <c r="T189" s="2"/>
      <c r="U189" s="2"/>
      <c r="V189" s="2"/>
      <c r="W189" s="2"/>
      <c r="X189" s="2"/>
      <c r="Y189" s="2"/>
      <c r="Z189" s="2"/>
    </row>
    <row r="190" ht="15.75" customHeight="1" spans="1:26">
      <c r="A190" s="2"/>
      <c r="B190" s="9"/>
      <c r="C190" s="2"/>
      <c r="D190" s="2"/>
      <c r="E190" s="2"/>
      <c r="F190" s="2"/>
      <c r="G190" s="9"/>
      <c r="H190" s="2"/>
      <c r="I190" s="2"/>
      <c r="J190" s="2"/>
      <c r="K190" s="2"/>
      <c r="L190" s="2"/>
      <c r="M190" s="2"/>
      <c r="N190" s="2"/>
      <c r="O190" s="2"/>
      <c r="P190" s="2"/>
      <c r="Q190" s="2"/>
      <c r="R190" s="2"/>
      <c r="S190" s="2"/>
      <c r="T190" s="2"/>
      <c r="U190" s="2"/>
      <c r="V190" s="2"/>
      <c r="W190" s="2"/>
      <c r="X190" s="2"/>
      <c r="Y190" s="2"/>
      <c r="Z190" s="2"/>
    </row>
    <row r="191" ht="15.75" customHeight="1" spans="1:26">
      <c r="A191" s="2"/>
      <c r="B191" s="9"/>
      <c r="C191" s="2"/>
      <c r="D191" s="2"/>
      <c r="E191" s="2"/>
      <c r="F191" s="2"/>
      <c r="G191" s="9"/>
      <c r="H191" s="2"/>
      <c r="I191" s="2"/>
      <c r="J191" s="2"/>
      <c r="K191" s="2"/>
      <c r="L191" s="2"/>
      <c r="M191" s="2"/>
      <c r="N191" s="2"/>
      <c r="O191" s="2"/>
      <c r="P191" s="2"/>
      <c r="Q191" s="2"/>
      <c r="R191" s="2"/>
      <c r="S191" s="2"/>
      <c r="T191" s="2"/>
      <c r="U191" s="2"/>
      <c r="V191" s="2"/>
      <c r="W191" s="2"/>
      <c r="X191" s="2"/>
      <c r="Y191" s="2"/>
      <c r="Z191" s="2"/>
    </row>
    <row r="192" ht="15.75" customHeight="1" spans="1:26">
      <c r="A192" s="2"/>
      <c r="B192" s="9"/>
      <c r="C192" s="2"/>
      <c r="D192" s="2"/>
      <c r="E192" s="2"/>
      <c r="F192" s="2"/>
      <c r="G192" s="9"/>
      <c r="H192" s="2"/>
      <c r="I192" s="2"/>
      <c r="J192" s="2"/>
      <c r="K192" s="2"/>
      <c r="L192" s="2"/>
      <c r="M192" s="2"/>
      <c r="N192" s="2"/>
      <c r="O192" s="2"/>
      <c r="P192" s="2"/>
      <c r="Q192" s="2"/>
      <c r="R192" s="2"/>
      <c r="S192" s="2"/>
      <c r="T192" s="2"/>
      <c r="U192" s="2"/>
      <c r="V192" s="2"/>
      <c r="W192" s="2"/>
      <c r="X192" s="2"/>
      <c r="Y192" s="2"/>
      <c r="Z192" s="2"/>
    </row>
    <row r="193" ht="15.75" customHeight="1" spans="1:26">
      <c r="A193" s="2"/>
      <c r="B193" s="9"/>
      <c r="C193" s="2"/>
      <c r="D193" s="2"/>
      <c r="E193" s="2"/>
      <c r="F193" s="2"/>
      <c r="G193" s="9"/>
      <c r="H193" s="2"/>
      <c r="I193" s="2"/>
      <c r="J193" s="2"/>
      <c r="K193" s="2"/>
      <c r="L193" s="2"/>
      <c r="M193" s="2"/>
      <c r="N193" s="2"/>
      <c r="O193" s="2"/>
      <c r="P193" s="2"/>
      <c r="Q193" s="2"/>
      <c r="R193" s="2"/>
      <c r="S193" s="2"/>
      <c r="T193" s="2"/>
      <c r="U193" s="2"/>
      <c r="V193" s="2"/>
      <c r="W193" s="2"/>
      <c r="X193" s="2"/>
      <c r="Y193" s="2"/>
      <c r="Z193" s="2"/>
    </row>
    <row r="194" ht="15.75" customHeight="1" spans="1:26">
      <c r="A194" s="2"/>
      <c r="B194" s="9"/>
      <c r="C194" s="2"/>
      <c r="D194" s="2"/>
      <c r="E194" s="2"/>
      <c r="F194" s="2"/>
      <c r="G194" s="9"/>
      <c r="H194" s="2"/>
      <c r="I194" s="2"/>
      <c r="J194" s="2"/>
      <c r="K194" s="2"/>
      <c r="L194" s="2"/>
      <c r="M194" s="2"/>
      <c r="N194" s="2"/>
      <c r="O194" s="2"/>
      <c r="P194" s="2"/>
      <c r="Q194" s="2"/>
      <c r="R194" s="2"/>
      <c r="S194" s="2"/>
      <c r="T194" s="2"/>
      <c r="U194" s="2"/>
      <c r="V194" s="2"/>
      <c r="W194" s="2"/>
      <c r="X194" s="2"/>
      <c r="Y194" s="2"/>
      <c r="Z194" s="2"/>
    </row>
    <row r="195" ht="15.75" customHeight="1" spans="1:26">
      <c r="A195" s="2"/>
      <c r="B195" s="9"/>
      <c r="C195" s="2"/>
      <c r="D195" s="2"/>
      <c r="E195" s="2"/>
      <c r="F195" s="2"/>
      <c r="G195" s="9"/>
      <c r="H195" s="2"/>
      <c r="I195" s="2"/>
      <c r="J195" s="2"/>
      <c r="K195" s="2"/>
      <c r="L195" s="2"/>
      <c r="M195" s="2"/>
      <c r="N195" s="2"/>
      <c r="O195" s="2"/>
      <c r="P195" s="2"/>
      <c r="Q195" s="2"/>
      <c r="R195" s="2"/>
      <c r="S195" s="2"/>
      <c r="T195" s="2"/>
      <c r="U195" s="2"/>
      <c r="V195" s="2"/>
      <c r="W195" s="2"/>
      <c r="X195" s="2"/>
      <c r="Y195" s="2"/>
      <c r="Z195" s="2"/>
    </row>
    <row r="196" ht="15.75" customHeight="1" spans="1:26">
      <c r="A196" s="2"/>
      <c r="B196" s="9"/>
      <c r="C196" s="2"/>
      <c r="D196" s="2"/>
      <c r="E196" s="2"/>
      <c r="F196" s="2"/>
      <c r="G196" s="9"/>
      <c r="H196" s="2"/>
      <c r="I196" s="2"/>
      <c r="J196" s="2"/>
      <c r="K196" s="2"/>
      <c r="L196" s="2"/>
      <c r="M196" s="2"/>
      <c r="N196" s="2"/>
      <c r="O196" s="2"/>
      <c r="P196" s="2"/>
      <c r="Q196" s="2"/>
      <c r="R196" s="2"/>
      <c r="S196" s="2"/>
      <c r="T196" s="2"/>
      <c r="U196" s="2"/>
      <c r="V196" s="2"/>
      <c r="W196" s="2"/>
      <c r="X196" s="2"/>
      <c r="Y196" s="2"/>
      <c r="Z196" s="2"/>
    </row>
    <row r="197" ht="15.75" customHeight="1" spans="1:26">
      <c r="A197" s="2"/>
      <c r="B197" s="9"/>
      <c r="C197" s="2"/>
      <c r="D197" s="2"/>
      <c r="E197" s="2"/>
      <c r="F197" s="2"/>
      <c r="G197" s="9"/>
      <c r="H197" s="2"/>
      <c r="I197" s="2"/>
      <c r="J197" s="2"/>
      <c r="K197" s="2"/>
      <c r="L197" s="2"/>
      <c r="M197" s="2"/>
      <c r="N197" s="2"/>
      <c r="O197" s="2"/>
      <c r="P197" s="2"/>
      <c r="Q197" s="2"/>
      <c r="R197" s="2"/>
      <c r="S197" s="2"/>
      <c r="T197" s="2"/>
      <c r="U197" s="2"/>
      <c r="V197" s="2"/>
      <c r="W197" s="2"/>
      <c r="X197" s="2"/>
      <c r="Y197" s="2"/>
      <c r="Z197" s="2"/>
    </row>
    <row r="198" ht="15.75" customHeight="1" spans="1:26">
      <c r="A198" s="2"/>
      <c r="B198" s="9"/>
      <c r="C198" s="2"/>
      <c r="D198" s="2"/>
      <c r="E198" s="2"/>
      <c r="F198" s="2"/>
      <c r="G198" s="9"/>
      <c r="H198" s="2"/>
      <c r="I198" s="2"/>
      <c r="J198" s="2"/>
      <c r="K198" s="2"/>
      <c r="L198" s="2"/>
      <c r="M198" s="2"/>
      <c r="N198" s="2"/>
      <c r="O198" s="2"/>
      <c r="P198" s="2"/>
      <c r="Q198" s="2"/>
      <c r="R198" s="2"/>
      <c r="S198" s="2"/>
      <c r="T198" s="2"/>
      <c r="U198" s="2"/>
      <c r="V198" s="2"/>
      <c r="W198" s="2"/>
      <c r="X198" s="2"/>
      <c r="Y198" s="2"/>
      <c r="Z198" s="2"/>
    </row>
    <row r="199" ht="15.75" customHeight="1" spans="1:26">
      <c r="A199" s="2"/>
      <c r="B199" s="9"/>
      <c r="C199" s="2"/>
      <c r="D199" s="2"/>
      <c r="E199" s="2"/>
      <c r="F199" s="2"/>
      <c r="G199" s="9"/>
      <c r="H199" s="2"/>
      <c r="I199" s="2"/>
      <c r="J199" s="2"/>
      <c r="K199" s="2"/>
      <c r="L199" s="2"/>
      <c r="M199" s="2"/>
      <c r="N199" s="2"/>
      <c r="O199" s="2"/>
      <c r="P199" s="2"/>
      <c r="Q199" s="2"/>
      <c r="R199" s="2"/>
      <c r="S199" s="2"/>
      <c r="T199" s="2"/>
      <c r="U199" s="2"/>
      <c r="V199" s="2"/>
      <c r="W199" s="2"/>
      <c r="X199" s="2"/>
      <c r="Y199" s="2"/>
      <c r="Z199" s="2"/>
    </row>
    <row r="200" ht="15.75" customHeight="1" spans="1:26">
      <c r="A200" s="2"/>
      <c r="B200" s="9"/>
      <c r="C200" s="2"/>
      <c r="D200" s="2"/>
      <c r="E200" s="2"/>
      <c r="F200" s="2"/>
      <c r="G200" s="9"/>
      <c r="H200" s="2"/>
      <c r="I200" s="2"/>
      <c r="J200" s="2"/>
      <c r="K200" s="2"/>
      <c r="L200" s="2"/>
      <c r="M200" s="2"/>
      <c r="N200" s="2"/>
      <c r="O200" s="2"/>
      <c r="P200" s="2"/>
      <c r="Q200" s="2"/>
      <c r="R200" s="2"/>
      <c r="S200" s="2"/>
      <c r="T200" s="2"/>
      <c r="U200" s="2"/>
      <c r="V200" s="2"/>
      <c r="W200" s="2"/>
      <c r="X200" s="2"/>
      <c r="Y200" s="2"/>
      <c r="Z200" s="2"/>
    </row>
    <row r="201" ht="15.75" customHeight="1" spans="1:26">
      <c r="A201" s="2"/>
      <c r="B201" s="9"/>
      <c r="C201" s="2"/>
      <c r="D201" s="2"/>
      <c r="E201" s="2"/>
      <c r="F201" s="2"/>
      <c r="G201" s="9"/>
      <c r="H201" s="2"/>
      <c r="I201" s="2"/>
      <c r="J201" s="2"/>
      <c r="K201" s="2"/>
      <c r="L201" s="2"/>
      <c r="M201" s="2"/>
      <c r="N201" s="2"/>
      <c r="O201" s="2"/>
      <c r="P201" s="2"/>
      <c r="Q201" s="2"/>
      <c r="R201" s="2"/>
      <c r="S201" s="2"/>
      <c r="T201" s="2"/>
      <c r="U201" s="2"/>
      <c r="V201" s="2"/>
      <c r="W201" s="2"/>
      <c r="X201" s="2"/>
      <c r="Y201" s="2"/>
      <c r="Z201" s="2"/>
    </row>
    <row r="202" ht="15.75" customHeight="1" spans="1:26">
      <c r="A202" s="2"/>
      <c r="B202" s="9"/>
      <c r="C202" s="2"/>
      <c r="D202" s="2"/>
      <c r="E202" s="2"/>
      <c r="F202" s="2"/>
      <c r="G202" s="9"/>
      <c r="H202" s="2"/>
      <c r="I202" s="2"/>
      <c r="J202" s="2"/>
      <c r="K202" s="2"/>
      <c r="L202" s="2"/>
      <c r="M202" s="2"/>
      <c r="N202" s="2"/>
      <c r="O202" s="2"/>
      <c r="P202" s="2"/>
      <c r="Q202" s="2"/>
      <c r="R202" s="2"/>
      <c r="S202" s="2"/>
      <c r="T202" s="2"/>
      <c r="U202" s="2"/>
      <c r="V202" s="2"/>
      <c r="W202" s="2"/>
      <c r="X202" s="2"/>
      <c r="Y202" s="2"/>
      <c r="Z202" s="2"/>
    </row>
    <row r="203" ht="15.75" customHeight="1" spans="2:2">
      <c r="B203" s="27"/>
    </row>
    <row r="204" ht="15.75" customHeight="1" spans="2:2">
      <c r="B204" s="27"/>
    </row>
    <row r="205" ht="15.75" customHeight="1" spans="2:2">
      <c r="B205" s="27"/>
    </row>
    <row r="206" ht="15.75" customHeight="1" spans="2:2">
      <c r="B206" s="27"/>
    </row>
    <row r="207" ht="15.75" customHeight="1" spans="2:2">
      <c r="B207" s="27"/>
    </row>
    <row r="208" ht="15.75" customHeight="1" spans="2:2">
      <c r="B208" s="27"/>
    </row>
    <row r="209" ht="15.75" customHeight="1" spans="2:2">
      <c r="B209" s="27"/>
    </row>
    <row r="210" ht="15.75" customHeight="1" spans="2:2">
      <c r="B210" s="27"/>
    </row>
    <row r="211" ht="15.75" customHeight="1" spans="2:2">
      <c r="B211" s="27"/>
    </row>
    <row r="212" ht="15.75" customHeight="1" spans="2:2">
      <c r="B212" s="27"/>
    </row>
    <row r="213" ht="15.75" customHeight="1" spans="2:2">
      <c r="B213" s="27"/>
    </row>
    <row r="214" ht="15.75" customHeight="1" spans="2:2">
      <c r="B214" s="27"/>
    </row>
    <row r="215" ht="15.75" customHeight="1" spans="2:2">
      <c r="B215" s="27"/>
    </row>
    <row r="216" ht="15.75" customHeight="1" spans="2:2">
      <c r="B216" s="27"/>
    </row>
    <row r="217" ht="15.75" customHeight="1" spans="2:2">
      <c r="B217" s="27"/>
    </row>
    <row r="218" ht="15.75" customHeight="1" spans="2:2">
      <c r="B218" s="27"/>
    </row>
    <row r="219" ht="15.75" customHeight="1" spans="2:2">
      <c r="B219" s="27"/>
    </row>
    <row r="220" ht="15.75" customHeight="1" spans="2:2">
      <c r="B220" s="27"/>
    </row>
    <row r="221" ht="15.75" customHeight="1" spans="2:2">
      <c r="B221" s="27"/>
    </row>
    <row r="222" ht="15.75" customHeight="1" spans="2:2">
      <c r="B222" s="27"/>
    </row>
    <row r="223" ht="15.75" customHeight="1" spans="2:2">
      <c r="B223" s="27"/>
    </row>
    <row r="224" ht="15.75" customHeight="1" spans="2:2">
      <c r="B224" s="27"/>
    </row>
    <row r="225" ht="15.75" customHeight="1" spans="2:2">
      <c r="B225" s="27"/>
    </row>
    <row r="226" ht="15.75" customHeight="1" spans="2:2">
      <c r="B226" s="27"/>
    </row>
    <row r="227" ht="15.75" customHeight="1" spans="2:2">
      <c r="B227" s="27"/>
    </row>
    <row r="228" ht="15.75" customHeight="1" spans="2:2">
      <c r="B228" s="27"/>
    </row>
    <row r="229" ht="15.75" customHeight="1" spans="2:2">
      <c r="B229" s="27"/>
    </row>
    <row r="230" ht="15.75" customHeight="1" spans="2:2">
      <c r="B230" s="27"/>
    </row>
    <row r="231" ht="15.75" customHeight="1" spans="2:2">
      <c r="B231" s="27"/>
    </row>
    <row r="232" ht="15.75" customHeight="1" spans="2:2">
      <c r="B232" s="27"/>
    </row>
    <row r="233" ht="15.75" customHeight="1" spans="2:2">
      <c r="B233" s="27"/>
    </row>
    <row r="234" ht="15.75" customHeight="1" spans="2:2">
      <c r="B234" s="27"/>
    </row>
    <row r="235" ht="15.75" customHeight="1" spans="2:2">
      <c r="B235" s="27"/>
    </row>
    <row r="236" ht="15.75" customHeight="1" spans="2:2">
      <c r="B236" s="27"/>
    </row>
    <row r="237" ht="15.75" customHeight="1" spans="2:2">
      <c r="B237" s="27"/>
    </row>
    <row r="238" ht="15.75" customHeight="1" spans="2:2">
      <c r="B238" s="27"/>
    </row>
    <row r="239" ht="15.75" customHeight="1" spans="2:2">
      <c r="B239" s="27"/>
    </row>
    <row r="240" ht="15.75" customHeight="1" spans="2:2">
      <c r="B240" s="27"/>
    </row>
    <row r="241" ht="15.75" customHeight="1" spans="2:2">
      <c r="B241" s="27"/>
    </row>
    <row r="242" ht="15.75" customHeight="1" spans="2:2">
      <c r="B242" s="27"/>
    </row>
    <row r="243" ht="15.75" customHeight="1" spans="2:2">
      <c r="B243" s="27"/>
    </row>
    <row r="244" ht="15.75" customHeight="1" spans="2:2">
      <c r="B244" s="27"/>
    </row>
    <row r="245" ht="15.75" customHeight="1" spans="2:2">
      <c r="B245" s="27"/>
    </row>
    <row r="246" ht="15.75" customHeight="1" spans="2:2">
      <c r="B246" s="27"/>
    </row>
    <row r="247" ht="15.75" customHeight="1" spans="2:2">
      <c r="B247" s="27"/>
    </row>
    <row r="248" ht="15.75" customHeight="1" spans="2:2">
      <c r="B248" s="27"/>
    </row>
    <row r="249" ht="15.75" customHeight="1" spans="2:2">
      <c r="B249" s="27"/>
    </row>
    <row r="250" ht="15.75" customHeight="1" spans="2:2">
      <c r="B250" s="27"/>
    </row>
    <row r="251" ht="15.75" customHeight="1" spans="2:2">
      <c r="B251" s="27"/>
    </row>
    <row r="252" ht="15.75" customHeight="1" spans="2:2">
      <c r="B252" s="27"/>
    </row>
    <row r="253" ht="15.75" customHeight="1" spans="2:2">
      <c r="B253" s="27"/>
    </row>
    <row r="254" ht="15.75" customHeight="1" spans="2:2">
      <c r="B254" s="27"/>
    </row>
    <row r="255" ht="15.75" customHeight="1" spans="2:2">
      <c r="B255" s="27"/>
    </row>
    <row r="256" ht="15.75" customHeight="1" spans="2:2">
      <c r="B256" s="27"/>
    </row>
    <row r="257" ht="15.75" customHeight="1" spans="2:2">
      <c r="B257" s="27"/>
    </row>
    <row r="258" ht="15.75" customHeight="1" spans="2:2">
      <c r="B258" s="27"/>
    </row>
    <row r="259" ht="15.75" customHeight="1" spans="2:2">
      <c r="B259" s="27"/>
    </row>
    <row r="260" ht="15.75" customHeight="1" spans="2:2">
      <c r="B260" s="27"/>
    </row>
    <row r="261" ht="15.75" customHeight="1" spans="2:2">
      <c r="B261" s="27"/>
    </row>
    <row r="262" ht="15.75" customHeight="1" spans="2:2">
      <c r="B262" s="27"/>
    </row>
    <row r="263" ht="15.75" customHeight="1" spans="2:2">
      <c r="B263" s="27"/>
    </row>
    <row r="264" ht="15.75" customHeight="1" spans="2:2">
      <c r="B264" s="27"/>
    </row>
    <row r="265" ht="15.75" customHeight="1" spans="2:2">
      <c r="B265" s="27"/>
    </row>
    <row r="266" ht="15.75" customHeight="1" spans="2:2">
      <c r="B266" s="27"/>
    </row>
    <row r="267" ht="15.75" customHeight="1" spans="2:2">
      <c r="B267" s="27"/>
    </row>
    <row r="268" ht="15.75" customHeight="1" spans="2:2">
      <c r="B268" s="27"/>
    </row>
    <row r="269" ht="15.75" customHeight="1" spans="2:2">
      <c r="B269" s="27"/>
    </row>
    <row r="270" ht="15.75" customHeight="1" spans="2:2">
      <c r="B270" s="27"/>
    </row>
    <row r="271" ht="15.75" customHeight="1" spans="2:2">
      <c r="B271" s="27"/>
    </row>
    <row r="272" ht="15.75" customHeight="1" spans="2:2">
      <c r="B272" s="27"/>
    </row>
    <row r="273" ht="15.75" customHeight="1" spans="2:2">
      <c r="B273" s="27"/>
    </row>
    <row r="274" ht="15.75" customHeight="1" spans="2:2">
      <c r="B274" s="27"/>
    </row>
    <row r="275" ht="15.75" customHeight="1" spans="2:2">
      <c r="B275" s="27"/>
    </row>
    <row r="276" ht="15.75" customHeight="1" spans="2:2">
      <c r="B276" s="27"/>
    </row>
    <row r="277" ht="15.75" customHeight="1" spans="2:2">
      <c r="B277" s="27"/>
    </row>
    <row r="278" ht="15.75" customHeight="1" spans="2:2">
      <c r="B278" s="27"/>
    </row>
    <row r="279" ht="15.75" customHeight="1" spans="2:2">
      <c r="B279" s="27"/>
    </row>
    <row r="280" ht="15.75" customHeight="1" spans="2:2">
      <c r="B280" s="27"/>
    </row>
    <row r="281" ht="15.75" customHeight="1" spans="2:2">
      <c r="B281" s="27"/>
    </row>
    <row r="282" ht="15.75" customHeight="1" spans="2:2">
      <c r="B282" s="27"/>
    </row>
    <row r="283" ht="15.75" customHeight="1" spans="2:2">
      <c r="B283" s="27"/>
    </row>
    <row r="284" ht="15.75" customHeight="1" spans="2:2">
      <c r="B284" s="27"/>
    </row>
    <row r="285" ht="15.75" customHeight="1" spans="2:2">
      <c r="B285" s="27"/>
    </row>
    <row r="286" ht="15.75" customHeight="1" spans="2:2">
      <c r="B286" s="27"/>
    </row>
    <row r="287" ht="15.75" customHeight="1" spans="2:2">
      <c r="B287" s="27"/>
    </row>
    <row r="288" ht="15.75" customHeight="1" spans="2:2">
      <c r="B288" s="27"/>
    </row>
    <row r="289" ht="15.75" customHeight="1" spans="2:2">
      <c r="B289" s="27"/>
    </row>
    <row r="290" ht="15.75" customHeight="1" spans="2:2">
      <c r="B290" s="27"/>
    </row>
    <row r="291" ht="15.75" customHeight="1" spans="2:2">
      <c r="B291" s="27"/>
    </row>
    <row r="292" ht="15.75" customHeight="1" spans="2:2">
      <c r="B292" s="27"/>
    </row>
    <row r="293" ht="15.75" customHeight="1" spans="2:2">
      <c r="B293" s="27"/>
    </row>
    <row r="294" ht="15.75" customHeight="1" spans="2:2">
      <c r="B294" s="27"/>
    </row>
    <row r="295" ht="15.75" customHeight="1" spans="2:2">
      <c r="B295" s="27"/>
    </row>
    <row r="296" ht="15.75" customHeight="1" spans="2:2">
      <c r="B296" s="27"/>
    </row>
    <row r="297" ht="15.75" customHeight="1" spans="2:2">
      <c r="B297" s="27"/>
    </row>
    <row r="298" ht="15.75" customHeight="1" spans="2:2">
      <c r="B298" s="27"/>
    </row>
    <row r="299" ht="15.75" customHeight="1" spans="2:2">
      <c r="B299" s="27"/>
    </row>
    <row r="300" ht="15.75" customHeight="1" spans="2:2">
      <c r="B300" s="27"/>
    </row>
    <row r="301" ht="15.75" customHeight="1" spans="2:2">
      <c r="B301" s="27"/>
    </row>
    <row r="302" ht="15.75" customHeight="1" spans="2:2">
      <c r="B302" s="27"/>
    </row>
    <row r="303" ht="15.75" customHeight="1" spans="2:2">
      <c r="B303" s="27"/>
    </row>
    <row r="304" ht="15.75" customHeight="1" spans="2:2">
      <c r="B304" s="27"/>
    </row>
    <row r="305" ht="15.75" customHeight="1" spans="2:2">
      <c r="B305" s="27"/>
    </row>
    <row r="306" ht="15.75" customHeight="1" spans="2:2">
      <c r="B306" s="27"/>
    </row>
    <row r="307" ht="15.75" customHeight="1" spans="2:2">
      <c r="B307" s="27"/>
    </row>
    <row r="308" ht="15.75" customHeight="1" spans="2:2">
      <c r="B308" s="27"/>
    </row>
    <row r="309" ht="15.75" customHeight="1" spans="2:2">
      <c r="B309" s="27"/>
    </row>
    <row r="310" ht="15.75" customHeight="1" spans="2:2">
      <c r="B310" s="27"/>
    </row>
    <row r="311" ht="15.75" customHeight="1" spans="2:2">
      <c r="B311" s="27"/>
    </row>
    <row r="312" ht="15.75" customHeight="1" spans="2:2">
      <c r="B312" s="27"/>
    </row>
    <row r="313" ht="15.75" customHeight="1" spans="2:2">
      <c r="B313" s="27"/>
    </row>
    <row r="314" ht="15.75" customHeight="1" spans="2:2">
      <c r="B314" s="27"/>
    </row>
    <row r="315" ht="15.75" customHeight="1" spans="2:2">
      <c r="B315" s="27"/>
    </row>
    <row r="316" ht="15.75" customHeight="1" spans="2:2">
      <c r="B316" s="27"/>
    </row>
    <row r="317" ht="15.75" customHeight="1" spans="2:2">
      <c r="B317" s="27"/>
    </row>
    <row r="318" ht="15.75" customHeight="1" spans="2:2">
      <c r="B318" s="27"/>
    </row>
    <row r="319" ht="15.75" customHeight="1" spans="2:2">
      <c r="B319" s="27"/>
    </row>
    <row r="320" ht="15.75" customHeight="1" spans="2:2">
      <c r="B320" s="27"/>
    </row>
    <row r="321" ht="15.75" customHeight="1" spans="2:2">
      <c r="B321" s="27"/>
    </row>
    <row r="322" ht="15.75" customHeight="1" spans="2:2">
      <c r="B322" s="27"/>
    </row>
    <row r="323" ht="15.75" customHeight="1" spans="2:2">
      <c r="B323" s="27"/>
    </row>
    <row r="324" ht="15.75" customHeight="1" spans="2:2">
      <c r="B324" s="27"/>
    </row>
    <row r="325" ht="15.75" customHeight="1" spans="2:2">
      <c r="B325" s="27"/>
    </row>
    <row r="326" ht="15.75" customHeight="1" spans="2:2">
      <c r="B326" s="27"/>
    </row>
    <row r="327" ht="15.75" customHeight="1" spans="2:2">
      <c r="B327" s="27"/>
    </row>
    <row r="328" ht="15.75" customHeight="1" spans="2:2">
      <c r="B328" s="27"/>
    </row>
    <row r="329" ht="15.75" customHeight="1" spans="2:2">
      <c r="B329" s="27"/>
    </row>
    <row r="330" ht="15.75" customHeight="1" spans="2:2">
      <c r="B330" s="27"/>
    </row>
    <row r="331" ht="15.75" customHeight="1" spans="2:2">
      <c r="B331" s="27"/>
    </row>
    <row r="332" ht="15.75" customHeight="1" spans="2:2">
      <c r="B332" s="27"/>
    </row>
    <row r="333" ht="15.75" customHeight="1" spans="2:2">
      <c r="B333" s="27"/>
    </row>
    <row r="334" ht="15.75" customHeight="1" spans="2:2">
      <c r="B334" s="27"/>
    </row>
    <row r="335" ht="15.75" customHeight="1" spans="2:2">
      <c r="B335" s="27"/>
    </row>
    <row r="336" ht="15.75" customHeight="1" spans="2:2">
      <c r="B336" s="27"/>
    </row>
    <row r="337" ht="15.75" customHeight="1" spans="2:2">
      <c r="B337" s="27"/>
    </row>
    <row r="338" ht="15.75" customHeight="1" spans="2:2">
      <c r="B338" s="27"/>
    </row>
    <row r="339" ht="15.75" customHeight="1" spans="2:2">
      <c r="B339" s="27"/>
    </row>
    <row r="340" ht="15.75" customHeight="1" spans="2:2">
      <c r="B340" s="27"/>
    </row>
    <row r="341" ht="15.75" customHeight="1" spans="2:2">
      <c r="B341" s="27"/>
    </row>
    <row r="342" ht="15.75" customHeight="1" spans="2:2">
      <c r="B342" s="27"/>
    </row>
    <row r="343" ht="15.75" customHeight="1" spans="2:2">
      <c r="B343" s="27"/>
    </row>
    <row r="344" ht="15.75" customHeight="1" spans="2:2">
      <c r="B344" s="27"/>
    </row>
    <row r="345" ht="15.75" customHeight="1" spans="2:2">
      <c r="B345" s="27"/>
    </row>
    <row r="346" ht="15.75" customHeight="1" spans="2:2">
      <c r="B346" s="27"/>
    </row>
    <row r="347" ht="15.75" customHeight="1" spans="2:2">
      <c r="B347" s="27"/>
    </row>
    <row r="348" ht="15.75" customHeight="1" spans="2:2">
      <c r="B348" s="27"/>
    </row>
    <row r="349" ht="15.75" customHeight="1" spans="2:2">
      <c r="B349" s="27"/>
    </row>
    <row r="350" ht="15.75" customHeight="1" spans="2:2">
      <c r="B350" s="27"/>
    </row>
    <row r="351" ht="15.75" customHeight="1" spans="2:2">
      <c r="B351" s="27"/>
    </row>
    <row r="352" ht="15.75" customHeight="1" spans="2:2">
      <c r="B352" s="27"/>
    </row>
    <row r="353" ht="15.75" customHeight="1" spans="2:2">
      <c r="B353" s="27"/>
    </row>
    <row r="354" ht="15.75" customHeight="1" spans="2:2">
      <c r="B354" s="27"/>
    </row>
    <row r="355" ht="15.75" customHeight="1" spans="2:2">
      <c r="B355" s="27"/>
    </row>
    <row r="356" ht="15.75" customHeight="1" spans="2:2">
      <c r="B356" s="27"/>
    </row>
    <row r="357" ht="15.75" customHeight="1" spans="2:2">
      <c r="B357" s="27"/>
    </row>
    <row r="358" ht="15.75" customHeight="1" spans="2:2">
      <c r="B358" s="27"/>
    </row>
    <row r="359" ht="15.75" customHeight="1" spans="2:2">
      <c r="B359" s="27"/>
    </row>
    <row r="360" ht="15.75" customHeight="1" spans="2:2">
      <c r="B360" s="27"/>
    </row>
    <row r="361" ht="15.75" customHeight="1" spans="2:2">
      <c r="B361" s="27"/>
    </row>
    <row r="362" ht="15.75" customHeight="1" spans="2:2">
      <c r="B362" s="27"/>
    </row>
    <row r="363" ht="15.75" customHeight="1" spans="2:2">
      <c r="B363" s="27"/>
    </row>
    <row r="364" ht="15.75" customHeight="1" spans="2:2">
      <c r="B364" s="27"/>
    </row>
    <row r="365" ht="15.75" customHeight="1" spans="2:2">
      <c r="B365" s="27"/>
    </row>
    <row r="366" ht="15.75" customHeight="1" spans="2:2">
      <c r="B366" s="27"/>
    </row>
    <row r="367" ht="15.75" customHeight="1" spans="2:2">
      <c r="B367" s="27"/>
    </row>
    <row r="368" ht="15.75" customHeight="1" spans="2:2">
      <c r="B368" s="27"/>
    </row>
    <row r="369" ht="15.75" customHeight="1" spans="2:2">
      <c r="B369" s="27"/>
    </row>
    <row r="370" ht="15.75" customHeight="1" spans="2:2">
      <c r="B370" s="27"/>
    </row>
    <row r="371" ht="15.75" customHeight="1" spans="2:2">
      <c r="B371" s="27"/>
    </row>
    <row r="372" ht="15.75" customHeight="1" spans="2:2">
      <c r="B372" s="27"/>
    </row>
    <row r="373" ht="15.75" customHeight="1" spans="2:2">
      <c r="B373" s="27"/>
    </row>
    <row r="374" ht="15.75" customHeight="1" spans="2:2">
      <c r="B374" s="27"/>
    </row>
    <row r="375" ht="15.75" customHeight="1" spans="2:2">
      <c r="B375" s="27"/>
    </row>
    <row r="376" ht="15.75" customHeight="1" spans="2:2">
      <c r="B376" s="27"/>
    </row>
    <row r="377" ht="15.75" customHeight="1" spans="2:2">
      <c r="B377" s="27"/>
    </row>
    <row r="378" ht="15.75" customHeight="1" spans="2:2">
      <c r="B378" s="27"/>
    </row>
    <row r="379" ht="15.75" customHeight="1" spans="2:2">
      <c r="B379" s="27"/>
    </row>
    <row r="380" ht="15.75" customHeight="1" spans="2:2">
      <c r="B380" s="27"/>
    </row>
    <row r="381" ht="15.75" customHeight="1" spans="2:2">
      <c r="B381" s="27"/>
    </row>
    <row r="382" ht="15.75" customHeight="1" spans="2:2">
      <c r="B382" s="27"/>
    </row>
    <row r="383" ht="15.75" customHeight="1" spans="2:2">
      <c r="B383" s="27"/>
    </row>
    <row r="384" ht="15.75" customHeight="1" spans="2:2">
      <c r="B384" s="27"/>
    </row>
    <row r="385" ht="15.75" customHeight="1" spans="2:2">
      <c r="B385" s="27"/>
    </row>
    <row r="386" ht="15.75" customHeight="1" spans="2:2">
      <c r="B386" s="27"/>
    </row>
    <row r="387" ht="15.75" customHeight="1" spans="2:2">
      <c r="B387" s="27"/>
    </row>
    <row r="388" ht="15.75" customHeight="1" spans="2:2">
      <c r="B388" s="27"/>
    </row>
    <row r="389" ht="15.75" customHeight="1" spans="2:2">
      <c r="B389" s="27"/>
    </row>
    <row r="390" ht="15.75" customHeight="1" spans="2:2">
      <c r="B390" s="27"/>
    </row>
    <row r="391" ht="15.75" customHeight="1" spans="2:2">
      <c r="B391" s="27"/>
    </row>
    <row r="392" ht="15.75" customHeight="1" spans="2:2">
      <c r="B392" s="27"/>
    </row>
    <row r="393" ht="15.75" customHeight="1" spans="2:2">
      <c r="B393" s="27"/>
    </row>
    <row r="394" ht="15.75" customHeight="1" spans="2:2">
      <c r="B394" s="27"/>
    </row>
    <row r="395" ht="15.75" customHeight="1" spans="2:2">
      <c r="B395" s="27"/>
    </row>
    <row r="396" ht="15.75" customHeight="1" spans="2:2">
      <c r="B396" s="27"/>
    </row>
    <row r="397" ht="15.75" customHeight="1" spans="2:2">
      <c r="B397" s="27"/>
    </row>
    <row r="398" ht="15.75" customHeight="1" spans="2:2">
      <c r="B398" s="27"/>
    </row>
    <row r="399" ht="15.75" customHeight="1" spans="2:2">
      <c r="B399" s="27"/>
    </row>
    <row r="400" ht="15.75" customHeight="1" spans="2:2">
      <c r="B400" s="27"/>
    </row>
    <row r="401" ht="15.75" customHeight="1" spans="2:2">
      <c r="B401" s="27"/>
    </row>
    <row r="402" ht="15.75" customHeight="1" spans="2:2">
      <c r="B402" s="27"/>
    </row>
    <row r="403" ht="15.75" customHeight="1" spans="2:2">
      <c r="B403" s="27"/>
    </row>
    <row r="404" ht="15.75" customHeight="1" spans="2:2">
      <c r="B404" s="27"/>
    </row>
    <row r="405" ht="15.75" customHeight="1" spans="2:2">
      <c r="B405" s="27"/>
    </row>
    <row r="406" ht="15.75" customHeight="1" spans="2:2">
      <c r="B406" s="27"/>
    </row>
    <row r="407" ht="15.75" customHeight="1" spans="2:2">
      <c r="B407" s="27"/>
    </row>
    <row r="408" ht="15.75" customHeight="1" spans="2:2">
      <c r="B408" s="27"/>
    </row>
    <row r="409" ht="15.75" customHeight="1" spans="2:2">
      <c r="B409" s="27"/>
    </row>
    <row r="410" ht="15.75" customHeight="1" spans="2:2">
      <c r="B410" s="27"/>
    </row>
    <row r="411" ht="15.75" customHeight="1" spans="2:2">
      <c r="B411" s="27"/>
    </row>
    <row r="412" ht="15.75" customHeight="1" spans="2:2">
      <c r="B412" s="27"/>
    </row>
    <row r="413" ht="15.75" customHeight="1" spans="2:2">
      <c r="B413" s="27"/>
    </row>
    <row r="414" ht="15.75" customHeight="1" spans="2:2">
      <c r="B414" s="27"/>
    </row>
    <row r="415" ht="15.75" customHeight="1" spans="2:2">
      <c r="B415" s="27"/>
    </row>
    <row r="416" ht="15.75" customHeight="1" spans="2:2">
      <c r="B416" s="27"/>
    </row>
    <row r="417" ht="15.75" customHeight="1" spans="2:2">
      <c r="B417" s="27"/>
    </row>
    <row r="418" ht="15.75" customHeight="1" spans="2:2">
      <c r="B418" s="27"/>
    </row>
    <row r="419" ht="15.75" customHeight="1" spans="2:2">
      <c r="B419" s="27"/>
    </row>
    <row r="420" ht="15.75" customHeight="1" spans="2:2">
      <c r="B420" s="27"/>
    </row>
    <row r="421" ht="15.75" customHeight="1" spans="2:2">
      <c r="B421" s="27"/>
    </row>
    <row r="422" ht="15.75" customHeight="1" spans="2:2">
      <c r="B422" s="27"/>
    </row>
    <row r="423" ht="15.75" customHeight="1" spans="2:2">
      <c r="B423" s="27"/>
    </row>
    <row r="424" ht="15.75" customHeight="1" spans="2:2">
      <c r="B424" s="27"/>
    </row>
    <row r="425" ht="15.75" customHeight="1" spans="2:2">
      <c r="B425" s="27"/>
    </row>
    <row r="426" ht="15.75" customHeight="1" spans="2:2">
      <c r="B426" s="27"/>
    </row>
    <row r="427" ht="15.75" customHeight="1" spans="2:2">
      <c r="B427" s="27"/>
    </row>
    <row r="428" ht="15.75" customHeight="1" spans="2:2">
      <c r="B428" s="27"/>
    </row>
    <row r="429" ht="15.75" customHeight="1" spans="2:2">
      <c r="B429" s="27"/>
    </row>
    <row r="430" ht="15.75" customHeight="1" spans="2:2">
      <c r="B430" s="27"/>
    </row>
    <row r="431" ht="15.75" customHeight="1" spans="2:2">
      <c r="B431" s="27"/>
    </row>
    <row r="432" ht="15.75" customHeight="1" spans="2:2">
      <c r="B432" s="27"/>
    </row>
    <row r="433" ht="15.75" customHeight="1" spans="2:2">
      <c r="B433" s="27"/>
    </row>
    <row r="434" ht="15.75" customHeight="1" spans="2:2">
      <c r="B434" s="27"/>
    </row>
    <row r="435" ht="15.75" customHeight="1" spans="2:2">
      <c r="B435" s="27"/>
    </row>
    <row r="436" ht="15.75" customHeight="1" spans="2:2">
      <c r="B436" s="27"/>
    </row>
    <row r="437" ht="15.75" customHeight="1" spans="2:2">
      <c r="B437" s="27"/>
    </row>
    <row r="438" ht="15.75" customHeight="1" spans="2:2">
      <c r="B438" s="27"/>
    </row>
    <row r="439" ht="15.75" customHeight="1" spans="2:2">
      <c r="B439" s="27"/>
    </row>
    <row r="440" ht="15.75" customHeight="1" spans="2:2">
      <c r="B440" s="27"/>
    </row>
    <row r="441" ht="15.75" customHeight="1" spans="2:2">
      <c r="B441" s="27"/>
    </row>
    <row r="442" ht="15.75" customHeight="1" spans="2:2">
      <c r="B442" s="27"/>
    </row>
    <row r="443" ht="15.75" customHeight="1" spans="2:2">
      <c r="B443" s="27"/>
    </row>
    <row r="444" ht="15.75" customHeight="1" spans="2:2">
      <c r="B444" s="27"/>
    </row>
    <row r="445" ht="15.75" customHeight="1" spans="2:2">
      <c r="B445" s="27"/>
    </row>
    <row r="446" ht="15.75" customHeight="1" spans="2:2">
      <c r="B446" s="27"/>
    </row>
    <row r="447" ht="15.75" customHeight="1" spans="2:2">
      <c r="B447" s="27"/>
    </row>
    <row r="448" ht="15.75" customHeight="1" spans="2:2">
      <c r="B448" s="27"/>
    </row>
    <row r="449" ht="15.75" customHeight="1" spans="2:2">
      <c r="B449" s="27"/>
    </row>
    <row r="450" ht="15.75" customHeight="1" spans="2:2">
      <c r="B450" s="27"/>
    </row>
    <row r="451" ht="15.75" customHeight="1" spans="2:2">
      <c r="B451" s="27"/>
    </row>
    <row r="452" ht="15.75" customHeight="1" spans="2:2">
      <c r="B452" s="27"/>
    </row>
    <row r="453" ht="15.75" customHeight="1" spans="2:2">
      <c r="B453" s="27"/>
    </row>
    <row r="454" ht="15.75" customHeight="1" spans="2:2">
      <c r="B454" s="27"/>
    </row>
    <row r="455" ht="15.75" customHeight="1" spans="2:2">
      <c r="B455" s="27"/>
    </row>
    <row r="456" ht="15.75" customHeight="1" spans="2:2">
      <c r="B456" s="27"/>
    </row>
    <row r="457" ht="15.75" customHeight="1" spans="2:2">
      <c r="B457" s="27"/>
    </row>
    <row r="458" ht="15.75" customHeight="1" spans="2:2">
      <c r="B458" s="27"/>
    </row>
    <row r="459" ht="15.75" customHeight="1" spans="2:2">
      <c r="B459" s="27"/>
    </row>
    <row r="460" ht="15.75" customHeight="1" spans="2:2">
      <c r="B460" s="27"/>
    </row>
    <row r="461" ht="15.75" customHeight="1" spans="2:2">
      <c r="B461" s="27"/>
    </row>
    <row r="462" ht="15.75" customHeight="1" spans="2:2">
      <c r="B462" s="27"/>
    </row>
    <row r="463" ht="15.75" customHeight="1" spans="2:2">
      <c r="B463" s="27"/>
    </row>
    <row r="464" ht="15.75" customHeight="1" spans="2:2">
      <c r="B464" s="27"/>
    </row>
    <row r="465" ht="15.75" customHeight="1" spans="2:2">
      <c r="B465" s="27"/>
    </row>
    <row r="466" ht="15.75" customHeight="1" spans="2:2">
      <c r="B466" s="27"/>
    </row>
    <row r="467" ht="15.75" customHeight="1" spans="2:2">
      <c r="B467" s="27"/>
    </row>
    <row r="468" ht="15.75" customHeight="1" spans="2:2">
      <c r="B468" s="27"/>
    </row>
    <row r="469" ht="15.75" customHeight="1" spans="2:2">
      <c r="B469" s="27"/>
    </row>
    <row r="470" ht="15.75" customHeight="1" spans="2:2">
      <c r="B470" s="27"/>
    </row>
    <row r="471" ht="15.75" customHeight="1" spans="2:2">
      <c r="B471" s="27"/>
    </row>
    <row r="472" ht="15.75" customHeight="1" spans="2:2">
      <c r="B472" s="27"/>
    </row>
    <row r="473" ht="15.75" customHeight="1" spans="2:2">
      <c r="B473" s="27"/>
    </row>
    <row r="474" ht="15.75" customHeight="1" spans="2:2">
      <c r="B474" s="27"/>
    </row>
    <row r="475" ht="15.75" customHeight="1" spans="2:2">
      <c r="B475" s="27"/>
    </row>
    <row r="476" ht="15.75" customHeight="1" spans="2:2">
      <c r="B476" s="27"/>
    </row>
    <row r="477" ht="15.75" customHeight="1" spans="2:2">
      <c r="B477" s="27"/>
    </row>
    <row r="478" ht="15.75" customHeight="1" spans="2:2">
      <c r="B478" s="27"/>
    </row>
    <row r="479" ht="15.75" customHeight="1" spans="2:2">
      <c r="B479" s="27"/>
    </row>
    <row r="480" ht="15.75" customHeight="1" spans="2:2">
      <c r="B480" s="27"/>
    </row>
    <row r="481" ht="15.75" customHeight="1" spans="2:2">
      <c r="B481" s="27"/>
    </row>
    <row r="482" ht="15.75" customHeight="1" spans="2:2">
      <c r="B482" s="27"/>
    </row>
    <row r="483" ht="15.75" customHeight="1" spans="2:2">
      <c r="B483" s="27"/>
    </row>
    <row r="484" ht="15.75" customHeight="1" spans="2:2">
      <c r="B484" s="27"/>
    </row>
    <row r="485" ht="15.75" customHeight="1" spans="2:2">
      <c r="B485" s="27"/>
    </row>
    <row r="486" ht="15.75" customHeight="1" spans="2:2">
      <c r="B486" s="27"/>
    </row>
    <row r="487" ht="15.75" customHeight="1" spans="2:2">
      <c r="B487" s="27"/>
    </row>
    <row r="488" ht="15.75" customHeight="1" spans="2:2">
      <c r="B488" s="27"/>
    </row>
    <row r="489" ht="15.75" customHeight="1" spans="2:2">
      <c r="B489" s="27"/>
    </row>
    <row r="490" ht="15.75" customHeight="1" spans="2:2">
      <c r="B490" s="27"/>
    </row>
    <row r="491" ht="15.75" customHeight="1" spans="2:2">
      <c r="B491" s="27"/>
    </row>
    <row r="492" ht="15.75" customHeight="1" spans="2:2">
      <c r="B492" s="27"/>
    </row>
    <row r="493" ht="15.75" customHeight="1" spans="2:2">
      <c r="B493" s="27"/>
    </row>
    <row r="494" ht="15.75" customHeight="1" spans="2:2">
      <c r="B494" s="27"/>
    </row>
    <row r="495" ht="15.75" customHeight="1" spans="2:2">
      <c r="B495" s="27"/>
    </row>
    <row r="496" ht="15.75" customHeight="1" spans="2:2">
      <c r="B496" s="27"/>
    </row>
    <row r="497" ht="15.75" customHeight="1" spans="2:2">
      <c r="B497" s="27"/>
    </row>
    <row r="498" ht="15.75" customHeight="1" spans="2:2">
      <c r="B498" s="27"/>
    </row>
    <row r="499" ht="15.75" customHeight="1" spans="2:2">
      <c r="B499" s="27"/>
    </row>
    <row r="500" ht="15.75" customHeight="1" spans="2:2">
      <c r="B500" s="27"/>
    </row>
    <row r="501" ht="15.75" customHeight="1" spans="2:2">
      <c r="B501" s="27"/>
    </row>
    <row r="502" ht="15.75" customHeight="1" spans="2:2">
      <c r="B502" s="27"/>
    </row>
    <row r="503" ht="15.75" customHeight="1" spans="2:2">
      <c r="B503" s="27"/>
    </row>
    <row r="504" ht="15.75" customHeight="1" spans="2:2">
      <c r="B504" s="27"/>
    </row>
    <row r="505" ht="15.75" customHeight="1" spans="2:2">
      <c r="B505" s="27"/>
    </row>
    <row r="506" ht="15.75" customHeight="1" spans="2:2">
      <c r="B506" s="27"/>
    </row>
    <row r="507" ht="15.75" customHeight="1" spans="2:2">
      <c r="B507" s="27"/>
    </row>
    <row r="508" ht="15.75" customHeight="1" spans="2:2">
      <c r="B508" s="27"/>
    </row>
    <row r="509" ht="15.75" customHeight="1" spans="2:2">
      <c r="B509" s="27"/>
    </row>
    <row r="510" ht="15.75" customHeight="1" spans="2:2">
      <c r="B510" s="27"/>
    </row>
    <row r="511" ht="15.75" customHeight="1" spans="2:2">
      <c r="B511" s="27"/>
    </row>
    <row r="512" ht="15.75" customHeight="1" spans="2:2">
      <c r="B512" s="27"/>
    </row>
    <row r="513" ht="15.75" customHeight="1" spans="2:2">
      <c r="B513" s="27"/>
    </row>
    <row r="514" ht="15.75" customHeight="1" spans="2:2">
      <c r="B514" s="27"/>
    </row>
    <row r="515" ht="15.75" customHeight="1" spans="2:2">
      <c r="B515" s="27"/>
    </row>
    <row r="516" ht="15.75" customHeight="1" spans="2:2">
      <c r="B516" s="27"/>
    </row>
    <row r="517" ht="15.75" customHeight="1" spans="2:2">
      <c r="B517" s="27"/>
    </row>
    <row r="518" ht="15.75" customHeight="1" spans="2:2">
      <c r="B518" s="27"/>
    </row>
    <row r="519" ht="15.75" customHeight="1" spans="2:2">
      <c r="B519" s="27"/>
    </row>
    <row r="520" ht="15.75" customHeight="1" spans="2:2">
      <c r="B520" s="27"/>
    </row>
    <row r="521" ht="15.75" customHeight="1" spans="2:2">
      <c r="B521" s="27"/>
    </row>
    <row r="522" ht="15.75" customHeight="1" spans="2:2">
      <c r="B522" s="27"/>
    </row>
    <row r="523" ht="15.75" customHeight="1" spans="2:2">
      <c r="B523" s="27"/>
    </row>
    <row r="524" ht="15.75" customHeight="1" spans="2:2">
      <c r="B524" s="27"/>
    </row>
    <row r="525" ht="15.75" customHeight="1" spans="2:2">
      <c r="B525" s="27"/>
    </row>
    <row r="526" ht="15.75" customHeight="1" spans="2:2">
      <c r="B526" s="27"/>
    </row>
    <row r="527" ht="15.75" customHeight="1" spans="2:2">
      <c r="B527" s="27"/>
    </row>
    <row r="528" ht="15.75" customHeight="1" spans="2:2">
      <c r="B528" s="27"/>
    </row>
    <row r="529" ht="15.75" customHeight="1" spans="2:2">
      <c r="B529" s="27"/>
    </row>
    <row r="530" ht="15.75" customHeight="1" spans="2:2">
      <c r="B530" s="27"/>
    </row>
    <row r="531" ht="15.75" customHeight="1" spans="2:2">
      <c r="B531" s="27"/>
    </row>
    <row r="532" ht="15.75" customHeight="1" spans="2:2">
      <c r="B532" s="27"/>
    </row>
    <row r="533" ht="15.75" customHeight="1" spans="2:2">
      <c r="B533" s="27"/>
    </row>
    <row r="534" ht="15.75" customHeight="1" spans="2:2">
      <c r="B534" s="27"/>
    </row>
    <row r="535" ht="15.75" customHeight="1" spans="2:2">
      <c r="B535" s="27"/>
    </row>
    <row r="536" ht="15.75" customHeight="1" spans="2:2">
      <c r="B536" s="27"/>
    </row>
    <row r="537" ht="15.75" customHeight="1" spans="2:2">
      <c r="B537" s="27"/>
    </row>
    <row r="538" ht="15.75" customHeight="1" spans="2:2">
      <c r="B538" s="27"/>
    </row>
    <row r="539" ht="15.75" customHeight="1" spans="2:2">
      <c r="B539" s="27"/>
    </row>
    <row r="540" ht="15.75" customHeight="1" spans="2:2">
      <c r="B540" s="27"/>
    </row>
    <row r="541" ht="15.75" customHeight="1" spans="2:2">
      <c r="B541" s="27"/>
    </row>
    <row r="542" ht="15.75" customHeight="1" spans="2:2">
      <c r="B542" s="27"/>
    </row>
    <row r="543" ht="15.75" customHeight="1" spans="2:2">
      <c r="B543" s="27"/>
    </row>
    <row r="544" ht="15.75" customHeight="1" spans="2:2">
      <c r="B544" s="27"/>
    </row>
    <row r="545" ht="15.75" customHeight="1" spans="2:2">
      <c r="B545" s="27"/>
    </row>
    <row r="546" ht="15.75" customHeight="1" spans="2:2">
      <c r="B546" s="27"/>
    </row>
    <row r="547" ht="15.75" customHeight="1" spans="2:2">
      <c r="B547" s="27"/>
    </row>
    <row r="548" ht="15.75" customHeight="1" spans="2:2">
      <c r="B548" s="27"/>
    </row>
    <row r="549" ht="15.75" customHeight="1" spans="2:2">
      <c r="B549" s="27"/>
    </row>
    <row r="550" ht="15.75" customHeight="1" spans="2:2">
      <c r="B550" s="27"/>
    </row>
    <row r="551" ht="15.75" customHeight="1" spans="2:2">
      <c r="B551" s="27"/>
    </row>
    <row r="552" ht="15.75" customHeight="1" spans="2:2">
      <c r="B552" s="27"/>
    </row>
    <row r="553" ht="15.75" customHeight="1" spans="2:2">
      <c r="B553" s="27"/>
    </row>
    <row r="554" ht="15.75" customHeight="1" spans="2:2">
      <c r="B554" s="27"/>
    </row>
    <row r="555" ht="15.75" customHeight="1" spans="2:2">
      <c r="B555" s="27"/>
    </row>
    <row r="556" ht="15.75" customHeight="1" spans="2:2">
      <c r="B556" s="27"/>
    </row>
    <row r="557" ht="15.75" customHeight="1" spans="2:2">
      <c r="B557" s="27"/>
    </row>
    <row r="558" ht="15.75" customHeight="1" spans="2:2">
      <c r="B558" s="27"/>
    </row>
    <row r="559" ht="15.75" customHeight="1" spans="2:2">
      <c r="B559" s="27"/>
    </row>
    <row r="560" ht="15.75" customHeight="1" spans="2:2">
      <c r="B560" s="27"/>
    </row>
    <row r="561" ht="15.75" customHeight="1" spans="2:2">
      <c r="B561" s="27"/>
    </row>
    <row r="562" ht="15.75" customHeight="1" spans="2:2">
      <c r="B562" s="27"/>
    </row>
    <row r="563" ht="15.75" customHeight="1" spans="2:2">
      <c r="B563" s="27"/>
    </row>
    <row r="564" ht="15.75" customHeight="1" spans="2:2">
      <c r="B564" s="27"/>
    </row>
    <row r="565" ht="15.75" customHeight="1" spans="2:2">
      <c r="B565" s="27"/>
    </row>
    <row r="566" ht="15.75" customHeight="1" spans="2:2">
      <c r="B566" s="27"/>
    </row>
    <row r="567" ht="15.75" customHeight="1" spans="2:2">
      <c r="B567" s="27"/>
    </row>
    <row r="568" ht="15.75" customHeight="1" spans="2:2">
      <c r="B568" s="27"/>
    </row>
    <row r="569" ht="15.75" customHeight="1" spans="2:2">
      <c r="B569" s="27"/>
    </row>
    <row r="570" ht="15.75" customHeight="1" spans="2:2">
      <c r="B570" s="27"/>
    </row>
    <row r="571" ht="15.75" customHeight="1" spans="2:2">
      <c r="B571" s="27"/>
    </row>
    <row r="572" ht="15.75" customHeight="1" spans="2:2">
      <c r="B572" s="27"/>
    </row>
    <row r="573" ht="15.75" customHeight="1" spans="2:2">
      <c r="B573" s="27"/>
    </row>
    <row r="574" ht="15.75" customHeight="1" spans="2:2">
      <c r="B574" s="27"/>
    </row>
    <row r="575" ht="15.75" customHeight="1" spans="2:2">
      <c r="B575" s="27"/>
    </row>
    <row r="576" ht="15.75" customHeight="1" spans="2:2">
      <c r="B576" s="27"/>
    </row>
    <row r="577" ht="15.75" customHeight="1" spans="2:2">
      <c r="B577" s="27"/>
    </row>
    <row r="578" ht="15.75" customHeight="1" spans="2:2">
      <c r="B578" s="27"/>
    </row>
    <row r="579" ht="15.75" customHeight="1" spans="2:2">
      <c r="B579" s="27"/>
    </row>
    <row r="580" ht="15.75" customHeight="1" spans="2:2">
      <c r="B580" s="27"/>
    </row>
    <row r="581" ht="15.75" customHeight="1" spans="2:2">
      <c r="B581" s="27"/>
    </row>
    <row r="582" ht="15.75" customHeight="1" spans="2:2">
      <c r="B582" s="27"/>
    </row>
    <row r="583" ht="15.75" customHeight="1" spans="2:2">
      <c r="B583" s="27"/>
    </row>
    <row r="584" ht="15.75" customHeight="1" spans="2:2">
      <c r="B584" s="27"/>
    </row>
    <row r="585" ht="15.75" customHeight="1" spans="2:2">
      <c r="B585" s="27"/>
    </row>
    <row r="586" ht="15.75" customHeight="1" spans="2:2">
      <c r="B586" s="27"/>
    </row>
    <row r="587" ht="15.75" customHeight="1" spans="2:2">
      <c r="B587" s="27"/>
    </row>
    <row r="588" ht="15.75" customHeight="1" spans="2:2">
      <c r="B588" s="27"/>
    </row>
    <row r="589" ht="15.75" customHeight="1" spans="2:2">
      <c r="B589" s="27"/>
    </row>
    <row r="590" ht="15.75" customHeight="1" spans="2:2">
      <c r="B590" s="27"/>
    </row>
    <row r="591" ht="15.75" customHeight="1" spans="2:2">
      <c r="B591" s="27"/>
    </row>
    <row r="592" ht="15.75" customHeight="1" spans="2:2">
      <c r="B592" s="27"/>
    </row>
    <row r="593" ht="15.75" customHeight="1" spans="2:2">
      <c r="B593" s="27"/>
    </row>
    <row r="594" ht="15.75" customHeight="1" spans="2:2">
      <c r="B594" s="27"/>
    </row>
    <row r="595" ht="15.75" customHeight="1" spans="2:2">
      <c r="B595" s="27"/>
    </row>
    <row r="596" ht="15.75" customHeight="1" spans="2:2">
      <c r="B596" s="27"/>
    </row>
    <row r="597" ht="15.75" customHeight="1" spans="2:2">
      <c r="B597" s="27"/>
    </row>
    <row r="598" ht="15.75" customHeight="1" spans="2:2">
      <c r="B598" s="27"/>
    </row>
    <row r="599" ht="15.75" customHeight="1" spans="2:2">
      <c r="B599" s="27"/>
    </row>
    <row r="600" ht="15.75" customHeight="1" spans="2:2">
      <c r="B600" s="27"/>
    </row>
    <row r="601" ht="15.75" customHeight="1" spans="2:2">
      <c r="B601" s="27"/>
    </row>
    <row r="602" ht="15.75" customHeight="1" spans="2:2">
      <c r="B602" s="27"/>
    </row>
    <row r="603" ht="15.75" customHeight="1" spans="2:2">
      <c r="B603" s="27"/>
    </row>
    <row r="604" ht="15.75" customHeight="1" spans="2:2">
      <c r="B604" s="27"/>
    </row>
    <row r="605" ht="15.75" customHeight="1" spans="2:2">
      <c r="B605" s="27"/>
    </row>
    <row r="606" ht="15.75" customHeight="1" spans="2:2">
      <c r="B606" s="27"/>
    </row>
    <row r="607" ht="15.75" customHeight="1" spans="2:2">
      <c r="B607" s="27"/>
    </row>
    <row r="608" ht="15.75" customHeight="1" spans="2:2">
      <c r="B608" s="27"/>
    </row>
    <row r="609" ht="15.75" customHeight="1" spans="2:2">
      <c r="B609" s="27"/>
    </row>
    <row r="610" ht="15.75" customHeight="1" spans="2:2">
      <c r="B610" s="27"/>
    </row>
    <row r="611" ht="15.75" customHeight="1" spans="2:2">
      <c r="B611" s="27"/>
    </row>
    <row r="612" ht="15.75" customHeight="1" spans="2:2">
      <c r="B612" s="27"/>
    </row>
    <row r="613" ht="15.75" customHeight="1" spans="2:2">
      <c r="B613" s="27"/>
    </row>
    <row r="614" ht="15.75" customHeight="1" spans="2:2">
      <c r="B614" s="27"/>
    </row>
    <row r="615" ht="15.75" customHeight="1" spans="2:2">
      <c r="B615" s="27"/>
    </row>
    <row r="616" ht="15.75" customHeight="1" spans="2:2">
      <c r="B616" s="27"/>
    </row>
    <row r="617" ht="15.75" customHeight="1" spans="2:2">
      <c r="B617" s="27"/>
    </row>
    <row r="618" ht="15.75" customHeight="1" spans="2:2">
      <c r="B618" s="27"/>
    </row>
    <row r="619" ht="15.75" customHeight="1" spans="2:2">
      <c r="B619" s="27"/>
    </row>
    <row r="620" ht="15.75" customHeight="1" spans="2:2">
      <c r="B620" s="27"/>
    </row>
    <row r="621" ht="15.75" customHeight="1" spans="2:2">
      <c r="B621" s="27"/>
    </row>
    <row r="622" ht="15.75" customHeight="1" spans="2:2">
      <c r="B622" s="27"/>
    </row>
    <row r="623" ht="15.75" customHeight="1" spans="2:2">
      <c r="B623" s="27"/>
    </row>
    <row r="624" ht="15.75" customHeight="1" spans="2:2">
      <c r="B624" s="27"/>
    </row>
    <row r="625" ht="15.75" customHeight="1" spans="2:2">
      <c r="B625" s="27"/>
    </row>
    <row r="626" ht="15.75" customHeight="1" spans="2:2">
      <c r="B626" s="27"/>
    </row>
    <row r="627" ht="15.75" customHeight="1" spans="2:2">
      <c r="B627" s="27"/>
    </row>
    <row r="628" ht="15.75" customHeight="1" spans="2:2">
      <c r="B628" s="27"/>
    </row>
    <row r="629" ht="15.75" customHeight="1" spans="2:2">
      <c r="B629" s="27"/>
    </row>
    <row r="630" ht="15.75" customHeight="1" spans="2:2">
      <c r="B630" s="27"/>
    </row>
    <row r="631" ht="15.75" customHeight="1" spans="2:2">
      <c r="B631" s="27"/>
    </row>
    <row r="632" ht="15.75" customHeight="1" spans="2:2">
      <c r="B632" s="27"/>
    </row>
    <row r="633" ht="15.75" customHeight="1" spans="2:2">
      <c r="B633" s="27"/>
    </row>
    <row r="634" ht="15.75" customHeight="1" spans="2:2">
      <c r="B634" s="27"/>
    </row>
    <row r="635" ht="15.75" customHeight="1" spans="2:2">
      <c r="B635" s="27"/>
    </row>
    <row r="636" ht="15.75" customHeight="1" spans="2:2">
      <c r="B636" s="27"/>
    </row>
    <row r="637" ht="15.75" customHeight="1" spans="2:2">
      <c r="B637" s="27"/>
    </row>
    <row r="638" ht="15.75" customHeight="1" spans="2:2">
      <c r="B638" s="27"/>
    </row>
    <row r="639" ht="15.75" customHeight="1" spans="2:2">
      <c r="B639" s="27"/>
    </row>
    <row r="640" ht="15.75" customHeight="1" spans="2:2">
      <c r="B640" s="27"/>
    </row>
    <row r="641" ht="15.75" customHeight="1" spans="2:2">
      <c r="B641" s="27"/>
    </row>
    <row r="642" ht="15.75" customHeight="1" spans="2:2">
      <c r="B642" s="27"/>
    </row>
    <row r="643" ht="15.75" customHeight="1" spans="2:2">
      <c r="B643" s="27"/>
    </row>
    <row r="644" ht="15.75" customHeight="1" spans="2:2">
      <c r="B644" s="27"/>
    </row>
    <row r="645" ht="15.75" customHeight="1" spans="2:2">
      <c r="B645" s="27"/>
    </row>
    <row r="646" ht="15.75" customHeight="1" spans="2:2">
      <c r="B646" s="27"/>
    </row>
    <row r="647" ht="15.75" customHeight="1" spans="2:2">
      <c r="B647" s="27"/>
    </row>
    <row r="648" ht="15.75" customHeight="1" spans="2:2">
      <c r="B648" s="27"/>
    </row>
    <row r="649" ht="15.75" customHeight="1" spans="2:2">
      <c r="B649" s="27"/>
    </row>
    <row r="650" ht="15.75" customHeight="1" spans="2:2">
      <c r="B650" s="27"/>
    </row>
    <row r="651" ht="15.75" customHeight="1" spans="2:2">
      <c r="B651" s="27"/>
    </row>
    <row r="652" ht="15.75" customHeight="1" spans="2:2">
      <c r="B652" s="27"/>
    </row>
    <row r="653" ht="15.75" customHeight="1" spans="2:2">
      <c r="B653" s="27"/>
    </row>
    <row r="654" ht="15.75" customHeight="1" spans="2:2">
      <c r="B654" s="27"/>
    </row>
    <row r="655" ht="15.75" customHeight="1" spans="2:2">
      <c r="B655" s="27"/>
    </row>
    <row r="656" ht="15.75" customHeight="1" spans="2:2">
      <c r="B656" s="27"/>
    </row>
    <row r="657" ht="15.75" customHeight="1" spans="2:2">
      <c r="B657" s="27"/>
    </row>
    <row r="658" ht="15.75" customHeight="1" spans="2:2">
      <c r="B658" s="27"/>
    </row>
    <row r="659" ht="15.75" customHeight="1" spans="2:2">
      <c r="B659" s="27"/>
    </row>
    <row r="660" ht="15.75" customHeight="1" spans="2:2">
      <c r="B660" s="27"/>
    </row>
    <row r="661" ht="15.75" customHeight="1" spans="2:2">
      <c r="B661" s="27"/>
    </row>
    <row r="662" ht="15.75" customHeight="1" spans="2:2">
      <c r="B662" s="27"/>
    </row>
    <row r="663" ht="15.75" customHeight="1" spans="2:2">
      <c r="B663" s="27"/>
    </row>
    <row r="664" ht="15.75" customHeight="1" spans="2:2">
      <c r="B664" s="27"/>
    </row>
    <row r="665" ht="15.75" customHeight="1" spans="2:2">
      <c r="B665" s="27"/>
    </row>
    <row r="666" ht="15.75" customHeight="1" spans="2:2">
      <c r="B666" s="27"/>
    </row>
    <row r="667" ht="15.75" customHeight="1" spans="2:2">
      <c r="B667" s="27"/>
    </row>
    <row r="668" ht="15.75" customHeight="1" spans="2:2">
      <c r="B668" s="27"/>
    </row>
    <row r="669" ht="15.75" customHeight="1" spans="2:2">
      <c r="B669" s="27"/>
    </row>
    <row r="670" ht="15.75" customHeight="1" spans="2:2">
      <c r="B670" s="27"/>
    </row>
    <row r="671" ht="15.75" customHeight="1" spans="2:2">
      <c r="B671" s="27"/>
    </row>
    <row r="672" ht="15.75" customHeight="1" spans="2:2">
      <c r="B672" s="27"/>
    </row>
    <row r="673" ht="15.75" customHeight="1" spans="2:2">
      <c r="B673" s="27"/>
    </row>
    <row r="674" ht="15.75" customHeight="1" spans="2:2">
      <c r="B674" s="27"/>
    </row>
    <row r="675" ht="15.75" customHeight="1" spans="2:2">
      <c r="B675" s="27"/>
    </row>
    <row r="676" ht="15.75" customHeight="1" spans="2:2">
      <c r="B676" s="27"/>
    </row>
    <row r="677" ht="15.75" customHeight="1" spans="2:2">
      <c r="B677" s="27"/>
    </row>
    <row r="678" ht="15.75" customHeight="1" spans="2:2">
      <c r="B678" s="27"/>
    </row>
    <row r="679" ht="15.75" customHeight="1" spans="2:2">
      <c r="B679" s="27"/>
    </row>
    <row r="680" ht="15.75" customHeight="1" spans="2:2">
      <c r="B680" s="27"/>
    </row>
    <row r="681" ht="15.75" customHeight="1" spans="2:2">
      <c r="B681" s="27"/>
    </row>
    <row r="682" ht="15.75" customHeight="1" spans="2:2">
      <c r="B682" s="27"/>
    </row>
    <row r="683" ht="15.75" customHeight="1" spans="2:2">
      <c r="B683" s="27"/>
    </row>
    <row r="684" ht="15.75" customHeight="1" spans="2:2">
      <c r="B684" s="27"/>
    </row>
    <row r="685" ht="15.75" customHeight="1" spans="2:2">
      <c r="B685" s="27"/>
    </row>
    <row r="686" ht="15.75" customHeight="1" spans="2:2">
      <c r="B686" s="27"/>
    </row>
    <row r="687" ht="15.75" customHeight="1" spans="2:2">
      <c r="B687" s="27"/>
    </row>
    <row r="688" ht="15.75" customHeight="1" spans="2:2">
      <c r="B688" s="27"/>
    </row>
    <row r="689" ht="15.75" customHeight="1" spans="2:2">
      <c r="B689" s="27"/>
    </row>
    <row r="690" ht="15.75" customHeight="1" spans="2:2">
      <c r="B690" s="27"/>
    </row>
    <row r="691" ht="15.75" customHeight="1" spans="2:2">
      <c r="B691" s="27"/>
    </row>
    <row r="692" ht="15.75" customHeight="1" spans="2:2">
      <c r="B692" s="27"/>
    </row>
    <row r="693" ht="15.75" customHeight="1" spans="2:2">
      <c r="B693" s="27"/>
    </row>
    <row r="694" ht="15.75" customHeight="1" spans="2:2">
      <c r="B694" s="27"/>
    </row>
    <row r="695" ht="15.75" customHeight="1" spans="2:2">
      <c r="B695" s="27"/>
    </row>
    <row r="696" ht="15.75" customHeight="1" spans="2:2">
      <c r="B696" s="27"/>
    </row>
    <row r="697" ht="15.75" customHeight="1" spans="2:2">
      <c r="B697" s="27"/>
    </row>
    <row r="698" ht="15.75" customHeight="1" spans="2:2">
      <c r="B698" s="27"/>
    </row>
    <row r="699" ht="15.75" customHeight="1" spans="2:2">
      <c r="B699" s="27"/>
    </row>
    <row r="700" ht="15.75" customHeight="1" spans="2:2">
      <c r="B700" s="27"/>
    </row>
    <row r="701" ht="15.75" customHeight="1" spans="2:2">
      <c r="B701" s="27"/>
    </row>
    <row r="702" ht="15.75" customHeight="1" spans="2:2">
      <c r="B702" s="27"/>
    </row>
    <row r="703" ht="15.75" customHeight="1" spans="2:2">
      <c r="B703" s="27"/>
    </row>
    <row r="704" ht="15.75" customHeight="1" spans="2:2">
      <c r="B704" s="27"/>
    </row>
    <row r="705" ht="15.75" customHeight="1" spans="2:2">
      <c r="B705" s="27"/>
    </row>
    <row r="706" ht="15.75" customHeight="1" spans="2:2">
      <c r="B706" s="27"/>
    </row>
    <row r="707" ht="15.75" customHeight="1" spans="2:2">
      <c r="B707" s="27"/>
    </row>
    <row r="708" ht="15.75" customHeight="1" spans="2:2">
      <c r="B708" s="27"/>
    </row>
    <row r="709" ht="15.75" customHeight="1" spans="2:2">
      <c r="B709" s="27"/>
    </row>
    <row r="710" ht="15.75" customHeight="1" spans="2:2">
      <c r="B710" s="27"/>
    </row>
    <row r="711" ht="15.75" customHeight="1" spans="2:2">
      <c r="B711" s="27"/>
    </row>
    <row r="712" ht="15.75" customHeight="1" spans="2:2">
      <c r="B712" s="27"/>
    </row>
    <row r="713" ht="15.75" customHeight="1" spans="2:2">
      <c r="B713" s="27"/>
    </row>
    <row r="714" ht="15.75" customHeight="1" spans="2:2">
      <c r="B714" s="27"/>
    </row>
    <row r="715" ht="15.75" customHeight="1" spans="2:2">
      <c r="B715" s="27"/>
    </row>
    <row r="716" ht="15.75" customHeight="1" spans="2:2">
      <c r="B716" s="27"/>
    </row>
    <row r="717" ht="15.75" customHeight="1" spans="2:2">
      <c r="B717" s="27"/>
    </row>
    <row r="718" ht="15.75" customHeight="1" spans="2:2">
      <c r="B718" s="27"/>
    </row>
    <row r="719" ht="15.75" customHeight="1" spans="2:2">
      <c r="B719" s="27"/>
    </row>
    <row r="720" ht="15.75" customHeight="1" spans="2:2">
      <c r="B720" s="27"/>
    </row>
    <row r="721" ht="15.75" customHeight="1" spans="2:2">
      <c r="B721" s="27"/>
    </row>
    <row r="722" ht="15.75" customHeight="1" spans="2:2">
      <c r="B722" s="27"/>
    </row>
    <row r="723" ht="15.75" customHeight="1" spans="2:2">
      <c r="B723" s="27"/>
    </row>
    <row r="724" ht="15.75" customHeight="1" spans="2:2">
      <c r="B724" s="27"/>
    </row>
    <row r="725" ht="15.75" customHeight="1" spans="2:2">
      <c r="B725" s="27"/>
    </row>
    <row r="726" ht="15.75" customHeight="1" spans="2:2">
      <c r="B726" s="27"/>
    </row>
    <row r="727" ht="15.75" customHeight="1" spans="2:2">
      <c r="B727" s="27"/>
    </row>
    <row r="728" ht="15.75" customHeight="1" spans="2:2">
      <c r="B728" s="27"/>
    </row>
    <row r="729" ht="15.75" customHeight="1" spans="2:2">
      <c r="B729" s="27"/>
    </row>
    <row r="730" ht="15.75" customHeight="1" spans="2:2">
      <c r="B730" s="27"/>
    </row>
    <row r="731" ht="15.75" customHeight="1" spans="2:2">
      <c r="B731" s="27"/>
    </row>
    <row r="732" ht="15.75" customHeight="1" spans="2:2">
      <c r="B732" s="27"/>
    </row>
    <row r="733" ht="15.75" customHeight="1" spans="2:2">
      <c r="B733" s="27"/>
    </row>
    <row r="734" ht="15.75" customHeight="1" spans="2:2">
      <c r="B734" s="27"/>
    </row>
    <row r="735" ht="15.75" customHeight="1" spans="2:2">
      <c r="B735" s="27"/>
    </row>
    <row r="736" ht="15.75" customHeight="1" spans="2:2">
      <c r="B736" s="27"/>
    </row>
    <row r="737" ht="15.75" customHeight="1" spans="2:2">
      <c r="B737" s="27"/>
    </row>
    <row r="738" ht="15.75" customHeight="1" spans="2:2">
      <c r="B738" s="27"/>
    </row>
    <row r="739" ht="15.75" customHeight="1" spans="2:2">
      <c r="B739" s="27"/>
    </row>
    <row r="740" ht="15.75" customHeight="1" spans="2:2">
      <c r="B740" s="27"/>
    </row>
    <row r="741" ht="15.75" customHeight="1" spans="2:2">
      <c r="B741" s="27"/>
    </row>
    <row r="742" ht="15.75" customHeight="1" spans="2:2">
      <c r="B742" s="27"/>
    </row>
    <row r="743" ht="15.75" customHeight="1" spans="2:2">
      <c r="B743" s="27"/>
    </row>
    <row r="744" ht="15.75" customHeight="1" spans="2:2">
      <c r="B744" s="27"/>
    </row>
    <row r="745" ht="15.75" customHeight="1" spans="2:2">
      <c r="B745" s="27"/>
    </row>
    <row r="746" ht="15.75" customHeight="1" spans="2:2">
      <c r="B746" s="27"/>
    </row>
    <row r="747" ht="15.75" customHeight="1" spans="2:2">
      <c r="B747" s="27"/>
    </row>
    <row r="748" ht="15.75" customHeight="1" spans="2:2">
      <c r="B748" s="27"/>
    </row>
    <row r="749" ht="15.75" customHeight="1" spans="2:2">
      <c r="B749" s="27"/>
    </row>
    <row r="750" ht="15.75" customHeight="1" spans="2:2">
      <c r="B750" s="27"/>
    </row>
    <row r="751" ht="15.75" customHeight="1" spans="2:2">
      <c r="B751" s="27"/>
    </row>
    <row r="752" ht="15.75" customHeight="1" spans="2:2">
      <c r="B752" s="27"/>
    </row>
    <row r="753" ht="15.75" customHeight="1" spans="2:2">
      <c r="B753" s="27"/>
    </row>
    <row r="754" ht="15.75" customHeight="1" spans="2:2">
      <c r="B754" s="27"/>
    </row>
    <row r="755" ht="15.75" customHeight="1" spans="2:2">
      <c r="B755" s="27"/>
    </row>
    <row r="756" ht="15.75" customHeight="1" spans="2:2">
      <c r="B756" s="27"/>
    </row>
    <row r="757" ht="15.75" customHeight="1" spans="2:2">
      <c r="B757" s="27"/>
    </row>
    <row r="758" ht="15.75" customHeight="1" spans="2:2">
      <c r="B758" s="27"/>
    </row>
    <row r="759" ht="15.75" customHeight="1" spans="2:2">
      <c r="B759" s="27"/>
    </row>
    <row r="760" ht="15.75" customHeight="1" spans="2:2">
      <c r="B760" s="27"/>
    </row>
    <row r="761" ht="15.75" customHeight="1" spans="2:2">
      <c r="B761" s="27"/>
    </row>
    <row r="762" ht="15.75" customHeight="1" spans="2:2">
      <c r="B762" s="27"/>
    </row>
    <row r="763" ht="15.75" customHeight="1" spans="2:2">
      <c r="B763" s="27"/>
    </row>
    <row r="764" ht="15.75" customHeight="1" spans="2:2">
      <c r="B764" s="27"/>
    </row>
    <row r="765" ht="15.75" customHeight="1" spans="2:2">
      <c r="B765" s="27"/>
    </row>
    <row r="766" ht="15.75" customHeight="1" spans="2:2">
      <c r="B766" s="27"/>
    </row>
    <row r="767" ht="15.75" customHeight="1" spans="2:2">
      <c r="B767" s="27"/>
    </row>
    <row r="768" ht="15.75" customHeight="1" spans="2:2">
      <c r="B768" s="27"/>
    </row>
    <row r="769" ht="15.75" customHeight="1" spans="2:2">
      <c r="B769" s="27"/>
    </row>
    <row r="770" ht="15.75" customHeight="1" spans="2:2">
      <c r="B770" s="27"/>
    </row>
    <row r="771" ht="15.75" customHeight="1" spans="2:2">
      <c r="B771" s="27"/>
    </row>
    <row r="772" ht="15.75" customHeight="1" spans="2:2">
      <c r="B772" s="27"/>
    </row>
    <row r="773" ht="15.75" customHeight="1" spans="2:2">
      <c r="B773" s="27"/>
    </row>
    <row r="774" ht="15.75" customHeight="1" spans="2:2">
      <c r="B774" s="27"/>
    </row>
    <row r="775" ht="15.75" customHeight="1" spans="2:2">
      <c r="B775" s="27"/>
    </row>
    <row r="776" ht="15.75" customHeight="1" spans="2:2">
      <c r="B776" s="27"/>
    </row>
    <row r="777" ht="15.75" customHeight="1" spans="2:2">
      <c r="B777" s="27"/>
    </row>
    <row r="778" ht="15.75" customHeight="1" spans="2:2">
      <c r="B778" s="27"/>
    </row>
    <row r="779" ht="15.75" customHeight="1" spans="2:2">
      <c r="B779" s="27"/>
    </row>
    <row r="780" ht="15.75" customHeight="1" spans="2:2">
      <c r="B780" s="27"/>
    </row>
    <row r="781" ht="15.75" customHeight="1" spans="2:2">
      <c r="B781" s="27"/>
    </row>
    <row r="782" ht="15.75" customHeight="1" spans="2:2">
      <c r="B782" s="27"/>
    </row>
    <row r="783" ht="15.75" customHeight="1" spans="2:2">
      <c r="B783" s="27"/>
    </row>
    <row r="784" ht="15.75" customHeight="1" spans="2:2">
      <c r="B784" s="27"/>
    </row>
    <row r="785" ht="15.75" customHeight="1" spans="2:2">
      <c r="B785" s="27"/>
    </row>
    <row r="786" ht="15.75" customHeight="1" spans="2:2">
      <c r="B786" s="27"/>
    </row>
    <row r="787" ht="15.75" customHeight="1" spans="2:2">
      <c r="B787" s="27"/>
    </row>
    <row r="788" ht="15.75" customHeight="1" spans="2:2">
      <c r="B788" s="27"/>
    </row>
    <row r="789" ht="15.75" customHeight="1" spans="2:2">
      <c r="B789" s="27"/>
    </row>
    <row r="790" ht="15.75" customHeight="1" spans="2:2">
      <c r="B790" s="27"/>
    </row>
    <row r="791" ht="15.75" customHeight="1" spans="2:2">
      <c r="B791" s="27"/>
    </row>
    <row r="792" ht="15.75" customHeight="1" spans="2:2">
      <c r="B792" s="27"/>
    </row>
    <row r="793" ht="15.75" customHeight="1" spans="2:2">
      <c r="B793" s="27"/>
    </row>
    <row r="794" ht="15.75" customHeight="1" spans="2:2">
      <c r="B794" s="27"/>
    </row>
    <row r="795" ht="15.75" customHeight="1" spans="2:2">
      <c r="B795" s="27"/>
    </row>
    <row r="796" ht="15.75" customHeight="1" spans="2:2">
      <c r="B796" s="27"/>
    </row>
    <row r="797" ht="15.75" customHeight="1" spans="2:2">
      <c r="B797" s="27"/>
    </row>
    <row r="798" ht="15.75" customHeight="1" spans="2:2">
      <c r="B798" s="27"/>
    </row>
    <row r="799" ht="15.75" customHeight="1" spans="2:2">
      <c r="B799" s="27"/>
    </row>
    <row r="800" ht="15.75" customHeight="1" spans="2:2">
      <c r="B800" s="27"/>
    </row>
    <row r="801" ht="15.75" customHeight="1" spans="2:2">
      <c r="B801" s="27"/>
    </row>
    <row r="802" ht="15.75" customHeight="1" spans="2:2">
      <c r="B802" s="27"/>
    </row>
    <row r="803" ht="15.75" customHeight="1" spans="2:2">
      <c r="B803" s="27"/>
    </row>
    <row r="804" ht="15.75" customHeight="1" spans="2:2">
      <c r="B804" s="27"/>
    </row>
    <row r="805" ht="15.75" customHeight="1" spans="2:2">
      <c r="B805" s="27"/>
    </row>
    <row r="806" ht="15.75" customHeight="1" spans="2:2">
      <c r="B806" s="27"/>
    </row>
    <row r="807" ht="15.75" customHeight="1" spans="2:2">
      <c r="B807" s="27"/>
    </row>
    <row r="808" ht="15.75" customHeight="1" spans="2:2">
      <c r="B808" s="27"/>
    </row>
    <row r="809" ht="15.75" customHeight="1" spans="2:2">
      <c r="B809" s="27"/>
    </row>
    <row r="810" ht="15.75" customHeight="1" spans="2:2">
      <c r="B810" s="27"/>
    </row>
    <row r="811" ht="15.75" customHeight="1" spans="2:2">
      <c r="B811" s="27"/>
    </row>
    <row r="812" ht="15.75" customHeight="1" spans="2:2">
      <c r="B812" s="27"/>
    </row>
    <row r="813" ht="15.75" customHeight="1" spans="2:2">
      <c r="B813" s="27"/>
    </row>
    <row r="814" ht="15.75" customHeight="1" spans="2:2">
      <c r="B814" s="27"/>
    </row>
    <row r="815" ht="15.75" customHeight="1" spans="2:2">
      <c r="B815" s="27"/>
    </row>
    <row r="816" ht="15.75" customHeight="1" spans="2:2">
      <c r="B816" s="27"/>
    </row>
    <row r="817" ht="15.75" customHeight="1" spans="2:2">
      <c r="B817" s="27"/>
    </row>
    <row r="818" ht="15.75" customHeight="1" spans="2:2">
      <c r="B818" s="27"/>
    </row>
    <row r="819" ht="15.75" customHeight="1" spans="2:2">
      <c r="B819" s="27"/>
    </row>
    <row r="820" ht="15.75" customHeight="1" spans="2:2">
      <c r="B820" s="27"/>
    </row>
    <row r="821" ht="15.75" customHeight="1" spans="2:2">
      <c r="B821" s="27"/>
    </row>
    <row r="822" ht="15.75" customHeight="1" spans="2:2">
      <c r="B822" s="27"/>
    </row>
    <row r="823" ht="15.75" customHeight="1" spans="2:2">
      <c r="B823" s="27"/>
    </row>
    <row r="824" ht="15.75" customHeight="1" spans="2:2">
      <c r="B824" s="27"/>
    </row>
    <row r="825" ht="15.75" customHeight="1" spans="2:2">
      <c r="B825" s="27"/>
    </row>
    <row r="826" ht="15.75" customHeight="1" spans="2:2">
      <c r="B826" s="27"/>
    </row>
    <row r="827" ht="15.75" customHeight="1" spans="2:2">
      <c r="B827" s="27"/>
    </row>
    <row r="828" ht="15.75" customHeight="1" spans="2:2">
      <c r="B828" s="27"/>
    </row>
    <row r="829" ht="15.75" customHeight="1" spans="2:2">
      <c r="B829" s="27"/>
    </row>
    <row r="830" ht="15.75" customHeight="1" spans="2:2">
      <c r="B830" s="27"/>
    </row>
    <row r="831" ht="15.75" customHeight="1" spans="2:2">
      <c r="B831" s="27"/>
    </row>
    <row r="832" ht="15.75" customHeight="1" spans="2:2">
      <c r="B832" s="27"/>
    </row>
    <row r="833" ht="15.75" customHeight="1" spans="2:2">
      <c r="B833" s="27"/>
    </row>
    <row r="834" ht="15.75" customHeight="1" spans="2:2">
      <c r="B834" s="27"/>
    </row>
    <row r="835" ht="15.75" customHeight="1" spans="2:2">
      <c r="B835" s="27"/>
    </row>
    <row r="836" ht="15.75" customHeight="1" spans="2:2">
      <c r="B836" s="27"/>
    </row>
    <row r="837" ht="15.75" customHeight="1" spans="2:2">
      <c r="B837" s="27"/>
    </row>
    <row r="838" ht="15.75" customHeight="1" spans="2:2">
      <c r="B838" s="27"/>
    </row>
    <row r="839" ht="15.75" customHeight="1" spans="2:2">
      <c r="B839" s="27"/>
    </row>
    <row r="840" ht="15.75" customHeight="1" spans="2:2">
      <c r="B840" s="27"/>
    </row>
    <row r="841" ht="15.75" customHeight="1" spans="2:2">
      <c r="B841" s="27"/>
    </row>
    <row r="842" ht="15.75" customHeight="1" spans="2:2">
      <c r="B842" s="27"/>
    </row>
    <row r="843" ht="15.75" customHeight="1" spans="2:2">
      <c r="B843" s="27"/>
    </row>
    <row r="844" ht="15.75" customHeight="1" spans="2:2">
      <c r="B844" s="27"/>
    </row>
    <row r="845" ht="15.75" customHeight="1" spans="2:2">
      <c r="B845" s="27"/>
    </row>
    <row r="846" ht="15.75" customHeight="1" spans="2:2">
      <c r="B846" s="27"/>
    </row>
    <row r="847" ht="15.75" customHeight="1" spans="2:2">
      <c r="B847" s="27"/>
    </row>
    <row r="848" ht="15.75" customHeight="1" spans="2:2">
      <c r="B848" s="27"/>
    </row>
    <row r="849" ht="15.75" customHeight="1" spans="2:2">
      <c r="B849" s="27"/>
    </row>
    <row r="850" ht="15.75" customHeight="1" spans="2:2">
      <c r="B850" s="27"/>
    </row>
    <row r="851" ht="15.75" customHeight="1" spans="2:2">
      <c r="B851" s="27"/>
    </row>
    <row r="852" ht="15.75" customHeight="1" spans="2:2">
      <c r="B852" s="27"/>
    </row>
    <row r="853" ht="15.75" customHeight="1" spans="2:2">
      <c r="B853" s="27"/>
    </row>
    <row r="854" ht="15.75" customHeight="1" spans="2:2">
      <c r="B854" s="27"/>
    </row>
    <row r="855" ht="15.75" customHeight="1" spans="2:2">
      <c r="B855" s="27"/>
    </row>
    <row r="856" ht="15.75" customHeight="1" spans="2:2">
      <c r="B856" s="27"/>
    </row>
    <row r="857" ht="15.75" customHeight="1" spans="2:2">
      <c r="B857" s="27"/>
    </row>
    <row r="858" ht="15.75" customHeight="1" spans="2:2">
      <c r="B858" s="27"/>
    </row>
    <row r="859" ht="15.75" customHeight="1" spans="2:2">
      <c r="B859" s="27"/>
    </row>
    <row r="860" ht="15.75" customHeight="1" spans="2:2">
      <c r="B860" s="27"/>
    </row>
    <row r="861" ht="15.75" customHeight="1" spans="2:2">
      <c r="B861" s="27"/>
    </row>
    <row r="862" ht="15.75" customHeight="1" spans="2:2">
      <c r="B862" s="27"/>
    </row>
    <row r="863" ht="15.75" customHeight="1" spans="2:2">
      <c r="B863" s="27"/>
    </row>
    <row r="864" ht="15.75" customHeight="1" spans="2:2">
      <c r="B864" s="27"/>
    </row>
    <row r="865" ht="15.75" customHeight="1" spans="2:2">
      <c r="B865" s="27"/>
    </row>
    <row r="866" ht="15.75" customHeight="1" spans="2:2">
      <c r="B866" s="27"/>
    </row>
    <row r="867" ht="15.75" customHeight="1" spans="2:2">
      <c r="B867" s="27"/>
    </row>
    <row r="868" ht="15.75" customHeight="1" spans="2:2">
      <c r="B868" s="27"/>
    </row>
    <row r="869" ht="15.75" customHeight="1" spans="2:2">
      <c r="B869" s="27"/>
    </row>
    <row r="870" ht="15.75" customHeight="1" spans="2:2">
      <c r="B870" s="27"/>
    </row>
    <row r="871" ht="15.75" customHeight="1" spans="2:2">
      <c r="B871" s="27"/>
    </row>
    <row r="872" ht="15.75" customHeight="1" spans="2:2">
      <c r="B872" s="27"/>
    </row>
    <row r="873" ht="15.75" customHeight="1" spans="2:2">
      <c r="B873" s="27"/>
    </row>
    <row r="874" ht="15.75" customHeight="1" spans="2:2">
      <c r="B874" s="27"/>
    </row>
    <row r="875" ht="15.75" customHeight="1" spans="2:2">
      <c r="B875" s="27"/>
    </row>
    <row r="876" ht="15.75" customHeight="1" spans="2:2">
      <c r="B876" s="27"/>
    </row>
    <row r="877" ht="15.75" customHeight="1" spans="2:2">
      <c r="B877" s="27"/>
    </row>
    <row r="878" ht="15.75" customHeight="1" spans="2:2">
      <c r="B878" s="27"/>
    </row>
    <row r="879" ht="15.75" customHeight="1" spans="2:2">
      <c r="B879" s="27"/>
    </row>
    <row r="880" ht="15.75" customHeight="1" spans="2:2">
      <c r="B880" s="27"/>
    </row>
    <row r="881" ht="15.75" customHeight="1" spans="2:2">
      <c r="B881" s="27"/>
    </row>
    <row r="882" ht="15.75" customHeight="1" spans="2:2">
      <c r="B882" s="27"/>
    </row>
    <row r="883" ht="15.75" customHeight="1" spans="2:2">
      <c r="B883" s="27"/>
    </row>
    <row r="884" ht="15.75" customHeight="1" spans="2:2">
      <c r="B884" s="27"/>
    </row>
    <row r="885" ht="15.75" customHeight="1" spans="2:2">
      <c r="B885" s="27"/>
    </row>
    <row r="886" ht="15.75" customHeight="1" spans="2:2">
      <c r="B886" s="27"/>
    </row>
    <row r="887" ht="15.75" customHeight="1" spans="2:2">
      <c r="B887" s="27"/>
    </row>
    <row r="888" ht="15.75" customHeight="1" spans="2:2">
      <c r="B888" s="27"/>
    </row>
    <row r="889" ht="15.75" customHeight="1" spans="2:2">
      <c r="B889" s="27"/>
    </row>
    <row r="890" ht="15.75" customHeight="1" spans="2:2">
      <c r="B890" s="27"/>
    </row>
    <row r="891" ht="15.75" customHeight="1" spans="2:2">
      <c r="B891" s="27"/>
    </row>
    <row r="892" ht="15.75" customHeight="1" spans="2:2">
      <c r="B892" s="27"/>
    </row>
    <row r="893" ht="15.75" customHeight="1" spans="2:2">
      <c r="B893" s="27"/>
    </row>
    <row r="894" ht="15.75" customHeight="1" spans="2:2">
      <c r="B894" s="27"/>
    </row>
    <row r="895" ht="15.75" customHeight="1" spans="2:2">
      <c r="B895" s="27"/>
    </row>
    <row r="896" ht="15.75" customHeight="1" spans="2:2">
      <c r="B896" s="27"/>
    </row>
    <row r="897" ht="15.75" customHeight="1" spans="2:2">
      <c r="B897" s="27"/>
    </row>
    <row r="898" ht="15.75" customHeight="1" spans="2:2">
      <c r="B898" s="27"/>
    </row>
    <row r="899" ht="15.75" customHeight="1" spans="2:2">
      <c r="B899" s="27"/>
    </row>
    <row r="900" ht="15.75" customHeight="1" spans="2:2">
      <c r="B900" s="27"/>
    </row>
    <row r="901" ht="15.75" customHeight="1" spans="2:2">
      <c r="B901" s="27"/>
    </row>
    <row r="902" ht="15.75" customHeight="1" spans="2:2">
      <c r="B902" s="27"/>
    </row>
    <row r="903" ht="15.75" customHeight="1" spans="2:2">
      <c r="B903" s="27"/>
    </row>
    <row r="904" ht="15.75" customHeight="1" spans="2:2">
      <c r="B904" s="27"/>
    </row>
    <row r="905" ht="15.75" customHeight="1" spans="2:2">
      <c r="B905" s="27"/>
    </row>
    <row r="906" ht="15.75" customHeight="1" spans="2:2">
      <c r="B906" s="27"/>
    </row>
    <row r="907" ht="15.75" customHeight="1" spans="2:2">
      <c r="B907" s="27"/>
    </row>
    <row r="908" ht="15.75" customHeight="1" spans="2:2">
      <c r="B908" s="27"/>
    </row>
    <row r="909" ht="15.75" customHeight="1" spans="2:2">
      <c r="B909" s="27"/>
    </row>
    <row r="910" ht="15.75" customHeight="1" spans="2:2">
      <c r="B910" s="27"/>
    </row>
    <row r="911" ht="15.75" customHeight="1" spans="2:2">
      <c r="B911" s="27"/>
    </row>
    <row r="912" ht="15.75" customHeight="1" spans="2:2">
      <c r="B912" s="27"/>
    </row>
    <row r="913" ht="15.75" customHeight="1" spans="2:2">
      <c r="B913" s="27"/>
    </row>
    <row r="914" ht="15.75" customHeight="1" spans="2:2">
      <c r="B914" s="27"/>
    </row>
    <row r="915" ht="15.75" customHeight="1" spans="2:2">
      <c r="B915" s="27"/>
    </row>
    <row r="916" ht="15.75" customHeight="1" spans="2:2">
      <c r="B916" s="27"/>
    </row>
    <row r="917" ht="15.75" customHeight="1" spans="2:2">
      <c r="B917" s="27"/>
    </row>
    <row r="918" ht="15.75" customHeight="1" spans="2:2">
      <c r="B918" s="27"/>
    </row>
    <row r="919" ht="15.75" customHeight="1" spans="2:2">
      <c r="B919" s="27"/>
    </row>
    <row r="920" ht="15.75" customHeight="1" spans="2:2">
      <c r="B920" s="27"/>
    </row>
    <row r="921" ht="15.75" customHeight="1" spans="2:2">
      <c r="B921" s="27"/>
    </row>
    <row r="922" ht="15.75" customHeight="1" spans="2:2">
      <c r="B922" s="27"/>
    </row>
    <row r="923" ht="15.75" customHeight="1" spans="2:2">
      <c r="B923" s="27"/>
    </row>
    <row r="924" ht="15.75" customHeight="1" spans="2:2">
      <c r="B924" s="27"/>
    </row>
    <row r="925" ht="15.75" customHeight="1" spans="2:2">
      <c r="B925" s="27"/>
    </row>
    <row r="926" ht="15.75" customHeight="1" spans="2:2">
      <c r="B926" s="27"/>
    </row>
    <row r="927" ht="15.75" customHeight="1" spans="2:2">
      <c r="B927" s="27"/>
    </row>
    <row r="928" ht="15.75" customHeight="1" spans="2:2">
      <c r="B928" s="27"/>
    </row>
    <row r="929" ht="15.75" customHeight="1" spans="2:2">
      <c r="B929" s="27"/>
    </row>
    <row r="930" ht="15.75" customHeight="1" spans="2:2">
      <c r="B930" s="27"/>
    </row>
    <row r="931" ht="15.75" customHeight="1" spans="2:2">
      <c r="B931" s="27"/>
    </row>
    <row r="932" ht="15.75" customHeight="1" spans="2:2">
      <c r="B932" s="27"/>
    </row>
    <row r="933" ht="15.75" customHeight="1" spans="2:2">
      <c r="B933" s="27"/>
    </row>
    <row r="934" ht="15.75" customHeight="1" spans="2:2">
      <c r="B934" s="27"/>
    </row>
    <row r="935" ht="15.75" customHeight="1" spans="2:2">
      <c r="B935" s="27"/>
    </row>
    <row r="936" ht="15.75" customHeight="1" spans="2:2">
      <c r="B936" s="27"/>
    </row>
    <row r="937" ht="15.75" customHeight="1" spans="2:2">
      <c r="B937" s="27"/>
    </row>
    <row r="938" ht="15.75" customHeight="1" spans="2:2">
      <c r="B938" s="27"/>
    </row>
    <row r="939" ht="15.75" customHeight="1" spans="2:2">
      <c r="B939" s="27"/>
    </row>
    <row r="940" ht="15.75" customHeight="1" spans="2:2">
      <c r="B940" s="27"/>
    </row>
    <row r="941" ht="15.75" customHeight="1" spans="2:2">
      <c r="B941" s="27"/>
    </row>
    <row r="942" ht="15.75" customHeight="1" spans="2:2">
      <c r="B942" s="27"/>
    </row>
    <row r="943" ht="15.75" customHeight="1" spans="2:2">
      <c r="B943" s="27"/>
    </row>
    <row r="944" ht="15.75" customHeight="1" spans="2:2">
      <c r="B944" s="27"/>
    </row>
    <row r="945" ht="15.75" customHeight="1" spans="2:2">
      <c r="B945" s="27"/>
    </row>
    <row r="946" ht="15.75" customHeight="1" spans="2:2">
      <c r="B946" s="27"/>
    </row>
    <row r="947" ht="15.75" customHeight="1" spans="2:2">
      <c r="B947" s="27"/>
    </row>
    <row r="948" ht="15.75" customHeight="1" spans="2:2">
      <c r="B948" s="27"/>
    </row>
    <row r="949" ht="15.75" customHeight="1" spans="2:2">
      <c r="B949" s="27"/>
    </row>
    <row r="950" ht="15.75" customHeight="1" spans="2:2">
      <c r="B950" s="27"/>
    </row>
    <row r="951" ht="15.75" customHeight="1" spans="2:2">
      <c r="B951" s="27"/>
    </row>
    <row r="952" ht="15.75" customHeight="1" spans="2:2">
      <c r="B952" s="27"/>
    </row>
    <row r="953" ht="15.75" customHeight="1" spans="2:2">
      <c r="B953" s="27"/>
    </row>
    <row r="954" ht="15.75" customHeight="1" spans="2:2">
      <c r="B954" s="27"/>
    </row>
    <row r="955" ht="15.75" customHeight="1" spans="2:2">
      <c r="B955" s="27"/>
    </row>
    <row r="956" ht="15.75" customHeight="1" spans="2:2">
      <c r="B956" s="27"/>
    </row>
    <row r="957" ht="15.75" customHeight="1" spans="2:2">
      <c r="B957" s="27"/>
    </row>
    <row r="958" ht="15.75" customHeight="1" spans="2:2">
      <c r="B958" s="27"/>
    </row>
    <row r="959" ht="15.75" customHeight="1" spans="2:2">
      <c r="B959" s="27"/>
    </row>
    <row r="960" ht="15.75" customHeight="1" spans="2:2">
      <c r="B960" s="27"/>
    </row>
    <row r="961" ht="15.75" customHeight="1" spans="2:2">
      <c r="B961" s="27"/>
    </row>
    <row r="962" ht="15.75" customHeight="1" spans="2:2">
      <c r="B962" s="27"/>
    </row>
    <row r="963" ht="15.75" customHeight="1" spans="2:2">
      <c r="B963" s="27"/>
    </row>
    <row r="964" ht="15.75" customHeight="1" spans="2:2">
      <c r="B964" s="27"/>
    </row>
    <row r="965" ht="15.75" customHeight="1" spans="2:2">
      <c r="B965" s="27"/>
    </row>
    <row r="966" ht="15.75" customHeight="1" spans="2:2">
      <c r="B966" s="27"/>
    </row>
    <row r="967" ht="15.75" customHeight="1" spans="2:2">
      <c r="B967" s="27"/>
    </row>
    <row r="968" ht="15.75" customHeight="1" spans="2:2">
      <c r="B968" s="27"/>
    </row>
    <row r="969" ht="15.75" customHeight="1" spans="2:2">
      <c r="B969" s="27"/>
    </row>
    <row r="970" ht="15.75" customHeight="1" spans="2:2">
      <c r="B970" s="27"/>
    </row>
    <row r="971" ht="15.75" customHeight="1" spans="2:2">
      <c r="B971" s="27"/>
    </row>
    <row r="972" ht="15.75" customHeight="1" spans="2:2">
      <c r="B972" s="27"/>
    </row>
    <row r="973" ht="15.75" customHeight="1" spans="2:2">
      <c r="B973" s="27"/>
    </row>
    <row r="974" ht="15.75" customHeight="1" spans="2:2">
      <c r="B974" s="27"/>
    </row>
    <row r="975" ht="15.75" customHeight="1" spans="2:2">
      <c r="B975" s="27"/>
    </row>
    <row r="976" ht="15.75" customHeight="1" spans="2:2">
      <c r="B976" s="27"/>
    </row>
    <row r="977" ht="15.75" customHeight="1" spans="2:2">
      <c r="B977" s="27"/>
    </row>
    <row r="978" ht="15.75" customHeight="1" spans="2:2">
      <c r="B978" s="27"/>
    </row>
  </sheetData>
  <mergeCells count="14">
    <mergeCell ref="A1:H1"/>
    <mergeCell ref="A2:H2"/>
    <mergeCell ref="A3:H3"/>
    <mergeCell ref="A4:H4"/>
    <mergeCell ref="A5:H5"/>
    <mergeCell ref="A6:H6"/>
    <mergeCell ref="A7:H7"/>
    <mergeCell ref="A9:H9"/>
    <mergeCell ref="C11:H11"/>
    <mergeCell ref="A19:B19"/>
    <mergeCell ref="A11:A12"/>
    <mergeCell ref="A13:A18"/>
    <mergeCell ref="B11:B12"/>
    <mergeCell ref="B13:B18"/>
  </mergeCells>
  <pageMargins left="0.511805555555556" right="0.511805555555556" top="0.869444444444444" bottom="0.786805555555556" header="0" footer="0"/>
  <pageSetup paperSize="9" orientation="landscape" horizontalDpi="600"/>
  <headerFooter>
    <oddHeader>&amp;CNegrito itálico"Processo 23069.153532/2025-16
PE 90.023/2025
</oddHeader>
    <oddFooter>&amp;L&amp;A</oddFooter>
  </headerFooter>
  <colBreaks count="1" manualBreakCount="1">
    <brk id="8" max="0" man="1"/>
  </colBreaks>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82"/>
  <sheetViews>
    <sheetView workbookViewId="0">
      <selection activeCell="F12" sqref="F12"/>
    </sheetView>
  </sheetViews>
  <sheetFormatPr defaultColWidth="14.4285714285714" defaultRowHeight="15" customHeight="1"/>
  <cols>
    <col min="1" max="1" width="5.14285714285714" customWidth="1"/>
    <col min="2" max="2" width="60.7142857142857" customWidth="1"/>
    <col min="3" max="3" width="7.71428571428571" customWidth="1"/>
    <col min="4" max="4" width="16.1428571428571" customWidth="1"/>
    <col min="5" max="5" width="21.5714285714286" customWidth="1"/>
    <col min="6" max="6" width="18" customWidth="1"/>
    <col min="7" max="7" width="15.4285714285714" customWidth="1"/>
    <col min="8" max="25" width="11.4285714285714" customWidth="1"/>
  </cols>
  <sheetData>
    <row r="1" spans="1:25">
      <c r="A1" s="1" t="s">
        <v>389</v>
      </c>
      <c r="B1" s="1"/>
      <c r="C1" s="1"/>
      <c r="D1" s="1"/>
      <c r="E1" s="1"/>
      <c r="F1" s="1"/>
      <c r="H1" s="2"/>
      <c r="I1" s="2"/>
      <c r="J1" s="2"/>
      <c r="K1" s="2"/>
      <c r="L1" s="2"/>
      <c r="M1" s="2"/>
      <c r="N1" s="2"/>
      <c r="O1" s="2"/>
      <c r="P1" s="2"/>
      <c r="Q1" s="2"/>
      <c r="R1" s="2"/>
      <c r="S1" s="2"/>
      <c r="T1" s="2"/>
      <c r="U1" s="2"/>
      <c r="V1" s="2"/>
      <c r="W1" s="2"/>
      <c r="X1" s="2"/>
      <c r="Y1" s="2"/>
    </row>
    <row r="2" spans="1:25">
      <c r="A2" s="3" t="s">
        <v>390</v>
      </c>
      <c r="B2" s="3"/>
      <c r="C2" s="3"/>
      <c r="D2" s="3"/>
      <c r="E2" s="3"/>
      <c r="F2" s="3"/>
      <c r="H2" s="2"/>
      <c r="I2" s="2"/>
      <c r="J2" s="2"/>
      <c r="K2" s="2"/>
      <c r="L2" s="2"/>
      <c r="M2" s="2"/>
      <c r="N2" s="2"/>
      <c r="O2" s="2"/>
      <c r="P2" s="2"/>
      <c r="Q2" s="2"/>
      <c r="R2" s="2"/>
      <c r="S2" s="2"/>
      <c r="T2" s="2"/>
      <c r="U2" s="2"/>
      <c r="V2" s="2"/>
      <c r="W2" s="2"/>
      <c r="X2" s="2"/>
      <c r="Y2" s="2"/>
    </row>
    <row r="3" spans="1:25">
      <c r="A3" s="3" t="s">
        <v>391</v>
      </c>
      <c r="B3" s="3"/>
      <c r="C3" s="3"/>
      <c r="D3" s="3"/>
      <c r="E3" s="3"/>
      <c r="F3" s="3"/>
      <c r="H3" s="2"/>
      <c r="I3" s="2"/>
      <c r="J3" s="2"/>
      <c r="K3" s="2"/>
      <c r="L3" s="2"/>
      <c r="M3" s="2"/>
      <c r="N3" s="2"/>
      <c r="O3" s="2"/>
      <c r="P3" s="2"/>
      <c r="Q3" s="2"/>
      <c r="R3" s="2"/>
      <c r="S3" s="2"/>
      <c r="T3" s="2"/>
      <c r="U3" s="2"/>
      <c r="V3" s="2"/>
      <c r="W3" s="2"/>
      <c r="X3" s="2"/>
      <c r="Y3" s="2"/>
    </row>
    <row r="4" spans="1:25">
      <c r="A4" s="4" t="s">
        <v>426</v>
      </c>
      <c r="B4" s="4"/>
      <c r="C4" s="4"/>
      <c r="D4" s="4"/>
      <c r="E4" s="4"/>
      <c r="F4" s="4"/>
      <c r="H4" s="2"/>
      <c r="I4" s="2"/>
      <c r="J4" s="2"/>
      <c r="K4" s="2"/>
      <c r="L4" s="2"/>
      <c r="M4" s="2"/>
      <c r="N4" s="2"/>
      <c r="O4" s="2"/>
      <c r="P4" s="2"/>
      <c r="Q4" s="2"/>
      <c r="R4" s="2"/>
      <c r="S4" s="2"/>
      <c r="T4" s="2"/>
      <c r="U4" s="2"/>
      <c r="V4" s="2"/>
      <c r="W4" s="2"/>
      <c r="X4" s="2"/>
      <c r="Y4" s="2"/>
    </row>
    <row r="5" ht="24" customHeight="1" spans="1:25">
      <c r="A5" s="5" t="s">
        <v>393</v>
      </c>
      <c r="B5" s="5"/>
      <c r="C5" s="5"/>
      <c r="D5" s="5"/>
      <c r="E5" s="5"/>
      <c r="F5" s="5"/>
      <c r="H5" s="2"/>
      <c r="I5" s="2"/>
      <c r="J5" s="2"/>
      <c r="K5" s="2"/>
      <c r="L5" s="2"/>
      <c r="M5" s="2"/>
      <c r="N5" s="2"/>
      <c r="O5" s="2"/>
      <c r="P5" s="2"/>
      <c r="Q5" s="2"/>
      <c r="R5" s="2"/>
      <c r="S5" s="2"/>
      <c r="T5" s="2"/>
      <c r="U5" s="2"/>
      <c r="V5" s="2"/>
      <c r="W5" s="2"/>
      <c r="X5" s="2"/>
      <c r="Y5" s="2"/>
    </row>
    <row r="6" ht="38.25" customHeight="1" spans="1:25">
      <c r="A6" s="6" t="s">
        <v>246</v>
      </c>
      <c r="B6" s="6"/>
      <c r="C6" s="6"/>
      <c r="D6" s="6"/>
      <c r="E6" s="6"/>
      <c r="F6" s="6"/>
      <c r="H6" s="2"/>
      <c r="I6" s="2"/>
      <c r="J6" s="2"/>
      <c r="K6" s="2"/>
      <c r="L6" s="2"/>
      <c r="M6" s="2"/>
      <c r="N6" s="2"/>
      <c r="O6" s="2"/>
      <c r="P6" s="2"/>
      <c r="Q6" s="2"/>
      <c r="R6" s="2"/>
      <c r="S6" s="2"/>
      <c r="T6" s="2"/>
      <c r="U6" s="2"/>
      <c r="V6" s="2"/>
      <c r="W6" s="2"/>
      <c r="X6" s="2"/>
      <c r="Y6" s="2"/>
    </row>
    <row r="7" spans="1:25">
      <c r="A7" s="7" t="s">
        <v>394</v>
      </c>
      <c r="G7" s="8"/>
      <c r="H7" s="2"/>
      <c r="I7" s="2"/>
      <c r="J7" s="2"/>
      <c r="K7" s="2"/>
      <c r="L7" s="2"/>
      <c r="M7" s="2"/>
      <c r="N7" s="2"/>
      <c r="O7" s="2"/>
      <c r="P7" s="2"/>
      <c r="Q7" s="2"/>
      <c r="R7" s="2"/>
      <c r="S7" s="2"/>
      <c r="T7" s="2"/>
      <c r="U7" s="2"/>
      <c r="V7" s="2"/>
      <c r="W7" s="2"/>
      <c r="X7" s="2"/>
      <c r="Y7" s="2"/>
    </row>
    <row r="8" spans="1:25">
      <c r="A8" s="7"/>
      <c r="G8" s="8"/>
      <c r="H8" s="2"/>
      <c r="I8" s="2"/>
      <c r="J8" s="2"/>
      <c r="K8" s="2"/>
      <c r="L8" s="2"/>
      <c r="M8" s="2"/>
      <c r="N8" s="2"/>
      <c r="O8" s="2"/>
      <c r="P8" s="2"/>
      <c r="Q8" s="2"/>
      <c r="R8" s="2"/>
      <c r="S8" s="2"/>
      <c r="T8" s="2"/>
      <c r="U8" s="2"/>
      <c r="V8" s="2"/>
      <c r="W8" s="2"/>
      <c r="X8" s="2"/>
      <c r="Y8" s="2"/>
    </row>
    <row r="9" spans="1:25">
      <c r="A9" s="7" t="s">
        <v>427</v>
      </c>
      <c r="B9" s="7"/>
      <c r="C9" s="7"/>
      <c r="D9" s="7"/>
      <c r="E9" s="7"/>
      <c r="F9" s="7"/>
      <c r="G9" s="8"/>
      <c r="H9" s="2"/>
      <c r="I9" s="2"/>
      <c r="J9" s="2"/>
      <c r="K9" s="2"/>
      <c r="L9" s="2"/>
      <c r="M9" s="2"/>
      <c r="N9" s="2"/>
      <c r="O9" s="2"/>
      <c r="P9" s="2"/>
      <c r="Q9" s="2"/>
      <c r="R9" s="2"/>
      <c r="S9" s="2"/>
      <c r="T9" s="2"/>
      <c r="U9" s="2"/>
      <c r="V9" s="2"/>
      <c r="W9" s="2"/>
      <c r="X9" s="2"/>
      <c r="Y9" s="2"/>
    </row>
    <row r="10" ht="15.75" spans="1:25">
      <c r="A10" s="2"/>
      <c r="B10" s="9"/>
      <c r="C10" s="2"/>
      <c r="D10" s="2"/>
      <c r="E10" s="2"/>
      <c r="F10" s="2"/>
      <c r="G10" s="2"/>
      <c r="H10" s="2"/>
      <c r="I10" s="2"/>
      <c r="J10" s="2"/>
      <c r="K10" s="2"/>
      <c r="L10" s="2"/>
      <c r="M10" s="2"/>
      <c r="N10" s="2"/>
      <c r="O10" s="2"/>
      <c r="P10" s="2"/>
      <c r="Q10" s="2"/>
      <c r="R10" s="2"/>
      <c r="S10" s="2"/>
      <c r="T10" s="2"/>
      <c r="U10" s="2"/>
      <c r="V10" s="2"/>
      <c r="W10" s="2"/>
      <c r="X10" s="2"/>
      <c r="Y10" s="2"/>
    </row>
    <row r="11" ht="86.25" customHeight="1" spans="1:25">
      <c r="A11" s="28" t="s">
        <v>76</v>
      </c>
      <c r="B11" s="29" t="s">
        <v>406</v>
      </c>
      <c r="C11" s="29" t="s">
        <v>407</v>
      </c>
      <c r="D11" s="30" t="s">
        <v>428</v>
      </c>
      <c r="E11" s="30" t="s">
        <v>429</v>
      </c>
      <c r="F11" s="31" t="s">
        <v>430</v>
      </c>
      <c r="G11" s="2"/>
      <c r="H11" s="2"/>
      <c r="I11" s="2"/>
      <c r="J11" s="2"/>
      <c r="K11" s="2"/>
      <c r="L11" s="2"/>
      <c r="M11" s="2"/>
      <c r="N11" s="2"/>
      <c r="O11" s="2"/>
      <c r="P11" s="2"/>
      <c r="Q11" s="2"/>
      <c r="R11" s="2"/>
      <c r="S11" s="2"/>
      <c r="T11" s="2"/>
      <c r="U11" s="2"/>
      <c r="V11" s="2"/>
      <c r="W11" s="2"/>
      <c r="X11" s="2"/>
      <c r="Y11" s="2"/>
    </row>
    <row r="12" ht="45" spans="1:25">
      <c r="A12" s="32">
        <v>1</v>
      </c>
      <c r="B12" s="33" t="s">
        <v>431</v>
      </c>
      <c r="C12" s="34" t="s">
        <v>432</v>
      </c>
      <c r="D12" s="35">
        <v>9</v>
      </c>
      <c r="E12" s="36">
        <v>128.27</v>
      </c>
      <c r="F12" s="37">
        <f>E12*12</f>
        <v>1539.24</v>
      </c>
      <c r="G12" s="2"/>
      <c r="H12" s="2"/>
      <c r="I12" s="2"/>
      <c r="J12" s="2"/>
      <c r="K12" s="2"/>
      <c r="L12" s="2"/>
      <c r="M12" s="2"/>
      <c r="N12" s="2"/>
      <c r="O12" s="2"/>
      <c r="P12" s="2"/>
      <c r="Q12" s="2"/>
      <c r="R12" s="2"/>
      <c r="S12" s="2"/>
      <c r="T12" s="2"/>
      <c r="U12" s="2"/>
      <c r="V12" s="2"/>
      <c r="W12" s="2"/>
      <c r="X12" s="2"/>
      <c r="Y12" s="2"/>
    </row>
    <row r="13" ht="45" spans="1:25">
      <c r="A13" s="32">
        <v>2</v>
      </c>
      <c r="B13" s="33" t="s">
        <v>433</v>
      </c>
      <c r="C13" s="34" t="s">
        <v>432</v>
      </c>
      <c r="D13" s="38">
        <v>13</v>
      </c>
      <c r="E13" s="36">
        <v>184.11</v>
      </c>
      <c r="F13" s="37">
        <f t="shared" ref="F13:F18" si="0">E13*12</f>
        <v>2209.32</v>
      </c>
      <c r="G13" s="2"/>
      <c r="H13" s="2"/>
      <c r="I13" s="2"/>
      <c r="J13" s="2"/>
      <c r="K13" s="2"/>
      <c r="L13" s="2"/>
      <c r="M13" s="2"/>
      <c r="N13" s="2"/>
      <c r="O13" s="2"/>
      <c r="P13" s="2"/>
      <c r="Q13" s="2"/>
      <c r="R13" s="2"/>
      <c r="S13" s="2"/>
      <c r="T13" s="2"/>
      <c r="U13" s="2"/>
      <c r="V13" s="2"/>
      <c r="W13" s="2"/>
      <c r="X13" s="2"/>
      <c r="Y13" s="2"/>
    </row>
    <row r="14" ht="45" spans="1:25">
      <c r="A14" s="32">
        <v>3</v>
      </c>
      <c r="B14" s="33" t="s">
        <v>434</v>
      </c>
      <c r="C14" s="34" t="s">
        <v>432</v>
      </c>
      <c r="D14" s="38">
        <v>2</v>
      </c>
      <c r="E14" s="36">
        <v>247.22</v>
      </c>
      <c r="F14" s="37">
        <f t="shared" si="0"/>
        <v>2966.64</v>
      </c>
      <c r="G14" s="2"/>
      <c r="H14" s="2"/>
      <c r="I14" s="2"/>
      <c r="J14" s="2"/>
      <c r="K14" s="2"/>
      <c r="L14" s="2"/>
      <c r="M14" s="2"/>
      <c r="N14" s="2"/>
      <c r="O14" s="2"/>
      <c r="P14" s="2"/>
      <c r="Q14" s="2"/>
      <c r="R14" s="2"/>
      <c r="S14" s="2"/>
      <c r="T14" s="2"/>
      <c r="U14" s="2"/>
      <c r="V14" s="2"/>
      <c r="W14" s="2"/>
      <c r="X14" s="2"/>
      <c r="Y14" s="2"/>
    </row>
    <row r="15" ht="45" spans="1:25">
      <c r="A15" s="32">
        <v>4</v>
      </c>
      <c r="B15" s="33" t="s">
        <v>435</v>
      </c>
      <c r="C15" s="34" t="s">
        <v>432</v>
      </c>
      <c r="D15" s="38">
        <v>2</v>
      </c>
      <c r="E15" s="36">
        <v>310.05</v>
      </c>
      <c r="F15" s="37">
        <f t="shared" si="0"/>
        <v>3720.6</v>
      </c>
      <c r="G15" s="2"/>
      <c r="H15" s="2"/>
      <c r="I15" s="2"/>
      <c r="J15" s="2"/>
      <c r="K15" s="2"/>
      <c r="L15" s="2"/>
      <c r="M15" s="2"/>
      <c r="N15" s="2"/>
      <c r="O15" s="2"/>
      <c r="P15" s="2"/>
      <c r="Q15" s="2"/>
      <c r="R15" s="2"/>
      <c r="S15" s="2"/>
      <c r="T15" s="2"/>
      <c r="U15" s="2"/>
      <c r="V15" s="2"/>
      <c r="W15" s="2"/>
      <c r="X15" s="2"/>
      <c r="Y15" s="2"/>
    </row>
    <row r="16" ht="45" spans="1:25">
      <c r="A16" s="32">
        <v>5</v>
      </c>
      <c r="B16" s="33" t="s">
        <v>436</v>
      </c>
      <c r="C16" s="34" t="s">
        <v>432</v>
      </c>
      <c r="D16" s="38">
        <v>1</v>
      </c>
      <c r="E16" s="36">
        <v>360.53</v>
      </c>
      <c r="F16" s="37">
        <f t="shared" si="0"/>
        <v>4326.36</v>
      </c>
      <c r="G16" s="2"/>
      <c r="H16" s="2"/>
      <c r="I16" s="2"/>
      <c r="J16" s="2"/>
      <c r="K16" s="2"/>
      <c r="L16" s="2"/>
      <c r="M16" s="2"/>
      <c r="N16" s="2"/>
      <c r="O16" s="2"/>
      <c r="P16" s="2"/>
      <c r="Q16" s="2"/>
      <c r="R16" s="2"/>
      <c r="S16" s="2"/>
      <c r="T16" s="2"/>
      <c r="U16" s="2"/>
      <c r="V16" s="2"/>
      <c r="W16" s="2"/>
      <c r="X16" s="2"/>
      <c r="Y16" s="2"/>
    </row>
    <row r="17" ht="45" spans="1:25">
      <c r="A17" s="32">
        <v>6</v>
      </c>
      <c r="B17" s="33" t="s">
        <v>437</v>
      </c>
      <c r="C17" s="34" t="s">
        <v>432</v>
      </c>
      <c r="D17" s="38">
        <v>1</v>
      </c>
      <c r="E17" s="36">
        <v>360.53</v>
      </c>
      <c r="F17" s="37">
        <f t="shared" si="0"/>
        <v>4326.36</v>
      </c>
      <c r="G17" s="2"/>
      <c r="H17" s="2"/>
      <c r="I17" s="2"/>
      <c r="J17" s="2"/>
      <c r="K17" s="2"/>
      <c r="L17" s="2"/>
      <c r="M17" s="2"/>
      <c r="N17" s="2"/>
      <c r="O17" s="2"/>
      <c r="P17" s="2"/>
      <c r="Q17" s="2"/>
      <c r="R17" s="2"/>
      <c r="S17" s="2"/>
      <c r="T17" s="2"/>
      <c r="U17" s="2"/>
      <c r="V17" s="2"/>
      <c r="W17" s="2"/>
      <c r="X17" s="2"/>
      <c r="Y17" s="2"/>
    </row>
    <row r="18" ht="45" spans="1:25">
      <c r="A18" s="32">
        <v>7</v>
      </c>
      <c r="B18" s="33" t="s">
        <v>438</v>
      </c>
      <c r="C18" s="34" t="s">
        <v>432</v>
      </c>
      <c r="D18" s="38">
        <v>3</v>
      </c>
      <c r="E18" s="36">
        <v>249.32</v>
      </c>
      <c r="F18" s="37">
        <f t="shared" si="0"/>
        <v>2991.84</v>
      </c>
      <c r="G18" s="2"/>
      <c r="H18" s="2"/>
      <c r="I18" s="2"/>
      <c r="J18" s="2"/>
      <c r="K18" s="2"/>
      <c r="L18" s="2"/>
      <c r="M18" s="2"/>
      <c r="N18" s="2"/>
      <c r="O18" s="2"/>
      <c r="P18" s="2"/>
      <c r="Q18" s="2"/>
      <c r="R18" s="2"/>
      <c r="S18" s="2"/>
      <c r="T18" s="2"/>
      <c r="U18" s="2"/>
      <c r="V18" s="2"/>
      <c r="W18" s="2"/>
      <c r="X18" s="2"/>
      <c r="Y18" s="2"/>
    </row>
    <row r="19" ht="15.75" customHeight="1" spans="1:25">
      <c r="A19" s="45" t="s">
        <v>83</v>
      </c>
      <c r="B19" s="46"/>
      <c r="C19" s="46"/>
      <c r="D19" s="46"/>
      <c r="E19" s="47"/>
      <c r="F19" s="48">
        <f>SUM(F12:F18)</f>
        <v>22080.36</v>
      </c>
      <c r="G19" s="2"/>
      <c r="H19" s="2"/>
      <c r="I19" s="2"/>
      <c r="J19" s="2"/>
      <c r="K19" s="2"/>
      <c r="L19" s="2"/>
      <c r="M19" s="2"/>
      <c r="N19" s="2"/>
      <c r="O19" s="2"/>
      <c r="P19" s="2"/>
      <c r="Q19" s="2"/>
      <c r="R19" s="2"/>
      <c r="S19" s="2"/>
      <c r="T19" s="2"/>
      <c r="U19" s="2"/>
      <c r="V19" s="2"/>
      <c r="W19" s="2"/>
      <c r="X19" s="2"/>
      <c r="Y19" s="2"/>
    </row>
    <row r="20" ht="15.75" customHeight="1" spans="1:25">
      <c r="A20" s="2"/>
      <c r="B20" s="9"/>
      <c r="C20" s="2"/>
      <c r="D20" s="2"/>
      <c r="E20" s="2"/>
      <c r="F20" s="2"/>
      <c r="G20" s="2"/>
      <c r="H20" s="2"/>
      <c r="I20" s="2"/>
      <c r="J20" s="2"/>
      <c r="K20" s="2"/>
      <c r="L20" s="2"/>
      <c r="M20" s="2"/>
      <c r="N20" s="2"/>
      <c r="O20" s="2"/>
      <c r="P20" s="2"/>
      <c r="Q20" s="2"/>
      <c r="R20" s="2"/>
      <c r="S20" s="2"/>
      <c r="T20" s="2"/>
      <c r="U20" s="2"/>
      <c r="V20" s="2"/>
      <c r="W20" s="2"/>
      <c r="X20" s="2"/>
      <c r="Y20" s="2"/>
    </row>
    <row r="21" ht="15.75" customHeight="1" spans="1:25">
      <c r="A21" s="2"/>
      <c r="B21" s="9"/>
      <c r="C21" s="2"/>
      <c r="D21" s="2"/>
      <c r="E21" s="2"/>
      <c r="F21" s="2"/>
      <c r="G21" s="2"/>
      <c r="H21" s="2"/>
      <c r="I21" s="2"/>
      <c r="J21" s="2"/>
      <c r="K21" s="2"/>
      <c r="L21" s="2"/>
      <c r="M21" s="2"/>
      <c r="N21" s="2"/>
      <c r="O21" s="2"/>
      <c r="P21" s="2"/>
      <c r="Q21" s="2"/>
      <c r="R21" s="2"/>
      <c r="S21" s="2"/>
      <c r="T21" s="2"/>
      <c r="U21" s="2"/>
      <c r="V21" s="2"/>
      <c r="W21" s="2"/>
      <c r="X21" s="2"/>
      <c r="Y21" s="2"/>
    </row>
    <row r="22" ht="15.75" customHeight="1" spans="1:25">
      <c r="A22" s="2"/>
      <c r="B22" s="9"/>
      <c r="C22" s="2"/>
      <c r="D22" s="2"/>
      <c r="E22" s="2"/>
      <c r="F22" s="2"/>
      <c r="G22" s="2"/>
      <c r="H22" s="2"/>
      <c r="I22" s="2"/>
      <c r="J22" s="2"/>
      <c r="K22" s="2"/>
      <c r="L22" s="2"/>
      <c r="M22" s="2"/>
      <c r="N22" s="2"/>
      <c r="O22" s="2"/>
      <c r="P22" s="2"/>
      <c r="Q22" s="2"/>
      <c r="R22" s="2"/>
      <c r="S22" s="2"/>
      <c r="T22" s="2"/>
      <c r="U22" s="2"/>
      <c r="V22" s="2"/>
      <c r="W22" s="2"/>
      <c r="X22" s="2"/>
      <c r="Y22" s="2"/>
    </row>
    <row r="23" ht="15.75" customHeight="1" spans="1:25">
      <c r="A23" s="2"/>
      <c r="B23" s="9"/>
      <c r="C23" s="2"/>
      <c r="D23" s="2"/>
      <c r="E23" s="2"/>
      <c r="F23" s="2"/>
      <c r="G23" s="2"/>
      <c r="H23" s="2"/>
      <c r="I23" s="2"/>
      <c r="J23" s="2"/>
      <c r="K23" s="2"/>
      <c r="L23" s="2"/>
      <c r="M23" s="2"/>
      <c r="N23" s="2"/>
      <c r="O23" s="2"/>
      <c r="P23" s="2"/>
      <c r="Q23" s="2"/>
      <c r="R23" s="2"/>
      <c r="S23" s="2"/>
      <c r="T23" s="2"/>
      <c r="U23" s="2"/>
      <c r="V23" s="2"/>
      <c r="W23" s="2"/>
      <c r="X23" s="2"/>
      <c r="Y23" s="2"/>
    </row>
    <row r="24" ht="15.75" customHeight="1" spans="1:25">
      <c r="A24" s="2"/>
      <c r="B24" s="9"/>
      <c r="C24" s="2"/>
      <c r="D24" s="2"/>
      <c r="E24" s="2"/>
      <c r="F24" s="2"/>
      <c r="G24" s="2"/>
      <c r="H24" s="2"/>
      <c r="I24" s="2"/>
      <c r="J24" s="2"/>
      <c r="K24" s="2"/>
      <c r="L24" s="2"/>
      <c r="M24" s="2"/>
      <c r="N24" s="2"/>
      <c r="O24" s="2"/>
      <c r="P24" s="2"/>
      <c r="Q24" s="2"/>
      <c r="R24" s="2"/>
      <c r="S24" s="2"/>
      <c r="T24" s="2"/>
      <c r="U24" s="2"/>
      <c r="V24" s="2"/>
      <c r="W24" s="2"/>
      <c r="X24" s="2"/>
      <c r="Y24" s="2"/>
    </row>
    <row r="25" ht="15.75" customHeight="1" spans="1:25">
      <c r="A25" s="2"/>
      <c r="B25" s="9"/>
      <c r="C25" s="2"/>
      <c r="D25" s="2"/>
      <c r="E25" s="2"/>
      <c r="F25" s="2"/>
      <c r="G25" s="2"/>
      <c r="H25" s="2"/>
      <c r="I25" s="2"/>
      <c r="J25" s="2"/>
      <c r="K25" s="2"/>
      <c r="L25" s="2"/>
      <c r="M25" s="2"/>
      <c r="N25" s="2"/>
      <c r="O25" s="2"/>
      <c r="P25" s="2"/>
      <c r="Q25" s="2"/>
      <c r="R25" s="2"/>
      <c r="S25" s="2"/>
      <c r="T25" s="2"/>
      <c r="U25" s="2"/>
      <c r="V25" s="2"/>
      <c r="W25" s="2"/>
      <c r="X25" s="2"/>
      <c r="Y25" s="2"/>
    </row>
    <row r="26" ht="15.75" customHeight="1" spans="1:25">
      <c r="A26" s="2"/>
      <c r="B26" s="9"/>
      <c r="C26" s="2"/>
      <c r="D26" s="2"/>
      <c r="E26" s="2"/>
      <c r="F26" s="2"/>
      <c r="G26" s="2"/>
      <c r="H26" s="2"/>
      <c r="I26" s="2"/>
      <c r="J26" s="2"/>
      <c r="K26" s="2"/>
      <c r="L26" s="2"/>
      <c r="M26" s="2"/>
      <c r="N26" s="2"/>
      <c r="O26" s="2"/>
      <c r="P26" s="2"/>
      <c r="Q26" s="2"/>
      <c r="R26" s="2"/>
      <c r="S26" s="2"/>
      <c r="T26" s="2"/>
      <c r="U26" s="2"/>
      <c r="V26" s="2"/>
      <c r="W26" s="2"/>
      <c r="X26" s="2"/>
      <c r="Y26" s="2"/>
    </row>
    <row r="27" ht="15.75" customHeight="1" spans="1:25">
      <c r="A27" s="2"/>
      <c r="B27" s="9"/>
      <c r="C27" s="2"/>
      <c r="D27" s="2"/>
      <c r="E27" s="2"/>
      <c r="F27" s="2"/>
      <c r="G27" s="2"/>
      <c r="H27" s="2"/>
      <c r="I27" s="2"/>
      <c r="J27" s="2"/>
      <c r="K27" s="2"/>
      <c r="L27" s="2"/>
      <c r="M27" s="2"/>
      <c r="N27" s="2"/>
      <c r="O27" s="2"/>
      <c r="P27" s="2"/>
      <c r="Q27" s="2"/>
      <c r="R27" s="2"/>
      <c r="S27" s="2"/>
      <c r="T27" s="2"/>
      <c r="U27" s="2"/>
      <c r="V27" s="2"/>
      <c r="W27" s="2"/>
      <c r="X27" s="2"/>
      <c r="Y27" s="2"/>
    </row>
    <row r="28" ht="15.75" customHeight="1" spans="1:25">
      <c r="A28" s="2"/>
      <c r="B28" s="9"/>
      <c r="C28" s="2"/>
      <c r="D28" s="2"/>
      <c r="E28" s="2"/>
      <c r="F28" s="2"/>
      <c r="G28" s="2"/>
      <c r="H28" s="2"/>
      <c r="I28" s="2"/>
      <c r="J28" s="2"/>
      <c r="K28" s="2"/>
      <c r="L28" s="2"/>
      <c r="M28" s="2"/>
      <c r="N28" s="2"/>
      <c r="O28" s="2"/>
      <c r="P28" s="2"/>
      <c r="Q28" s="2"/>
      <c r="R28" s="2"/>
      <c r="S28" s="2"/>
      <c r="T28" s="2"/>
      <c r="U28" s="2"/>
      <c r="V28" s="2"/>
      <c r="W28" s="2"/>
      <c r="X28" s="2"/>
      <c r="Y28" s="2"/>
    </row>
    <row r="29" ht="15.75" customHeight="1" spans="1:25">
      <c r="A29" s="2"/>
      <c r="B29" s="9"/>
      <c r="C29" s="2"/>
      <c r="D29" s="2"/>
      <c r="E29" s="2"/>
      <c r="F29" s="2"/>
      <c r="G29" s="2"/>
      <c r="H29" s="2"/>
      <c r="I29" s="2"/>
      <c r="J29" s="2"/>
      <c r="K29" s="2"/>
      <c r="L29" s="2"/>
      <c r="M29" s="2"/>
      <c r="N29" s="2"/>
      <c r="O29" s="2"/>
      <c r="P29" s="2"/>
      <c r="Q29" s="2"/>
      <c r="R29" s="2"/>
      <c r="S29" s="2"/>
      <c r="T29" s="2"/>
      <c r="U29" s="2"/>
      <c r="V29" s="2"/>
      <c r="W29" s="2"/>
      <c r="X29" s="2"/>
      <c r="Y29" s="2"/>
    </row>
    <row r="30" ht="15.75" customHeight="1" spans="1:25">
      <c r="A30" s="2"/>
      <c r="B30" s="9"/>
      <c r="C30" s="2"/>
      <c r="D30" s="2"/>
      <c r="E30" s="2"/>
      <c r="F30" s="2"/>
      <c r="G30" s="2"/>
      <c r="H30" s="2"/>
      <c r="I30" s="2"/>
      <c r="J30" s="2"/>
      <c r="K30" s="2"/>
      <c r="L30" s="2"/>
      <c r="M30" s="2"/>
      <c r="N30" s="2"/>
      <c r="O30" s="2"/>
      <c r="P30" s="2"/>
      <c r="Q30" s="2"/>
      <c r="R30" s="2"/>
      <c r="S30" s="2"/>
      <c r="T30" s="2"/>
      <c r="U30" s="2"/>
      <c r="V30" s="2"/>
      <c r="W30" s="2"/>
      <c r="X30" s="2"/>
      <c r="Y30" s="2"/>
    </row>
    <row r="31" ht="15.75" customHeight="1" spans="1:25">
      <c r="A31" s="2"/>
      <c r="B31" s="9"/>
      <c r="C31" s="2"/>
      <c r="D31" s="2"/>
      <c r="E31" s="2"/>
      <c r="F31" s="2"/>
      <c r="G31" s="2"/>
      <c r="H31" s="2"/>
      <c r="I31" s="2"/>
      <c r="J31" s="2"/>
      <c r="K31" s="2"/>
      <c r="L31" s="2"/>
      <c r="M31" s="2"/>
      <c r="N31" s="2"/>
      <c r="O31" s="2"/>
      <c r="P31" s="2"/>
      <c r="Q31" s="2"/>
      <c r="R31" s="2"/>
      <c r="S31" s="2"/>
      <c r="T31" s="2"/>
      <c r="U31" s="2"/>
      <c r="V31" s="2"/>
      <c r="W31" s="2"/>
      <c r="X31" s="2"/>
      <c r="Y31" s="2"/>
    </row>
    <row r="32" ht="15.75" customHeight="1" spans="1:25">
      <c r="A32" s="2"/>
      <c r="B32" s="9"/>
      <c r="C32" s="2"/>
      <c r="D32" s="2"/>
      <c r="E32" s="2"/>
      <c r="F32" s="2"/>
      <c r="G32" s="2"/>
      <c r="H32" s="2"/>
      <c r="I32" s="2"/>
      <c r="J32" s="2"/>
      <c r="K32" s="2"/>
      <c r="L32" s="2"/>
      <c r="M32" s="2"/>
      <c r="N32" s="2"/>
      <c r="O32" s="2"/>
      <c r="P32" s="2"/>
      <c r="Q32" s="2"/>
      <c r="R32" s="2"/>
      <c r="S32" s="2"/>
      <c r="T32" s="2"/>
      <c r="U32" s="2"/>
      <c r="V32" s="2"/>
      <c r="W32" s="2"/>
      <c r="X32" s="2"/>
      <c r="Y32" s="2"/>
    </row>
    <row r="33" ht="15.75" customHeight="1" spans="1:25">
      <c r="A33" s="2"/>
      <c r="B33" s="9"/>
      <c r="C33" s="2"/>
      <c r="D33" s="2"/>
      <c r="E33" s="2"/>
      <c r="F33" s="2"/>
      <c r="G33" s="2"/>
      <c r="H33" s="2"/>
      <c r="I33" s="2"/>
      <c r="J33" s="2"/>
      <c r="K33" s="2"/>
      <c r="L33" s="2"/>
      <c r="M33" s="2"/>
      <c r="N33" s="2"/>
      <c r="O33" s="2"/>
      <c r="P33" s="2"/>
      <c r="Q33" s="2"/>
      <c r="R33" s="2"/>
      <c r="S33" s="2"/>
      <c r="T33" s="2"/>
      <c r="U33" s="2"/>
      <c r="V33" s="2"/>
      <c r="W33" s="2"/>
      <c r="X33" s="2"/>
      <c r="Y33" s="2"/>
    </row>
    <row r="34" ht="15.75" customHeight="1" spans="1:25">
      <c r="A34" s="2"/>
      <c r="B34" s="9"/>
      <c r="C34" s="2"/>
      <c r="D34" s="2"/>
      <c r="E34" s="2"/>
      <c r="F34" s="2"/>
      <c r="G34" s="2"/>
      <c r="H34" s="2"/>
      <c r="I34" s="2"/>
      <c r="J34" s="2"/>
      <c r="K34" s="2"/>
      <c r="L34" s="2"/>
      <c r="M34" s="2"/>
      <c r="N34" s="2"/>
      <c r="O34" s="2"/>
      <c r="P34" s="2"/>
      <c r="Q34" s="2"/>
      <c r="R34" s="2"/>
      <c r="S34" s="2"/>
      <c r="T34" s="2"/>
      <c r="U34" s="2"/>
      <c r="V34" s="2"/>
      <c r="W34" s="2"/>
      <c r="X34" s="2"/>
      <c r="Y34" s="2"/>
    </row>
    <row r="35" ht="15.75" customHeight="1" spans="1:25">
      <c r="A35" s="2"/>
      <c r="B35" s="9"/>
      <c r="C35" s="2"/>
      <c r="D35" s="2"/>
      <c r="E35" s="2"/>
      <c r="F35" s="2"/>
      <c r="G35" s="2"/>
      <c r="H35" s="2"/>
      <c r="I35" s="2"/>
      <c r="J35" s="2"/>
      <c r="K35" s="2"/>
      <c r="L35" s="2"/>
      <c r="M35" s="2"/>
      <c r="N35" s="2"/>
      <c r="O35" s="2"/>
      <c r="P35" s="2"/>
      <c r="Q35" s="2"/>
      <c r="R35" s="2"/>
      <c r="S35" s="2"/>
      <c r="T35" s="2"/>
      <c r="U35" s="2"/>
      <c r="V35" s="2"/>
      <c r="W35" s="2"/>
      <c r="X35" s="2"/>
      <c r="Y35" s="2"/>
    </row>
    <row r="36" ht="15.75" customHeight="1" spans="1:25">
      <c r="A36" s="2"/>
      <c r="B36" s="9"/>
      <c r="C36" s="2"/>
      <c r="D36" s="2"/>
      <c r="E36" s="2"/>
      <c r="F36" s="2"/>
      <c r="G36" s="2"/>
      <c r="H36" s="2"/>
      <c r="I36" s="2"/>
      <c r="J36" s="2"/>
      <c r="K36" s="2"/>
      <c r="L36" s="2"/>
      <c r="M36" s="2"/>
      <c r="N36" s="2"/>
      <c r="O36" s="2"/>
      <c r="P36" s="2"/>
      <c r="Q36" s="2"/>
      <c r="R36" s="2"/>
      <c r="S36" s="2"/>
      <c r="T36" s="2"/>
      <c r="U36" s="2"/>
      <c r="V36" s="2"/>
      <c r="W36" s="2"/>
      <c r="X36" s="2"/>
      <c r="Y36" s="2"/>
    </row>
    <row r="37" ht="15.75" customHeight="1" spans="1:25">
      <c r="A37" s="2"/>
      <c r="B37" s="9"/>
      <c r="C37" s="2"/>
      <c r="D37" s="2"/>
      <c r="E37" s="2"/>
      <c r="F37" s="2"/>
      <c r="G37" s="2"/>
      <c r="H37" s="2"/>
      <c r="I37" s="2"/>
      <c r="J37" s="2"/>
      <c r="K37" s="2"/>
      <c r="L37" s="2"/>
      <c r="M37" s="2"/>
      <c r="N37" s="2"/>
      <c r="O37" s="2"/>
      <c r="P37" s="2"/>
      <c r="Q37" s="2"/>
      <c r="R37" s="2"/>
      <c r="S37" s="2"/>
      <c r="T37" s="2"/>
      <c r="U37" s="2"/>
      <c r="V37" s="2"/>
      <c r="W37" s="2"/>
      <c r="X37" s="2"/>
      <c r="Y37" s="2"/>
    </row>
    <row r="38" ht="15.75" customHeight="1" spans="1:25">
      <c r="A38" s="2"/>
      <c r="B38" s="9"/>
      <c r="C38" s="2"/>
      <c r="D38" s="2"/>
      <c r="E38" s="2"/>
      <c r="F38" s="2"/>
      <c r="G38" s="2"/>
      <c r="H38" s="2"/>
      <c r="I38" s="2"/>
      <c r="J38" s="2"/>
      <c r="K38" s="2"/>
      <c r="L38" s="2"/>
      <c r="M38" s="2"/>
      <c r="N38" s="2"/>
      <c r="O38" s="2"/>
      <c r="P38" s="2"/>
      <c r="Q38" s="2"/>
      <c r="R38" s="2"/>
      <c r="S38" s="2"/>
      <c r="T38" s="2"/>
      <c r="U38" s="2"/>
      <c r="V38" s="2"/>
      <c r="W38" s="2"/>
      <c r="X38" s="2"/>
      <c r="Y38" s="2"/>
    </row>
    <row r="39" ht="15.75" customHeight="1" spans="1:25">
      <c r="A39" s="2"/>
      <c r="B39" s="9"/>
      <c r="C39" s="2"/>
      <c r="D39" s="2"/>
      <c r="E39" s="2"/>
      <c r="F39" s="2"/>
      <c r="G39" s="2"/>
      <c r="H39" s="2"/>
      <c r="I39" s="2"/>
      <c r="J39" s="2"/>
      <c r="K39" s="2"/>
      <c r="L39" s="2"/>
      <c r="M39" s="2"/>
      <c r="N39" s="2"/>
      <c r="O39" s="2"/>
      <c r="P39" s="2"/>
      <c r="Q39" s="2"/>
      <c r="R39" s="2"/>
      <c r="S39" s="2"/>
      <c r="T39" s="2"/>
      <c r="U39" s="2"/>
      <c r="V39" s="2"/>
      <c r="W39" s="2"/>
      <c r="X39" s="2"/>
      <c r="Y39" s="2"/>
    </row>
    <row r="40" ht="15.75" customHeight="1" spans="1:25">
      <c r="A40" s="2"/>
      <c r="B40" s="9"/>
      <c r="C40" s="2"/>
      <c r="D40" s="2"/>
      <c r="E40" s="2"/>
      <c r="F40" s="2"/>
      <c r="G40" s="2"/>
      <c r="H40" s="2"/>
      <c r="I40" s="2"/>
      <c r="J40" s="2"/>
      <c r="K40" s="2"/>
      <c r="L40" s="2"/>
      <c r="M40" s="2"/>
      <c r="N40" s="2"/>
      <c r="O40" s="2"/>
      <c r="P40" s="2"/>
      <c r="Q40" s="2"/>
      <c r="R40" s="2"/>
      <c r="S40" s="2"/>
      <c r="T40" s="2"/>
      <c r="U40" s="2"/>
      <c r="V40" s="2"/>
      <c r="W40" s="2"/>
      <c r="X40" s="2"/>
      <c r="Y40" s="2"/>
    </row>
    <row r="41" ht="15.75" customHeight="1" spans="1:25">
      <c r="A41" s="2"/>
      <c r="B41" s="9"/>
      <c r="C41" s="2"/>
      <c r="D41" s="2"/>
      <c r="E41" s="2"/>
      <c r="F41" s="2"/>
      <c r="G41" s="2"/>
      <c r="H41" s="2"/>
      <c r="I41" s="2"/>
      <c r="J41" s="2"/>
      <c r="K41" s="2"/>
      <c r="L41" s="2"/>
      <c r="M41" s="2"/>
      <c r="N41" s="2"/>
      <c r="O41" s="2"/>
      <c r="P41" s="2"/>
      <c r="Q41" s="2"/>
      <c r="R41" s="2"/>
      <c r="S41" s="2"/>
      <c r="T41" s="2"/>
      <c r="U41" s="2"/>
      <c r="V41" s="2"/>
      <c r="W41" s="2"/>
      <c r="X41" s="2"/>
      <c r="Y41" s="2"/>
    </row>
    <row r="42" ht="15.75" customHeight="1" spans="1:25">
      <c r="A42" s="2"/>
      <c r="B42" s="9"/>
      <c r="C42" s="2"/>
      <c r="D42" s="2"/>
      <c r="E42" s="2"/>
      <c r="F42" s="2"/>
      <c r="G42" s="2"/>
      <c r="H42" s="2"/>
      <c r="I42" s="2"/>
      <c r="J42" s="2"/>
      <c r="K42" s="2"/>
      <c r="L42" s="2"/>
      <c r="M42" s="2"/>
      <c r="N42" s="2"/>
      <c r="O42" s="2"/>
      <c r="P42" s="2"/>
      <c r="Q42" s="2"/>
      <c r="R42" s="2"/>
      <c r="S42" s="2"/>
      <c r="T42" s="2"/>
      <c r="U42" s="2"/>
      <c r="V42" s="2"/>
      <c r="W42" s="2"/>
      <c r="X42" s="2"/>
      <c r="Y42" s="2"/>
    </row>
    <row r="43" ht="15.75" customHeight="1" spans="1:25">
      <c r="A43" s="2"/>
      <c r="B43" s="9"/>
      <c r="C43" s="2"/>
      <c r="D43" s="2"/>
      <c r="E43" s="2"/>
      <c r="F43" s="2"/>
      <c r="G43" s="2"/>
      <c r="H43" s="2"/>
      <c r="I43" s="2"/>
      <c r="J43" s="2"/>
      <c r="K43" s="2"/>
      <c r="L43" s="2"/>
      <c r="M43" s="2"/>
      <c r="N43" s="2"/>
      <c r="O43" s="2"/>
      <c r="P43" s="2"/>
      <c r="Q43" s="2"/>
      <c r="R43" s="2"/>
      <c r="S43" s="2"/>
      <c r="T43" s="2"/>
      <c r="U43" s="2"/>
      <c r="V43" s="2"/>
      <c r="W43" s="2"/>
      <c r="X43" s="2"/>
      <c r="Y43" s="2"/>
    </row>
    <row r="44" ht="15.75" customHeight="1" spans="1:25">
      <c r="A44" s="2"/>
      <c r="B44" s="9"/>
      <c r="C44" s="2"/>
      <c r="D44" s="2"/>
      <c r="E44" s="2"/>
      <c r="F44" s="2"/>
      <c r="G44" s="2"/>
      <c r="H44" s="2"/>
      <c r="I44" s="2"/>
      <c r="J44" s="2"/>
      <c r="K44" s="2"/>
      <c r="L44" s="2"/>
      <c r="M44" s="2"/>
      <c r="N44" s="2"/>
      <c r="O44" s="2"/>
      <c r="P44" s="2"/>
      <c r="Q44" s="2"/>
      <c r="R44" s="2"/>
      <c r="S44" s="2"/>
      <c r="T44" s="2"/>
      <c r="U44" s="2"/>
      <c r="V44" s="2"/>
      <c r="W44" s="2"/>
      <c r="X44" s="2"/>
      <c r="Y44" s="2"/>
    </row>
    <row r="45" ht="15.75" customHeight="1" spans="1:25">
      <c r="A45" s="2"/>
      <c r="B45" s="9"/>
      <c r="C45" s="2"/>
      <c r="D45" s="2"/>
      <c r="E45" s="2"/>
      <c r="F45" s="2"/>
      <c r="G45" s="2"/>
      <c r="H45" s="2"/>
      <c r="I45" s="2"/>
      <c r="J45" s="2"/>
      <c r="K45" s="2"/>
      <c r="L45" s="2"/>
      <c r="M45" s="2"/>
      <c r="N45" s="2"/>
      <c r="O45" s="2"/>
      <c r="P45" s="2"/>
      <c r="Q45" s="2"/>
      <c r="R45" s="2"/>
      <c r="S45" s="2"/>
      <c r="T45" s="2"/>
      <c r="U45" s="2"/>
      <c r="V45" s="2"/>
      <c r="W45" s="2"/>
      <c r="X45" s="2"/>
      <c r="Y45" s="2"/>
    </row>
    <row r="46" ht="15.75" customHeight="1" spans="1:25">
      <c r="A46" s="2"/>
      <c r="B46" s="9"/>
      <c r="C46" s="2"/>
      <c r="D46" s="2"/>
      <c r="E46" s="2"/>
      <c r="F46" s="2"/>
      <c r="G46" s="2"/>
      <c r="H46" s="2"/>
      <c r="I46" s="2"/>
      <c r="J46" s="2"/>
      <c r="K46" s="2"/>
      <c r="L46" s="2"/>
      <c r="M46" s="2"/>
      <c r="N46" s="2"/>
      <c r="O46" s="2"/>
      <c r="P46" s="2"/>
      <c r="Q46" s="2"/>
      <c r="R46" s="2"/>
      <c r="S46" s="2"/>
      <c r="T46" s="2"/>
      <c r="U46" s="2"/>
      <c r="V46" s="2"/>
      <c r="W46" s="2"/>
      <c r="X46" s="2"/>
      <c r="Y46" s="2"/>
    </row>
    <row r="47" ht="15.75" customHeight="1" spans="1:25">
      <c r="A47" s="2"/>
      <c r="B47" s="9"/>
      <c r="C47" s="2"/>
      <c r="D47" s="2"/>
      <c r="E47" s="2"/>
      <c r="F47" s="2"/>
      <c r="G47" s="2"/>
      <c r="H47" s="2"/>
      <c r="I47" s="2"/>
      <c r="J47" s="2"/>
      <c r="K47" s="2"/>
      <c r="L47" s="2"/>
      <c r="M47" s="2"/>
      <c r="N47" s="2"/>
      <c r="O47" s="2"/>
      <c r="P47" s="2"/>
      <c r="Q47" s="2"/>
      <c r="R47" s="2"/>
      <c r="S47" s="2"/>
      <c r="T47" s="2"/>
      <c r="U47" s="2"/>
      <c r="V47" s="2"/>
      <c r="W47" s="2"/>
      <c r="X47" s="2"/>
      <c r="Y47" s="2"/>
    </row>
    <row r="48" ht="15.75" customHeight="1" spans="1:25">
      <c r="A48" s="2"/>
      <c r="B48" s="9"/>
      <c r="C48" s="2"/>
      <c r="D48" s="2"/>
      <c r="E48" s="2"/>
      <c r="F48" s="2"/>
      <c r="G48" s="2"/>
      <c r="H48" s="2"/>
      <c r="I48" s="2"/>
      <c r="J48" s="2"/>
      <c r="K48" s="2"/>
      <c r="L48" s="2"/>
      <c r="M48" s="2"/>
      <c r="N48" s="2"/>
      <c r="O48" s="2"/>
      <c r="P48" s="2"/>
      <c r="Q48" s="2"/>
      <c r="R48" s="2"/>
      <c r="S48" s="2"/>
      <c r="T48" s="2"/>
      <c r="U48" s="2"/>
      <c r="V48" s="2"/>
      <c r="W48" s="2"/>
      <c r="X48" s="2"/>
      <c r="Y48" s="2"/>
    </row>
    <row r="49" ht="15.75" customHeight="1" spans="1:25">
      <c r="A49" s="2"/>
      <c r="B49" s="9"/>
      <c r="C49" s="2"/>
      <c r="D49" s="2"/>
      <c r="E49" s="2"/>
      <c r="F49" s="2"/>
      <c r="G49" s="2"/>
      <c r="H49" s="2"/>
      <c r="I49" s="2"/>
      <c r="J49" s="2"/>
      <c r="K49" s="2"/>
      <c r="L49" s="2"/>
      <c r="M49" s="2"/>
      <c r="N49" s="2"/>
      <c r="O49" s="2"/>
      <c r="P49" s="2"/>
      <c r="Q49" s="2"/>
      <c r="R49" s="2"/>
      <c r="S49" s="2"/>
      <c r="T49" s="2"/>
      <c r="U49" s="2"/>
      <c r="V49" s="2"/>
      <c r="W49" s="2"/>
      <c r="X49" s="2"/>
      <c r="Y49" s="2"/>
    </row>
    <row r="50" ht="15.75" customHeight="1" spans="1:25">
      <c r="A50" s="2"/>
      <c r="B50" s="9"/>
      <c r="C50" s="2"/>
      <c r="D50" s="2"/>
      <c r="E50" s="2"/>
      <c r="F50" s="2"/>
      <c r="G50" s="2"/>
      <c r="H50" s="2"/>
      <c r="I50" s="2"/>
      <c r="J50" s="2"/>
      <c r="K50" s="2"/>
      <c r="L50" s="2"/>
      <c r="M50" s="2"/>
      <c r="N50" s="2"/>
      <c r="O50" s="2"/>
      <c r="P50" s="2"/>
      <c r="Q50" s="2"/>
      <c r="R50" s="2"/>
      <c r="S50" s="2"/>
      <c r="T50" s="2"/>
      <c r="U50" s="2"/>
      <c r="V50" s="2"/>
      <c r="W50" s="2"/>
      <c r="X50" s="2"/>
      <c r="Y50" s="2"/>
    </row>
    <row r="51" ht="15.75" customHeight="1" spans="1:25">
      <c r="A51" s="2"/>
      <c r="B51" s="9"/>
      <c r="C51" s="2"/>
      <c r="D51" s="2"/>
      <c r="E51" s="2"/>
      <c r="F51" s="2"/>
      <c r="G51" s="2"/>
      <c r="H51" s="2"/>
      <c r="I51" s="2"/>
      <c r="J51" s="2"/>
      <c r="K51" s="2"/>
      <c r="L51" s="2"/>
      <c r="M51" s="2"/>
      <c r="N51" s="2"/>
      <c r="O51" s="2"/>
      <c r="P51" s="2"/>
      <c r="Q51" s="2"/>
      <c r="R51" s="2"/>
      <c r="S51" s="2"/>
      <c r="T51" s="2"/>
      <c r="U51" s="2"/>
      <c r="V51" s="2"/>
      <c r="W51" s="2"/>
      <c r="X51" s="2"/>
      <c r="Y51" s="2"/>
    </row>
    <row r="52" ht="15.75" customHeight="1" spans="1:25">
      <c r="A52" s="2"/>
      <c r="B52" s="9"/>
      <c r="C52" s="2"/>
      <c r="D52" s="2"/>
      <c r="E52" s="2"/>
      <c r="F52" s="2"/>
      <c r="G52" s="2"/>
      <c r="H52" s="2"/>
      <c r="I52" s="2"/>
      <c r="J52" s="2"/>
      <c r="K52" s="2"/>
      <c r="L52" s="2"/>
      <c r="M52" s="2"/>
      <c r="N52" s="2"/>
      <c r="O52" s="2"/>
      <c r="P52" s="2"/>
      <c r="Q52" s="2"/>
      <c r="R52" s="2"/>
      <c r="S52" s="2"/>
      <c r="T52" s="2"/>
      <c r="U52" s="2"/>
      <c r="V52" s="2"/>
      <c r="W52" s="2"/>
      <c r="X52" s="2"/>
      <c r="Y52" s="2"/>
    </row>
    <row r="53" ht="15.75" customHeight="1" spans="1:25">
      <c r="A53" s="2"/>
      <c r="B53" s="9"/>
      <c r="C53" s="2"/>
      <c r="D53" s="2"/>
      <c r="E53" s="2"/>
      <c r="F53" s="2"/>
      <c r="G53" s="2"/>
      <c r="H53" s="2"/>
      <c r="I53" s="2"/>
      <c r="J53" s="2"/>
      <c r="K53" s="2"/>
      <c r="L53" s="2"/>
      <c r="M53" s="2"/>
      <c r="N53" s="2"/>
      <c r="O53" s="2"/>
      <c r="P53" s="2"/>
      <c r="Q53" s="2"/>
      <c r="R53" s="2"/>
      <c r="S53" s="2"/>
      <c r="T53" s="2"/>
      <c r="U53" s="2"/>
      <c r="V53" s="2"/>
      <c r="W53" s="2"/>
      <c r="X53" s="2"/>
      <c r="Y53" s="2"/>
    </row>
    <row r="54" ht="15.75" customHeight="1" spans="1:25">
      <c r="A54" s="2"/>
      <c r="B54" s="9"/>
      <c r="C54" s="2"/>
      <c r="D54" s="2"/>
      <c r="E54" s="2"/>
      <c r="F54" s="2"/>
      <c r="G54" s="2"/>
      <c r="H54" s="2"/>
      <c r="I54" s="2"/>
      <c r="J54" s="2"/>
      <c r="K54" s="2"/>
      <c r="L54" s="2"/>
      <c r="M54" s="2"/>
      <c r="N54" s="2"/>
      <c r="O54" s="2"/>
      <c r="P54" s="2"/>
      <c r="Q54" s="2"/>
      <c r="R54" s="2"/>
      <c r="S54" s="2"/>
      <c r="T54" s="2"/>
      <c r="U54" s="2"/>
      <c r="V54" s="2"/>
      <c r="W54" s="2"/>
      <c r="X54" s="2"/>
      <c r="Y54" s="2"/>
    </row>
    <row r="55" ht="15.75" customHeight="1" spans="1:25">
      <c r="A55" s="2"/>
      <c r="B55" s="9"/>
      <c r="C55" s="2"/>
      <c r="D55" s="2"/>
      <c r="E55" s="2"/>
      <c r="F55" s="2"/>
      <c r="G55" s="2"/>
      <c r="H55" s="2"/>
      <c r="I55" s="2"/>
      <c r="J55" s="2"/>
      <c r="K55" s="2"/>
      <c r="L55" s="2"/>
      <c r="M55" s="2"/>
      <c r="N55" s="2"/>
      <c r="O55" s="2"/>
      <c r="P55" s="2"/>
      <c r="Q55" s="2"/>
      <c r="R55" s="2"/>
      <c r="S55" s="2"/>
      <c r="T55" s="2"/>
      <c r="U55" s="2"/>
      <c r="V55" s="2"/>
      <c r="W55" s="2"/>
      <c r="X55" s="2"/>
      <c r="Y55" s="2"/>
    </row>
    <row r="56" ht="15.75" customHeight="1" spans="1:25">
      <c r="A56" s="2"/>
      <c r="B56" s="9"/>
      <c r="C56" s="2"/>
      <c r="D56" s="2"/>
      <c r="E56" s="2"/>
      <c r="F56" s="2"/>
      <c r="G56" s="2"/>
      <c r="H56" s="2"/>
      <c r="I56" s="2"/>
      <c r="J56" s="2"/>
      <c r="K56" s="2"/>
      <c r="L56" s="2"/>
      <c r="M56" s="2"/>
      <c r="N56" s="2"/>
      <c r="O56" s="2"/>
      <c r="P56" s="2"/>
      <c r="Q56" s="2"/>
      <c r="R56" s="2"/>
      <c r="S56" s="2"/>
      <c r="T56" s="2"/>
      <c r="U56" s="2"/>
      <c r="V56" s="2"/>
      <c r="W56" s="2"/>
      <c r="X56" s="2"/>
      <c r="Y56" s="2"/>
    </row>
    <row r="57" ht="15.75" customHeight="1" spans="1:25">
      <c r="A57" s="2"/>
      <c r="B57" s="9"/>
      <c r="C57" s="2"/>
      <c r="D57" s="2"/>
      <c r="E57" s="2"/>
      <c r="F57" s="2"/>
      <c r="G57" s="2"/>
      <c r="H57" s="2"/>
      <c r="I57" s="2"/>
      <c r="J57" s="2"/>
      <c r="K57" s="2"/>
      <c r="L57" s="2"/>
      <c r="M57" s="2"/>
      <c r="N57" s="2"/>
      <c r="O57" s="2"/>
      <c r="P57" s="2"/>
      <c r="Q57" s="2"/>
      <c r="R57" s="2"/>
      <c r="S57" s="2"/>
      <c r="T57" s="2"/>
      <c r="U57" s="2"/>
      <c r="V57" s="2"/>
      <c r="W57" s="2"/>
      <c r="X57" s="2"/>
      <c r="Y57" s="2"/>
    </row>
    <row r="58" ht="15.75" customHeight="1" spans="1:25">
      <c r="A58" s="2"/>
      <c r="B58" s="9"/>
      <c r="C58" s="2"/>
      <c r="D58" s="2"/>
      <c r="E58" s="2"/>
      <c r="F58" s="2"/>
      <c r="G58" s="2"/>
      <c r="H58" s="2"/>
      <c r="I58" s="2"/>
      <c r="J58" s="2"/>
      <c r="K58" s="2"/>
      <c r="L58" s="2"/>
      <c r="M58" s="2"/>
      <c r="N58" s="2"/>
      <c r="O58" s="2"/>
      <c r="P58" s="2"/>
      <c r="Q58" s="2"/>
      <c r="R58" s="2"/>
      <c r="S58" s="2"/>
      <c r="T58" s="2"/>
      <c r="U58" s="2"/>
      <c r="V58" s="2"/>
      <c r="W58" s="2"/>
      <c r="X58" s="2"/>
      <c r="Y58" s="2"/>
    </row>
    <row r="59" ht="15.75" customHeight="1" spans="1:25">
      <c r="A59" s="2"/>
      <c r="B59" s="9"/>
      <c r="C59" s="2"/>
      <c r="D59" s="2"/>
      <c r="E59" s="2"/>
      <c r="F59" s="2"/>
      <c r="G59" s="2"/>
      <c r="H59" s="2"/>
      <c r="I59" s="2"/>
      <c r="J59" s="2"/>
      <c r="K59" s="2"/>
      <c r="L59" s="2"/>
      <c r="M59" s="2"/>
      <c r="N59" s="2"/>
      <c r="O59" s="2"/>
      <c r="P59" s="2"/>
      <c r="Q59" s="2"/>
      <c r="R59" s="2"/>
      <c r="S59" s="2"/>
      <c r="T59" s="2"/>
      <c r="U59" s="2"/>
      <c r="V59" s="2"/>
      <c r="W59" s="2"/>
      <c r="X59" s="2"/>
      <c r="Y59" s="2"/>
    </row>
    <row r="60" ht="15.75" customHeight="1" spans="1:25">
      <c r="A60" s="2"/>
      <c r="B60" s="9"/>
      <c r="C60" s="2"/>
      <c r="D60" s="2"/>
      <c r="E60" s="2"/>
      <c r="F60" s="2"/>
      <c r="G60" s="2"/>
      <c r="H60" s="2"/>
      <c r="I60" s="2"/>
      <c r="J60" s="2"/>
      <c r="K60" s="2"/>
      <c r="L60" s="2"/>
      <c r="M60" s="2"/>
      <c r="N60" s="2"/>
      <c r="O60" s="2"/>
      <c r="P60" s="2"/>
      <c r="Q60" s="2"/>
      <c r="R60" s="2"/>
      <c r="S60" s="2"/>
      <c r="T60" s="2"/>
      <c r="U60" s="2"/>
      <c r="V60" s="2"/>
      <c r="W60" s="2"/>
      <c r="X60" s="2"/>
      <c r="Y60" s="2"/>
    </row>
    <row r="61" ht="15.75" customHeight="1" spans="1:25">
      <c r="A61" s="2"/>
      <c r="B61" s="9"/>
      <c r="C61" s="2"/>
      <c r="D61" s="2"/>
      <c r="E61" s="2"/>
      <c r="F61" s="2"/>
      <c r="G61" s="2"/>
      <c r="H61" s="2"/>
      <c r="I61" s="2"/>
      <c r="J61" s="2"/>
      <c r="K61" s="2"/>
      <c r="L61" s="2"/>
      <c r="M61" s="2"/>
      <c r="N61" s="2"/>
      <c r="O61" s="2"/>
      <c r="P61" s="2"/>
      <c r="Q61" s="2"/>
      <c r="R61" s="2"/>
      <c r="S61" s="2"/>
      <c r="T61" s="2"/>
      <c r="U61" s="2"/>
      <c r="V61" s="2"/>
      <c r="W61" s="2"/>
      <c r="X61" s="2"/>
      <c r="Y61" s="2"/>
    </row>
    <row r="62" ht="15.75" customHeight="1" spans="1:25">
      <c r="A62" s="2"/>
      <c r="B62" s="9"/>
      <c r="C62" s="2"/>
      <c r="D62" s="2"/>
      <c r="E62" s="2"/>
      <c r="F62" s="2"/>
      <c r="G62" s="2"/>
      <c r="H62" s="2"/>
      <c r="I62" s="2"/>
      <c r="J62" s="2"/>
      <c r="K62" s="2"/>
      <c r="L62" s="2"/>
      <c r="M62" s="2"/>
      <c r="N62" s="2"/>
      <c r="O62" s="2"/>
      <c r="P62" s="2"/>
      <c r="Q62" s="2"/>
      <c r="R62" s="2"/>
      <c r="S62" s="2"/>
      <c r="T62" s="2"/>
      <c r="U62" s="2"/>
      <c r="V62" s="2"/>
      <c r="W62" s="2"/>
      <c r="X62" s="2"/>
      <c r="Y62" s="2"/>
    </row>
    <row r="63" ht="15.75" customHeight="1" spans="1:25">
      <c r="A63" s="2"/>
      <c r="B63" s="9"/>
      <c r="C63" s="2"/>
      <c r="D63" s="2"/>
      <c r="E63" s="2"/>
      <c r="F63" s="2"/>
      <c r="G63" s="2"/>
      <c r="H63" s="2"/>
      <c r="I63" s="2"/>
      <c r="J63" s="2"/>
      <c r="K63" s="2"/>
      <c r="L63" s="2"/>
      <c r="M63" s="2"/>
      <c r="N63" s="2"/>
      <c r="O63" s="2"/>
      <c r="P63" s="2"/>
      <c r="Q63" s="2"/>
      <c r="R63" s="2"/>
      <c r="S63" s="2"/>
      <c r="T63" s="2"/>
      <c r="U63" s="2"/>
      <c r="V63" s="2"/>
      <c r="W63" s="2"/>
      <c r="X63" s="2"/>
      <c r="Y63" s="2"/>
    </row>
    <row r="64" ht="15.75" customHeight="1" spans="1:25">
      <c r="A64" s="2"/>
      <c r="B64" s="9"/>
      <c r="C64" s="2"/>
      <c r="D64" s="2"/>
      <c r="E64" s="2"/>
      <c r="F64" s="2"/>
      <c r="G64" s="2"/>
      <c r="H64" s="2"/>
      <c r="I64" s="2"/>
      <c r="J64" s="2"/>
      <c r="K64" s="2"/>
      <c r="L64" s="2"/>
      <c r="M64" s="2"/>
      <c r="N64" s="2"/>
      <c r="O64" s="2"/>
      <c r="P64" s="2"/>
      <c r="Q64" s="2"/>
      <c r="R64" s="2"/>
      <c r="S64" s="2"/>
      <c r="T64" s="2"/>
      <c r="U64" s="2"/>
      <c r="V64" s="2"/>
      <c r="W64" s="2"/>
      <c r="X64" s="2"/>
      <c r="Y64" s="2"/>
    </row>
    <row r="65" ht="15.75" customHeight="1" spans="1:25">
      <c r="A65" s="2"/>
      <c r="B65" s="9"/>
      <c r="C65" s="2"/>
      <c r="D65" s="2"/>
      <c r="E65" s="2"/>
      <c r="F65" s="2"/>
      <c r="G65" s="2"/>
      <c r="H65" s="2"/>
      <c r="I65" s="2"/>
      <c r="J65" s="2"/>
      <c r="K65" s="2"/>
      <c r="L65" s="2"/>
      <c r="M65" s="2"/>
      <c r="N65" s="2"/>
      <c r="O65" s="2"/>
      <c r="P65" s="2"/>
      <c r="Q65" s="2"/>
      <c r="R65" s="2"/>
      <c r="S65" s="2"/>
      <c r="T65" s="2"/>
      <c r="U65" s="2"/>
      <c r="V65" s="2"/>
      <c r="W65" s="2"/>
      <c r="X65" s="2"/>
      <c r="Y65" s="2"/>
    </row>
    <row r="66" ht="15.75" customHeight="1" spans="1:25">
      <c r="A66" s="2"/>
      <c r="B66" s="9"/>
      <c r="C66" s="2"/>
      <c r="D66" s="2"/>
      <c r="E66" s="2"/>
      <c r="F66" s="2"/>
      <c r="G66" s="2"/>
      <c r="H66" s="2"/>
      <c r="I66" s="2"/>
      <c r="J66" s="2"/>
      <c r="K66" s="2"/>
      <c r="L66" s="2"/>
      <c r="M66" s="2"/>
      <c r="N66" s="2"/>
      <c r="O66" s="2"/>
      <c r="P66" s="2"/>
      <c r="Q66" s="2"/>
      <c r="R66" s="2"/>
      <c r="S66" s="2"/>
      <c r="T66" s="2"/>
      <c r="U66" s="2"/>
      <c r="V66" s="2"/>
      <c r="W66" s="2"/>
      <c r="X66" s="2"/>
      <c r="Y66" s="2"/>
    </row>
    <row r="67" ht="15.75" customHeight="1" spans="1:25">
      <c r="A67" s="2"/>
      <c r="B67" s="9"/>
      <c r="C67" s="2"/>
      <c r="D67" s="2"/>
      <c r="E67" s="2"/>
      <c r="F67" s="2"/>
      <c r="G67" s="2"/>
      <c r="H67" s="2"/>
      <c r="I67" s="2"/>
      <c r="J67" s="2"/>
      <c r="K67" s="2"/>
      <c r="L67" s="2"/>
      <c r="M67" s="2"/>
      <c r="N67" s="2"/>
      <c r="O67" s="2"/>
      <c r="P67" s="2"/>
      <c r="Q67" s="2"/>
      <c r="R67" s="2"/>
      <c r="S67" s="2"/>
      <c r="T67" s="2"/>
      <c r="U67" s="2"/>
      <c r="V67" s="2"/>
      <c r="W67" s="2"/>
      <c r="X67" s="2"/>
      <c r="Y67" s="2"/>
    </row>
    <row r="68" ht="15.75" customHeight="1" spans="1:25">
      <c r="A68" s="2"/>
      <c r="B68" s="9"/>
      <c r="C68" s="2"/>
      <c r="D68" s="2"/>
      <c r="E68" s="2"/>
      <c r="F68" s="2"/>
      <c r="G68" s="2"/>
      <c r="H68" s="2"/>
      <c r="I68" s="2"/>
      <c r="J68" s="2"/>
      <c r="K68" s="2"/>
      <c r="L68" s="2"/>
      <c r="M68" s="2"/>
      <c r="N68" s="2"/>
      <c r="O68" s="2"/>
      <c r="P68" s="2"/>
      <c r="Q68" s="2"/>
      <c r="R68" s="2"/>
      <c r="S68" s="2"/>
      <c r="T68" s="2"/>
      <c r="U68" s="2"/>
      <c r="V68" s="2"/>
      <c r="W68" s="2"/>
      <c r="X68" s="2"/>
      <c r="Y68" s="2"/>
    </row>
    <row r="69" ht="15.75" customHeight="1" spans="1:25">
      <c r="A69" s="2"/>
      <c r="B69" s="9"/>
      <c r="C69" s="2"/>
      <c r="D69" s="2"/>
      <c r="E69" s="2"/>
      <c r="F69" s="2"/>
      <c r="G69" s="2"/>
      <c r="H69" s="2"/>
      <c r="I69" s="2"/>
      <c r="J69" s="2"/>
      <c r="K69" s="2"/>
      <c r="L69" s="2"/>
      <c r="M69" s="2"/>
      <c r="N69" s="2"/>
      <c r="O69" s="2"/>
      <c r="P69" s="2"/>
      <c r="Q69" s="2"/>
      <c r="R69" s="2"/>
      <c r="S69" s="2"/>
      <c r="T69" s="2"/>
      <c r="U69" s="2"/>
      <c r="V69" s="2"/>
      <c r="W69" s="2"/>
      <c r="X69" s="2"/>
      <c r="Y69" s="2"/>
    </row>
    <row r="70" ht="15.75" customHeight="1" spans="1:25">
      <c r="A70" s="2"/>
      <c r="B70" s="9"/>
      <c r="C70" s="2"/>
      <c r="D70" s="2"/>
      <c r="E70" s="2"/>
      <c r="F70" s="2"/>
      <c r="G70" s="2"/>
      <c r="H70" s="2"/>
      <c r="I70" s="2"/>
      <c r="J70" s="2"/>
      <c r="K70" s="2"/>
      <c r="L70" s="2"/>
      <c r="M70" s="2"/>
      <c r="N70" s="2"/>
      <c r="O70" s="2"/>
      <c r="P70" s="2"/>
      <c r="Q70" s="2"/>
      <c r="R70" s="2"/>
      <c r="S70" s="2"/>
      <c r="T70" s="2"/>
      <c r="U70" s="2"/>
      <c r="V70" s="2"/>
      <c r="W70" s="2"/>
      <c r="X70" s="2"/>
      <c r="Y70" s="2"/>
    </row>
    <row r="71" ht="15.75" customHeight="1" spans="1:25">
      <c r="A71" s="2"/>
      <c r="B71" s="9"/>
      <c r="C71" s="2"/>
      <c r="D71" s="2"/>
      <c r="E71" s="2"/>
      <c r="F71" s="2"/>
      <c r="G71" s="2"/>
      <c r="H71" s="2"/>
      <c r="I71" s="2"/>
      <c r="J71" s="2"/>
      <c r="K71" s="2"/>
      <c r="L71" s="2"/>
      <c r="M71" s="2"/>
      <c r="N71" s="2"/>
      <c r="O71" s="2"/>
      <c r="P71" s="2"/>
      <c r="Q71" s="2"/>
      <c r="R71" s="2"/>
      <c r="S71" s="2"/>
      <c r="T71" s="2"/>
      <c r="U71" s="2"/>
      <c r="V71" s="2"/>
      <c r="W71" s="2"/>
      <c r="X71" s="2"/>
      <c r="Y71" s="2"/>
    </row>
    <row r="72" ht="15.75" customHeight="1" spans="1:25">
      <c r="A72" s="2"/>
      <c r="B72" s="9"/>
      <c r="C72" s="2"/>
      <c r="D72" s="2"/>
      <c r="E72" s="2"/>
      <c r="F72" s="2"/>
      <c r="G72" s="2"/>
      <c r="H72" s="2"/>
      <c r="I72" s="2"/>
      <c r="J72" s="2"/>
      <c r="K72" s="2"/>
      <c r="L72" s="2"/>
      <c r="M72" s="2"/>
      <c r="N72" s="2"/>
      <c r="O72" s="2"/>
      <c r="P72" s="2"/>
      <c r="Q72" s="2"/>
      <c r="R72" s="2"/>
      <c r="S72" s="2"/>
      <c r="T72" s="2"/>
      <c r="U72" s="2"/>
      <c r="V72" s="2"/>
      <c r="W72" s="2"/>
      <c r="X72" s="2"/>
      <c r="Y72" s="2"/>
    </row>
    <row r="73" ht="15.75" customHeight="1" spans="1:25">
      <c r="A73" s="2"/>
      <c r="B73" s="9"/>
      <c r="C73" s="2"/>
      <c r="D73" s="2"/>
      <c r="E73" s="2"/>
      <c r="F73" s="2"/>
      <c r="G73" s="2"/>
      <c r="H73" s="2"/>
      <c r="I73" s="2"/>
      <c r="J73" s="2"/>
      <c r="K73" s="2"/>
      <c r="L73" s="2"/>
      <c r="M73" s="2"/>
      <c r="N73" s="2"/>
      <c r="O73" s="2"/>
      <c r="P73" s="2"/>
      <c r="Q73" s="2"/>
      <c r="R73" s="2"/>
      <c r="S73" s="2"/>
      <c r="T73" s="2"/>
      <c r="U73" s="2"/>
      <c r="V73" s="2"/>
      <c r="W73" s="2"/>
      <c r="X73" s="2"/>
      <c r="Y73" s="2"/>
    </row>
    <row r="74" ht="15.75" customHeight="1" spans="1:25">
      <c r="A74" s="2"/>
      <c r="B74" s="9"/>
      <c r="C74" s="2"/>
      <c r="D74" s="2"/>
      <c r="E74" s="2"/>
      <c r="F74" s="2"/>
      <c r="G74" s="2"/>
      <c r="H74" s="2"/>
      <c r="I74" s="2"/>
      <c r="J74" s="2"/>
      <c r="K74" s="2"/>
      <c r="L74" s="2"/>
      <c r="M74" s="2"/>
      <c r="N74" s="2"/>
      <c r="O74" s="2"/>
      <c r="P74" s="2"/>
      <c r="Q74" s="2"/>
      <c r="R74" s="2"/>
      <c r="S74" s="2"/>
      <c r="T74" s="2"/>
      <c r="U74" s="2"/>
      <c r="V74" s="2"/>
      <c r="W74" s="2"/>
      <c r="X74" s="2"/>
      <c r="Y74" s="2"/>
    </row>
    <row r="75" ht="15.75" customHeight="1" spans="1:25">
      <c r="A75" s="2"/>
      <c r="B75" s="9"/>
      <c r="C75" s="2"/>
      <c r="D75" s="2"/>
      <c r="E75" s="2"/>
      <c r="F75" s="2"/>
      <c r="G75" s="2"/>
      <c r="H75" s="2"/>
      <c r="I75" s="2"/>
      <c r="J75" s="2"/>
      <c r="K75" s="2"/>
      <c r="L75" s="2"/>
      <c r="M75" s="2"/>
      <c r="N75" s="2"/>
      <c r="O75" s="2"/>
      <c r="P75" s="2"/>
      <c r="Q75" s="2"/>
      <c r="R75" s="2"/>
      <c r="S75" s="2"/>
      <c r="T75" s="2"/>
      <c r="U75" s="2"/>
      <c r="V75" s="2"/>
      <c r="W75" s="2"/>
      <c r="X75" s="2"/>
      <c r="Y75" s="2"/>
    </row>
    <row r="76" ht="15.75" customHeight="1" spans="1:25">
      <c r="A76" s="2"/>
      <c r="B76" s="9"/>
      <c r="C76" s="2"/>
      <c r="D76" s="2"/>
      <c r="E76" s="2"/>
      <c r="F76" s="2"/>
      <c r="G76" s="2"/>
      <c r="H76" s="2"/>
      <c r="I76" s="2"/>
      <c r="J76" s="2"/>
      <c r="K76" s="2"/>
      <c r="L76" s="2"/>
      <c r="M76" s="2"/>
      <c r="N76" s="2"/>
      <c r="O76" s="2"/>
      <c r="P76" s="2"/>
      <c r="Q76" s="2"/>
      <c r="R76" s="2"/>
      <c r="S76" s="2"/>
      <c r="T76" s="2"/>
      <c r="U76" s="2"/>
      <c r="V76" s="2"/>
      <c r="W76" s="2"/>
      <c r="X76" s="2"/>
      <c r="Y76" s="2"/>
    </row>
    <row r="77" ht="15.75" customHeight="1" spans="1:25">
      <c r="A77" s="2"/>
      <c r="B77" s="9"/>
      <c r="C77" s="2"/>
      <c r="D77" s="2"/>
      <c r="E77" s="2"/>
      <c r="F77" s="2"/>
      <c r="G77" s="2"/>
      <c r="H77" s="2"/>
      <c r="I77" s="2"/>
      <c r="J77" s="2"/>
      <c r="K77" s="2"/>
      <c r="L77" s="2"/>
      <c r="M77" s="2"/>
      <c r="N77" s="2"/>
      <c r="O77" s="2"/>
      <c r="P77" s="2"/>
      <c r="Q77" s="2"/>
      <c r="R77" s="2"/>
      <c r="S77" s="2"/>
      <c r="T77" s="2"/>
      <c r="U77" s="2"/>
      <c r="V77" s="2"/>
      <c r="W77" s="2"/>
      <c r="X77" s="2"/>
      <c r="Y77" s="2"/>
    </row>
    <row r="78" ht="15.75" customHeight="1" spans="1:25">
      <c r="A78" s="2"/>
      <c r="B78" s="9"/>
      <c r="C78" s="2"/>
      <c r="D78" s="2"/>
      <c r="E78" s="2"/>
      <c r="F78" s="2"/>
      <c r="G78" s="2"/>
      <c r="H78" s="2"/>
      <c r="I78" s="2"/>
      <c r="J78" s="2"/>
      <c r="K78" s="2"/>
      <c r="L78" s="2"/>
      <c r="M78" s="2"/>
      <c r="N78" s="2"/>
      <c r="O78" s="2"/>
      <c r="P78" s="2"/>
      <c r="Q78" s="2"/>
      <c r="R78" s="2"/>
      <c r="S78" s="2"/>
      <c r="T78" s="2"/>
      <c r="U78" s="2"/>
      <c r="V78" s="2"/>
      <c r="W78" s="2"/>
      <c r="X78" s="2"/>
      <c r="Y78" s="2"/>
    </row>
    <row r="79" ht="15.75" customHeight="1" spans="1:25">
      <c r="A79" s="2"/>
      <c r="B79" s="9"/>
      <c r="C79" s="2"/>
      <c r="D79" s="2"/>
      <c r="E79" s="2"/>
      <c r="F79" s="2"/>
      <c r="G79" s="2"/>
      <c r="H79" s="2"/>
      <c r="I79" s="2"/>
      <c r="J79" s="2"/>
      <c r="K79" s="2"/>
      <c r="L79" s="2"/>
      <c r="M79" s="2"/>
      <c r="N79" s="2"/>
      <c r="O79" s="2"/>
      <c r="P79" s="2"/>
      <c r="Q79" s="2"/>
      <c r="R79" s="2"/>
      <c r="S79" s="2"/>
      <c r="T79" s="2"/>
      <c r="U79" s="2"/>
      <c r="V79" s="2"/>
      <c r="W79" s="2"/>
      <c r="X79" s="2"/>
      <c r="Y79" s="2"/>
    </row>
    <row r="80" ht="15.75" customHeight="1" spans="1:25">
      <c r="A80" s="2"/>
      <c r="B80" s="9"/>
      <c r="C80" s="2"/>
      <c r="D80" s="2"/>
      <c r="E80" s="2"/>
      <c r="F80" s="2"/>
      <c r="G80" s="2"/>
      <c r="H80" s="2"/>
      <c r="I80" s="2"/>
      <c r="J80" s="2"/>
      <c r="K80" s="2"/>
      <c r="L80" s="2"/>
      <c r="M80" s="2"/>
      <c r="N80" s="2"/>
      <c r="O80" s="2"/>
      <c r="P80" s="2"/>
      <c r="Q80" s="2"/>
      <c r="R80" s="2"/>
      <c r="S80" s="2"/>
      <c r="T80" s="2"/>
      <c r="U80" s="2"/>
      <c r="V80" s="2"/>
      <c r="W80" s="2"/>
      <c r="X80" s="2"/>
      <c r="Y80" s="2"/>
    </row>
    <row r="81" ht="15.75" customHeight="1" spans="1:25">
      <c r="A81" s="2"/>
      <c r="B81" s="9"/>
      <c r="C81" s="2"/>
      <c r="D81" s="2"/>
      <c r="E81" s="2"/>
      <c r="F81" s="2"/>
      <c r="G81" s="2"/>
      <c r="H81" s="2"/>
      <c r="I81" s="2"/>
      <c r="J81" s="2"/>
      <c r="K81" s="2"/>
      <c r="L81" s="2"/>
      <c r="M81" s="2"/>
      <c r="N81" s="2"/>
      <c r="O81" s="2"/>
      <c r="P81" s="2"/>
      <c r="Q81" s="2"/>
      <c r="R81" s="2"/>
      <c r="S81" s="2"/>
      <c r="T81" s="2"/>
      <c r="U81" s="2"/>
      <c r="V81" s="2"/>
      <c r="W81" s="2"/>
      <c r="X81" s="2"/>
      <c r="Y81" s="2"/>
    </row>
    <row r="82" ht="15.75" customHeight="1" spans="1:25">
      <c r="A82" s="2"/>
      <c r="B82" s="9"/>
      <c r="C82" s="2"/>
      <c r="D82" s="2"/>
      <c r="E82" s="2"/>
      <c r="F82" s="2"/>
      <c r="G82" s="2"/>
      <c r="H82" s="2"/>
      <c r="I82" s="2"/>
      <c r="J82" s="2"/>
      <c r="K82" s="2"/>
      <c r="L82" s="2"/>
      <c r="M82" s="2"/>
      <c r="N82" s="2"/>
      <c r="O82" s="2"/>
      <c r="P82" s="2"/>
      <c r="Q82" s="2"/>
      <c r="R82" s="2"/>
      <c r="S82" s="2"/>
      <c r="T82" s="2"/>
      <c r="U82" s="2"/>
      <c r="V82" s="2"/>
      <c r="W82" s="2"/>
      <c r="X82" s="2"/>
      <c r="Y82" s="2"/>
    </row>
    <row r="83" ht="15.75" customHeight="1" spans="1:25">
      <c r="A83" s="2"/>
      <c r="B83" s="9"/>
      <c r="C83" s="2"/>
      <c r="D83" s="2"/>
      <c r="E83" s="2"/>
      <c r="F83" s="2"/>
      <c r="G83" s="2"/>
      <c r="H83" s="2"/>
      <c r="I83" s="2"/>
      <c r="J83" s="2"/>
      <c r="K83" s="2"/>
      <c r="L83" s="2"/>
      <c r="M83" s="2"/>
      <c r="N83" s="2"/>
      <c r="O83" s="2"/>
      <c r="P83" s="2"/>
      <c r="Q83" s="2"/>
      <c r="R83" s="2"/>
      <c r="S83" s="2"/>
      <c r="T83" s="2"/>
      <c r="U83" s="2"/>
      <c r="V83" s="2"/>
      <c r="W83" s="2"/>
      <c r="X83" s="2"/>
      <c r="Y83" s="2"/>
    </row>
    <row r="84" ht="15.75" customHeight="1" spans="1:25">
      <c r="A84" s="2"/>
      <c r="B84" s="9"/>
      <c r="C84" s="2"/>
      <c r="D84" s="2"/>
      <c r="E84" s="2"/>
      <c r="F84" s="2"/>
      <c r="G84" s="2"/>
      <c r="H84" s="2"/>
      <c r="I84" s="2"/>
      <c r="J84" s="2"/>
      <c r="K84" s="2"/>
      <c r="L84" s="2"/>
      <c r="M84" s="2"/>
      <c r="N84" s="2"/>
      <c r="O84" s="2"/>
      <c r="P84" s="2"/>
      <c r="Q84" s="2"/>
      <c r="R84" s="2"/>
      <c r="S84" s="2"/>
      <c r="T84" s="2"/>
      <c r="U84" s="2"/>
      <c r="V84" s="2"/>
      <c r="W84" s="2"/>
      <c r="X84" s="2"/>
      <c r="Y84" s="2"/>
    </row>
    <row r="85" ht="15.75" customHeight="1" spans="1:25">
      <c r="A85" s="2"/>
      <c r="B85" s="9"/>
      <c r="C85" s="2"/>
      <c r="D85" s="2"/>
      <c r="E85" s="2"/>
      <c r="F85" s="2"/>
      <c r="G85" s="2"/>
      <c r="H85" s="2"/>
      <c r="I85" s="2"/>
      <c r="J85" s="2"/>
      <c r="K85" s="2"/>
      <c r="L85" s="2"/>
      <c r="M85" s="2"/>
      <c r="N85" s="2"/>
      <c r="O85" s="2"/>
      <c r="P85" s="2"/>
      <c r="Q85" s="2"/>
      <c r="R85" s="2"/>
      <c r="S85" s="2"/>
      <c r="T85" s="2"/>
      <c r="U85" s="2"/>
      <c r="V85" s="2"/>
      <c r="W85" s="2"/>
      <c r="X85" s="2"/>
      <c r="Y85" s="2"/>
    </row>
    <row r="86" ht="15.75" customHeight="1" spans="1:25">
      <c r="A86" s="2"/>
      <c r="B86" s="9"/>
      <c r="C86" s="2"/>
      <c r="D86" s="2"/>
      <c r="E86" s="2"/>
      <c r="F86" s="2"/>
      <c r="G86" s="2"/>
      <c r="H86" s="2"/>
      <c r="I86" s="2"/>
      <c r="J86" s="2"/>
      <c r="K86" s="2"/>
      <c r="L86" s="2"/>
      <c r="M86" s="2"/>
      <c r="N86" s="2"/>
      <c r="O86" s="2"/>
      <c r="P86" s="2"/>
      <c r="Q86" s="2"/>
      <c r="R86" s="2"/>
      <c r="S86" s="2"/>
      <c r="T86" s="2"/>
      <c r="U86" s="2"/>
      <c r="V86" s="2"/>
      <c r="W86" s="2"/>
      <c r="X86" s="2"/>
      <c r="Y86" s="2"/>
    </row>
    <row r="87" ht="15.75" customHeight="1" spans="1:25">
      <c r="A87" s="2"/>
      <c r="B87" s="9"/>
      <c r="C87" s="2"/>
      <c r="D87" s="2"/>
      <c r="E87" s="2"/>
      <c r="F87" s="2"/>
      <c r="G87" s="2"/>
      <c r="H87" s="2"/>
      <c r="I87" s="2"/>
      <c r="J87" s="2"/>
      <c r="K87" s="2"/>
      <c r="L87" s="2"/>
      <c r="M87" s="2"/>
      <c r="N87" s="2"/>
      <c r="O87" s="2"/>
      <c r="P87" s="2"/>
      <c r="Q87" s="2"/>
      <c r="R87" s="2"/>
      <c r="S87" s="2"/>
      <c r="T87" s="2"/>
      <c r="U87" s="2"/>
      <c r="V87" s="2"/>
      <c r="W87" s="2"/>
      <c r="X87" s="2"/>
      <c r="Y87" s="2"/>
    </row>
    <row r="88" ht="15.75" customHeight="1" spans="1:25">
      <c r="A88" s="2"/>
      <c r="B88" s="9"/>
      <c r="C88" s="2"/>
      <c r="D88" s="2"/>
      <c r="E88" s="2"/>
      <c r="F88" s="2"/>
      <c r="G88" s="2"/>
      <c r="H88" s="2"/>
      <c r="I88" s="2"/>
      <c r="J88" s="2"/>
      <c r="K88" s="2"/>
      <c r="L88" s="2"/>
      <c r="M88" s="2"/>
      <c r="N88" s="2"/>
      <c r="O88" s="2"/>
      <c r="P88" s="2"/>
      <c r="Q88" s="2"/>
      <c r="R88" s="2"/>
      <c r="S88" s="2"/>
      <c r="T88" s="2"/>
      <c r="U88" s="2"/>
      <c r="V88" s="2"/>
      <c r="W88" s="2"/>
      <c r="X88" s="2"/>
      <c r="Y88" s="2"/>
    </row>
    <row r="89" ht="15.75" customHeight="1" spans="1:25">
      <c r="A89" s="2"/>
      <c r="B89" s="9"/>
      <c r="C89" s="2"/>
      <c r="D89" s="2"/>
      <c r="E89" s="2"/>
      <c r="F89" s="2"/>
      <c r="G89" s="2"/>
      <c r="H89" s="2"/>
      <c r="I89" s="2"/>
      <c r="J89" s="2"/>
      <c r="K89" s="2"/>
      <c r="L89" s="2"/>
      <c r="M89" s="2"/>
      <c r="N89" s="2"/>
      <c r="O89" s="2"/>
      <c r="P89" s="2"/>
      <c r="Q89" s="2"/>
      <c r="R89" s="2"/>
      <c r="S89" s="2"/>
      <c r="T89" s="2"/>
      <c r="U89" s="2"/>
      <c r="V89" s="2"/>
      <c r="W89" s="2"/>
      <c r="X89" s="2"/>
      <c r="Y89" s="2"/>
    </row>
    <row r="90" ht="15.75" customHeight="1" spans="1:25">
      <c r="A90" s="2"/>
      <c r="B90" s="9"/>
      <c r="C90" s="2"/>
      <c r="D90" s="2"/>
      <c r="E90" s="2"/>
      <c r="F90" s="2"/>
      <c r="G90" s="2"/>
      <c r="H90" s="2"/>
      <c r="I90" s="2"/>
      <c r="J90" s="2"/>
      <c r="K90" s="2"/>
      <c r="L90" s="2"/>
      <c r="M90" s="2"/>
      <c r="N90" s="2"/>
      <c r="O90" s="2"/>
      <c r="P90" s="2"/>
      <c r="Q90" s="2"/>
      <c r="R90" s="2"/>
      <c r="S90" s="2"/>
      <c r="T90" s="2"/>
      <c r="U90" s="2"/>
      <c r="V90" s="2"/>
      <c r="W90" s="2"/>
      <c r="X90" s="2"/>
      <c r="Y90" s="2"/>
    </row>
    <row r="91" ht="15.75" customHeight="1" spans="1:25">
      <c r="A91" s="2"/>
      <c r="B91" s="9"/>
      <c r="C91" s="2"/>
      <c r="D91" s="2"/>
      <c r="E91" s="2"/>
      <c r="F91" s="2"/>
      <c r="G91" s="2"/>
      <c r="H91" s="2"/>
      <c r="I91" s="2"/>
      <c r="J91" s="2"/>
      <c r="K91" s="2"/>
      <c r="L91" s="2"/>
      <c r="M91" s="2"/>
      <c r="N91" s="2"/>
      <c r="O91" s="2"/>
      <c r="P91" s="2"/>
      <c r="Q91" s="2"/>
      <c r="R91" s="2"/>
      <c r="S91" s="2"/>
      <c r="T91" s="2"/>
      <c r="U91" s="2"/>
      <c r="V91" s="2"/>
      <c r="W91" s="2"/>
      <c r="X91" s="2"/>
      <c r="Y91" s="2"/>
    </row>
    <row r="92" ht="15.75" customHeight="1" spans="1:25">
      <c r="A92" s="2"/>
      <c r="B92" s="9"/>
      <c r="C92" s="2"/>
      <c r="D92" s="2"/>
      <c r="E92" s="2"/>
      <c r="F92" s="2"/>
      <c r="G92" s="2"/>
      <c r="H92" s="2"/>
      <c r="I92" s="2"/>
      <c r="J92" s="2"/>
      <c r="K92" s="2"/>
      <c r="L92" s="2"/>
      <c r="M92" s="2"/>
      <c r="N92" s="2"/>
      <c r="O92" s="2"/>
      <c r="P92" s="2"/>
      <c r="Q92" s="2"/>
      <c r="R92" s="2"/>
      <c r="S92" s="2"/>
      <c r="T92" s="2"/>
      <c r="U92" s="2"/>
      <c r="V92" s="2"/>
      <c r="W92" s="2"/>
      <c r="X92" s="2"/>
      <c r="Y92" s="2"/>
    </row>
    <row r="93" ht="15.75" customHeight="1" spans="1:25">
      <c r="A93" s="2"/>
      <c r="B93" s="9"/>
      <c r="C93" s="2"/>
      <c r="D93" s="2"/>
      <c r="E93" s="2"/>
      <c r="F93" s="2"/>
      <c r="G93" s="2"/>
      <c r="H93" s="2"/>
      <c r="I93" s="2"/>
      <c r="J93" s="2"/>
      <c r="K93" s="2"/>
      <c r="L93" s="2"/>
      <c r="M93" s="2"/>
      <c r="N93" s="2"/>
      <c r="O93" s="2"/>
      <c r="P93" s="2"/>
      <c r="Q93" s="2"/>
      <c r="R93" s="2"/>
      <c r="S93" s="2"/>
      <c r="T93" s="2"/>
      <c r="U93" s="2"/>
      <c r="V93" s="2"/>
      <c r="W93" s="2"/>
      <c r="X93" s="2"/>
      <c r="Y93" s="2"/>
    </row>
    <row r="94" ht="15.75" customHeight="1" spans="1:25">
      <c r="A94" s="2"/>
      <c r="B94" s="9"/>
      <c r="C94" s="2"/>
      <c r="D94" s="2"/>
      <c r="E94" s="2"/>
      <c r="F94" s="2"/>
      <c r="G94" s="2"/>
      <c r="H94" s="2"/>
      <c r="I94" s="2"/>
      <c r="J94" s="2"/>
      <c r="K94" s="2"/>
      <c r="L94" s="2"/>
      <c r="M94" s="2"/>
      <c r="N94" s="2"/>
      <c r="O94" s="2"/>
      <c r="P94" s="2"/>
      <c r="Q94" s="2"/>
      <c r="R94" s="2"/>
      <c r="S94" s="2"/>
      <c r="T94" s="2"/>
      <c r="U94" s="2"/>
      <c r="V94" s="2"/>
      <c r="W94" s="2"/>
      <c r="X94" s="2"/>
      <c r="Y94" s="2"/>
    </row>
    <row r="95" ht="15.75" customHeight="1" spans="1:25">
      <c r="A95" s="2"/>
      <c r="B95" s="9"/>
      <c r="C95" s="2"/>
      <c r="D95" s="2"/>
      <c r="E95" s="2"/>
      <c r="F95" s="2"/>
      <c r="G95" s="2"/>
      <c r="H95" s="2"/>
      <c r="I95" s="2"/>
      <c r="J95" s="2"/>
      <c r="K95" s="2"/>
      <c r="L95" s="2"/>
      <c r="M95" s="2"/>
      <c r="N95" s="2"/>
      <c r="O95" s="2"/>
      <c r="P95" s="2"/>
      <c r="Q95" s="2"/>
      <c r="R95" s="2"/>
      <c r="S95" s="2"/>
      <c r="T95" s="2"/>
      <c r="U95" s="2"/>
      <c r="V95" s="2"/>
      <c r="W95" s="2"/>
      <c r="X95" s="2"/>
      <c r="Y95" s="2"/>
    </row>
    <row r="96" ht="15.75" customHeight="1" spans="1:25">
      <c r="A96" s="2"/>
      <c r="B96" s="9"/>
      <c r="C96" s="2"/>
      <c r="D96" s="2"/>
      <c r="E96" s="2"/>
      <c r="F96" s="2"/>
      <c r="G96" s="2"/>
      <c r="H96" s="2"/>
      <c r="I96" s="2"/>
      <c r="J96" s="2"/>
      <c r="K96" s="2"/>
      <c r="L96" s="2"/>
      <c r="M96" s="2"/>
      <c r="N96" s="2"/>
      <c r="O96" s="2"/>
      <c r="P96" s="2"/>
      <c r="Q96" s="2"/>
      <c r="R96" s="2"/>
      <c r="S96" s="2"/>
      <c r="T96" s="2"/>
      <c r="U96" s="2"/>
      <c r="V96" s="2"/>
      <c r="W96" s="2"/>
      <c r="X96" s="2"/>
      <c r="Y96" s="2"/>
    </row>
    <row r="97" ht="15.75" customHeight="1" spans="1:25">
      <c r="A97" s="2"/>
      <c r="B97" s="9"/>
      <c r="C97" s="2"/>
      <c r="D97" s="2"/>
      <c r="E97" s="2"/>
      <c r="F97" s="2"/>
      <c r="G97" s="2"/>
      <c r="H97" s="2"/>
      <c r="I97" s="2"/>
      <c r="J97" s="2"/>
      <c r="K97" s="2"/>
      <c r="L97" s="2"/>
      <c r="M97" s="2"/>
      <c r="N97" s="2"/>
      <c r="O97" s="2"/>
      <c r="P97" s="2"/>
      <c r="Q97" s="2"/>
      <c r="R97" s="2"/>
      <c r="S97" s="2"/>
      <c r="T97" s="2"/>
      <c r="U97" s="2"/>
      <c r="V97" s="2"/>
      <c r="W97" s="2"/>
      <c r="X97" s="2"/>
      <c r="Y97" s="2"/>
    </row>
    <row r="98" ht="15.75" customHeight="1" spans="1:25">
      <c r="A98" s="2"/>
      <c r="B98" s="9"/>
      <c r="C98" s="2"/>
      <c r="D98" s="2"/>
      <c r="E98" s="2"/>
      <c r="F98" s="2"/>
      <c r="G98" s="2"/>
      <c r="H98" s="2"/>
      <c r="I98" s="2"/>
      <c r="J98" s="2"/>
      <c r="K98" s="2"/>
      <c r="L98" s="2"/>
      <c r="M98" s="2"/>
      <c r="N98" s="2"/>
      <c r="O98" s="2"/>
      <c r="P98" s="2"/>
      <c r="Q98" s="2"/>
      <c r="R98" s="2"/>
      <c r="S98" s="2"/>
      <c r="T98" s="2"/>
      <c r="U98" s="2"/>
      <c r="V98" s="2"/>
      <c r="W98" s="2"/>
      <c r="X98" s="2"/>
      <c r="Y98" s="2"/>
    </row>
    <row r="99" ht="15.75" customHeight="1" spans="1:25">
      <c r="A99" s="2"/>
      <c r="B99" s="9"/>
      <c r="C99" s="2"/>
      <c r="D99" s="2"/>
      <c r="E99" s="2"/>
      <c r="F99" s="2"/>
      <c r="G99" s="2"/>
      <c r="H99" s="2"/>
      <c r="I99" s="2"/>
      <c r="J99" s="2"/>
      <c r="K99" s="2"/>
      <c r="L99" s="2"/>
      <c r="M99" s="2"/>
      <c r="N99" s="2"/>
      <c r="O99" s="2"/>
      <c r="P99" s="2"/>
      <c r="Q99" s="2"/>
      <c r="R99" s="2"/>
      <c r="S99" s="2"/>
      <c r="T99" s="2"/>
      <c r="U99" s="2"/>
      <c r="V99" s="2"/>
      <c r="W99" s="2"/>
      <c r="X99" s="2"/>
      <c r="Y99" s="2"/>
    </row>
    <row r="100" ht="15.75" customHeight="1" spans="1:25">
      <c r="A100" s="2"/>
      <c r="B100" s="9"/>
      <c r="C100" s="2"/>
      <c r="D100" s="2"/>
      <c r="E100" s="2"/>
      <c r="F100" s="2"/>
      <c r="G100" s="2"/>
      <c r="H100" s="2"/>
      <c r="I100" s="2"/>
      <c r="J100" s="2"/>
      <c r="K100" s="2"/>
      <c r="L100" s="2"/>
      <c r="M100" s="2"/>
      <c r="N100" s="2"/>
      <c r="O100" s="2"/>
      <c r="P100" s="2"/>
      <c r="Q100" s="2"/>
      <c r="R100" s="2"/>
      <c r="S100" s="2"/>
      <c r="T100" s="2"/>
      <c r="U100" s="2"/>
      <c r="V100" s="2"/>
      <c r="W100" s="2"/>
      <c r="X100" s="2"/>
      <c r="Y100" s="2"/>
    </row>
    <row r="101" ht="15.75" customHeight="1" spans="1:25">
      <c r="A101" s="2"/>
      <c r="B101" s="9"/>
      <c r="C101" s="2"/>
      <c r="D101" s="2"/>
      <c r="E101" s="2"/>
      <c r="F101" s="2"/>
      <c r="G101" s="2"/>
      <c r="H101" s="2"/>
      <c r="I101" s="2"/>
      <c r="J101" s="2"/>
      <c r="K101" s="2"/>
      <c r="L101" s="2"/>
      <c r="M101" s="2"/>
      <c r="N101" s="2"/>
      <c r="O101" s="2"/>
      <c r="P101" s="2"/>
      <c r="Q101" s="2"/>
      <c r="R101" s="2"/>
      <c r="S101" s="2"/>
      <c r="T101" s="2"/>
      <c r="U101" s="2"/>
      <c r="V101" s="2"/>
      <c r="W101" s="2"/>
      <c r="X101" s="2"/>
      <c r="Y101" s="2"/>
    </row>
    <row r="102" ht="15.75" customHeight="1" spans="1:25">
      <c r="A102" s="2"/>
      <c r="B102" s="9"/>
      <c r="C102" s="2"/>
      <c r="D102" s="2"/>
      <c r="E102" s="2"/>
      <c r="F102" s="2"/>
      <c r="G102" s="2"/>
      <c r="H102" s="2"/>
      <c r="I102" s="2"/>
      <c r="J102" s="2"/>
      <c r="K102" s="2"/>
      <c r="L102" s="2"/>
      <c r="M102" s="2"/>
      <c r="N102" s="2"/>
      <c r="O102" s="2"/>
      <c r="P102" s="2"/>
      <c r="Q102" s="2"/>
      <c r="R102" s="2"/>
      <c r="S102" s="2"/>
      <c r="T102" s="2"/>
      <c r="U102" s="2"/>
      <c r="V102" s="2"/>
      <c r="W102" s="2"/>
      <c r="X102" s="2"/>
      <c r="Y102" s="2"/>
    </row>
    <row r="103" ht="15.75" customHeight="1" spans="1:25">
      <c r="A103" s="2"/>
      <c r="B103" s="9"/>
      <c r="C103" s="2"/>
      <c r="D103" s="2"/>
      <c r="E103" s="2"/>
      <c r="F103" s="2"/>
      <c r="G103" s="2"/>
      <c r="H103" s="2"/>
      <c r="I103" s="2"/>
      <c r="J103" s="2"/>
      <c r="K103" s="2"/>
      <c r="L103" s="2"/>
      <c r="M103" s="2"/>
      <c r="N103" s="2"/>
      <c r="O103" s="2"/>
      <c r="P103" s="2"/>
      <c r="Q103" s="2"/>
      <c r="R103" s="2"/>
      <c r="S103" s="2"/>
      <c r="T103" s="2"/>
      <c r="U103" s="2"/>
      <c r="V103" s="2"/>
      <c r="W103" s="2"/>
      <c r="X103" s="2"/>
      <c r="Y103" s="2"/>
    </row>
    <row r="104" ht="15.75" customHeight="1" spans="1:25">
      <c r="A104" s="2"/>
      <c r="B104" s="9"/>
      <c r="C104" s="2"/>
      <c r="D104" s="2"/>
      <c r="E104" s="2"/>
      <c r="F104" s="2"/>
      <c r="G104" s="2"/>
      <c r="H104" s="2"/>
      <c r="I104" s="2"/>
      <c r="J104" s="2"/>
      <c r="K104" s="2"/>
      <c r="L104" s="2"/>
      <c r="M104" s="2"/>
      <c r="N104" s="2"/>
      <c r="O104" s="2"/>
      <c r="P104" s="2"/>
      <c r="Q104" s="2"/>
      <c r="R104" s="2"/>
      <c r="S104" s="2"/>
      <c r="T104" s="2"/>
      <c r="U104" s="2"/>
      <c r="V104" s="2"/>
      <c r="W104" s="2"/>
      <c r="X104" s="2"/>
      <c r="Y104" s="2"/>
    </row>
    <row r="105" ht="15.75" customHeight="1" spans="1:25">
      <c r="A105" s="2"/>
      <c r="B105" s="9"/>
      <c r="C105" s="2"/>
      <c r="D105" s="2"/>
      <c r="E105" s="2"/>
      <c r="F105" s="2"/>
      <c r="G105" s="2"/>
      <c r="H105" s="2"/>
      <c r="I105" s="2"/>
      <c r="J105" s="2"/>
      <c r="K105" s="2"/>
      <c r="L105" s="2"/>
      <c r="M105" s="2"/>
      <c r="N105" s="2"/>
      <c r="O105" s="2"/>
      <c r="P105" s="2"/>
      <c r="Q105" s="2"/>
      <c r="R105" s="2"/>
      <c r="S105" s="2"/>
      <c r="T105" s="2"/>
      <c r="U105" s="2"/>
      <c r="V105" s="2"/>
      <c r="W105" s="2"/>
      <c r="X105" s="2"/>
      <c r="Y105" s="2"/>
    </row>
    <row r="106" ht="15.75" customHeight="1" spans="1:25">
      <c r="A106" s="2"/>
      <c r="B106" s="9"/>
      <c r="C106" s="2"/>
      <c r="D106" s="2"/>
      <c r="E106" s="2"/>
      <c r="F106" s="2"/>
      <c r="G106" s="2"/>
      <c r="H106" s="2"/>
      <c r="I106" s="2"/>
      <c r="J106" s="2"/>
      <c r="K106" s="2"/>
      <c r="L106" s="2"/>
      <c r="M106" s="2"/>
      <c r="N106" s="2"/>
      <c r="O106" s="2"/>
      <c r="P106" s="2"/>
      <c r="Q106" s="2"/>
      <c r="R106" s="2"/>
      <c r="S106" s="2"/>
      <c r="T106" s="2"/>
      <c r="U106" s="2"/>
      <c r="V106" s="2"/>
      <c r="W106" s="2"/>
      <c r="X106" s="2"/>
      <c r="Y106" s="2"/>
    </row>
    <row r="107" ht="15.75" customHeight="1" spans="1:25">
      <c r="A107" s="2"/>
      <c r="B107" s="9"/>
      <c r="C107" s="2"/>
      <c r="D107" s="2"/>
      <c r="E107" s="2"/>
      <c r="F107" s="2"/>
      <c r="G107" s="2"/>
      <c r="H107" s="2"/>
      <c r="I107" s="2"/>
      <c r="J107" s="2"/>
      <c r="K107" s="2"/>
      <c r="L107" s="2"/>
      <c r="M107" s="2"/>
      <c r="N107" s="2"/>
      <c r="O107" s="2"/>
      <c r="P107" s="2"/>
      <c r="Q107" s="2"/>
      <c r="R107" s="2"/>
      <c r="S107" s="2"/>
      <c r="T107" s="2"/>
      <c r="U107" s="2"/>
      <c r="V107" s="2"/>
      <c r="W107" s="2"/>
      <c r="X107" s="2"/>
      <c r="Y107" s="2"/>
    </row>
    <row r="108" ht="15.75" customHeight="1" spans="1:25">
      <c r="A108" s="2"/>
      <c r="B108" s="9"/>
      <c r="C108" s="2"/>
      <c r="D108" s="2"/>
      <c r="E108" s="2"/>
      <c r="F108" s="2"/>
      <c r="G108" s="2"/>
      <c r="H108" s="2"/>
      <c r="I108" s="2"/>
      <c r="J108" s="2"/>
      <c r="K108" s="2"/>
      <c r="L108" s="2"/>
      <c r="M108" s="2"/>
      <c r="N108" s="2"/>
      <c r="O108" s="2"/>
      <c r="P108" s="2"/>
      <c r="Q108" s="2"/>
      <c r="R108" s="2"/>
      <c r="S108" s="2"/>
      <c r="T108" s="2"/>
      <c r="U108" s="2"/>
      <c r="V108" s="2"/>
      <c r="W108" s="2"/>
      <c r="X108" s="2"/>
      <c r="Y108" s="2"/>
    </row>
    <row r="109" ht="15.75" customHeight="1" spans="1:25">
      <c r="A109" s="2"/>
      <c r="B109" s="9"/>
      <c r="C109" s="2"/>
      <c r="D109" s="2"/>
      <c r="E109" s="2"/>
      <c r="F109" s="2"/>
      <c r="G109" s="2"/>
      <c r="H109" s="2"/>
      <c r="I109" s="2"/>
      <c r="J109" s="2"/>
      <c r="K109" s="2"/>
      <c r="L109" s="2"/>
      <c r="M109" s="2"/>
      <c r="N109" s="2"/>
      <c r="O109" s="2"/>
      <c r="P109" s="2"/>
      <c r="Q109" s="2"/>
      <c r="R109" s="2"/>
      <c r="S109" s="2"/>
      <c r="T109" s="2"/>
      <c r="U109" s="2"/>
      <c r="V109" s="2"/>
      <c r="W109" s="2"/>
      <c r="X109" s="2"/>
      <c r="Y109" s="2"/>
    </row>
    <row r="110" ht="15.75" customHeight="1" spans="1:25">
      <c r="A110" s="2"/>
      <c r="B110" s="9"/>
      <c r="C110" s="2"/>
      <c r="D110" s="2"/>
      <c r="E110" s="2"/>
      <c r="F110" s="2"/>
      <c r="G110" s="2"/>
      <c r="H110" s="2"/>
      <c r="I110" s="2"/>
      <c r="J110" s="2"/>
      <c r="K110" s="2"/>
      <c r="L110" s="2"/>
      <c r="M110" s="2"/>
      <c r="N110" s="2"/>
      <c r="O110" s="2"/>
      <c r="P110" s="2"/>
      <c r="Q110" s="2"/>
      <c r="R110" s="2"/>
      <c r="S110" s="2"/>
      <c r="T110" s="2"/>
      <c r="U110" s="2"/>
      <c r="V110" s="2"/>
      <c r="W110" s="2"/>
      <c r="X110" s="2"/>
      <c r="Y110" s="2"/>
    </row>
    <row r="111" ht="15.75" customHeight="1" spans="1:25">
      <c r="A111" s="2"/>
      <c r="B111" s="9"/>
      <c r="C111" s="2"/>
      <c r="D111" s="2"/>
      <c r="E111" s="2"/>
      <c r="F111" s="2"/>
      <c r="G111" s="2"/>
      <c r="H111" s="2"/>
      <c r="I111" s="2"/>
      <c r="J111" s="2"/>
      <c r="K111" s="2"/>
      <c r="L111" s="2"/>
      <c r="M111" s="2"/>
      <c r="N111" s="2"/>
      <c r="O111" s="2"/>
      <c r="P111" s="2"/>
      <c r="Q111" s="2"/>
      <c r="R111" s="2"/>
      <c r="S111" s="2"/>
      <c r="T111" s="2"/>
      <c r="U111" s="2"/>
      <c r="V111" s="2"/>
      <c r="W111" s="2"/>
      <c r="X111" s="2"/>
      <c r="Y111" s="2"/>
    </row>
    <row r="112" ht="15.75" customHeight="1" spans="1:25">
      <c r="A112" s="2"/>
      <c r="B112" s="9"/>
      <c r="C112" s="2"/>
      <c r="D112" s="2"/>
      <c r="E112" s="2"/>
      <c r="F112" s="2"/>
      <c r="G112" s="2"/>
      <c r="H112" s="2"/>
      <c r="I112" s="2"/>
      <c r="J112" s="2"/>
      <c r="K112" s="2"/>
      <c r="L112" s="2"/>
      <c r="M112" s="2"/>
      <c r="N112" s="2"/>
      <c r="O112" s="2"/>
      <c r="P112" s="2"/>
      <c r="Q112" s="2"/>
      <c r="R112" s="2"/>
      <c r="S112" s="2"/>
      <c r="T112" s="2"/>
      <c r="U112" s="2"/>
      <c r="V112" s="2"/>
      <c r="W112" s="2"/>
      <c r="X112" s="2"/>
      <c r="Y112" s="2"/>
    </row>
    <row r="113" ht="15.75" customHeight="1" spans="1:25">
      <c r="A113" s="2"/>
      <c r="B113" s="9"/>
      <c r="C113" s="2"/>
      <c r="D113" s="2"/>
      <c r="E113" s="2"/>
      <c r="F113" s="2"/>
      <c r="G113" s="2"/>
      <c r="H113" s="2"/>
      <c r="I113" s="2"/>
      <c r="J113" s="2"/>
      <c r="K113" s="2"/>
      <c r="L113" s="2"/>
      <c r="M113" s="2"/>
      <c r="N113" s="2"/>
      <c r="O113" s="2"/>
      <c r="P113" s="2"/>
      <c r="Q113" s="2"/>
      <c r="R113" s="2"/>
      <c r="S113" s="2"/>
      <c r="T113" s="2"/>
      <c r="U113" s="2"/>
      <c r="V113" s="2"/>
      <c r="W113" s="2"/>
      <c r="X113" s="2"/>
      <c r="Y113" s="2"/>
    </row>
    <row r="114" ht="15.75" customHeight="1" spans="1:25">
      <c r="A114" s="2"/>
      <c r="B114" s="9"/>
      <c r="C114" s="2"/>
      <c r="D114" s="2"/>
      <c r="E114" s="2"/>
      <c r="F114" s="2"/>
      <c r="G114" s="2"/>
      <c r="H114" s="2"/>
      <c r="I114" s="2"/>
      <c r="J114" s="2"/>
      <c r="K114" s="2"/>
      <c r="L114" s="2"/>
      <c r="M114" s="2"/>
      <c r="N114" s="2"/>
      <c r="O114" s="2"/>
      <c r="P114" s="2"/>
      <c r="Q114" s="2"/>
      <c r="R114" s="2"/>
      <c r="S114" s="2"/>
      <c r="T114" s="2"/>
      <c r="U114" s="2"/>
      <c r="V114" s="2"/>
      <c r="W114" s="2"/>
      <c r="X114" s="2"/>
      <c r="Y114" s="2"/>
    </row>
    <row r="115" ht="15.75" customHeight="1" spans="1:25">
      <c r="A115" s="2"/>
      <c r="B115" s="9"/>
      <c r="C115" s="2"/>
      <c r="D115" s="2"/>
      <c r="E115" s="2"/>
      <c r="F115" s="2"/>
      <c r="G115" s="2"/>
      <c r="H115" s="2"/>
      <c r="I115" s="2"/>
      <c r="J115" s="2"/>
      <c r="K115" s="2"/>
      <c r="L115" s="2"/>
      <c r="M115" s="2"/>
      <c r="N115" s="2"/>
      <c r="O115" s="2"/>
      <c r="P115" s="2"/>
      <c r="Q115" s="2"/>
      <c r="R115" s="2"/>
      <c r="S115" s="2"/>
      <c r="T115" s="2"/>
      <c r="U115" s="2"/>
      <c r="V115" s="2"/>
      <c r="W115" s="2"/>
      <c r="X115" s="2"/>
      <c r="Y115" s="2"/>
    </row>
    <row r="116" ht="15.75" customHeight="1" spans="1:25">
      <c r="A116" s="2"/>
      <c r="B116" s="9"/>
      <c r="C116" s="2"/>
      <c r="D116" s="2"/>
      <c r="E116" s="2"/>
      <c r="F116" s="2"/>
      <c r="G116" s="2"/>
      <c r="H116" s="2"/>
      <c r="I116" s="2"/>
      <c r="J116" s="2"/>
      <c r="K116" s="2"/>
      <c r="L116" s="2"/>
      <c r="M116" s="2"/>
      <c r="N116" s="2"/>
      <c r="O116" s="2"/>
      <c r="P116" s="2"/>
      <c r="Q116" s="2"/>
      <c r="R116" s="2"/>
      <c r="S116" s="2"/>
      <c r="T116" s="2"/>
      <c r="U116" s="2"/>
      <c r="V116" s="2"/>
      <c r="W116" s="2"/>
      <c r="X116" s="2"/>
      <c r="Y116" s="2"/>
    </row>
    <row r="117" ht="15.75" customHeight="1" spans="1:25">
      <c r="A117" s="2"/>
      <c r="B117" s="9"/>
      <c r="C117" s="2"/>
      <c r="D117" s="2"/>
      <c r="E117" s="2"/>
      <c r="F117" s="2"/>
      <c r="G117" s="2"/>
      <c r="H117" s="2"/>
      <c r="I117" s="2"/>
      <c r="J117" s="2"/>
      <c r="K117" s="2"/>
      <c r="L117" s="2"/>
      <c r="M117" s="2"/>
      <c r="N117" s="2"/>
      <c r="O117" s="2"/>
      <c r="P117" s="2"/>
      <c r="Q117" s="2"/>
      <c r="R117" s="2"/>
      <c r="S117" s="2"/>
      <c r="T117" s="2"/>
      <c r="U117" s="2"/>
      <c r="V117" s="2"/>
      <c r="W117" s="2"/>
      <c r="X117" s="2"/>
      <c r="Y117" s="2"/>
    </row>
    <row r="118" ht="15.75" customHeight="1" spans="1:25">
      <c r="A118" s="2"/>
      <c r="B118" s="9"/>
      <c r="C118" s="2"/>
      <c r="D118" s="2"/>
      <c r="E118" s="2"/>
      <c r="F118" s="2"/>
      <c r="G118" s="2"/>
      <c r="H118" s="2"/>
      <c r="I118" s="2"/>
      <c r="J118" s="2"/>
      <c r="K118" s="2"/>
      <c r="L118" s="2"/>
      <c r="M118" s="2"/>
      <c r="N118" s="2"/>
      <c r="O118" s="2"/>
      <c r="P118" s="2"/>
      <c r="Q118" s="2"/>
      <c r="R118" s="2"/>
      <c r="S118" s="2"/>
      <c r="T118" s="2"/>
      <c r="U118" s="2"/>
      <c r="V118" s="2"/>
      <c r="W118" s="2"/>
      <c r="X118" s="2"/>
      <c r="Y118" s="2"/>
    </row>
    <row r="119" ht="15.75" customHeight="1" spans="1:25">
      <c r="A119" s="2"/>
      <c r="B119" s="9"/>
      <c r="C119" s="2"/>
      <c r="D119" s="2"/>
      <c r="E119" s="2"/>
      <c r="F119" s="2"/>
      <c r="G119" s="2"/>
      <c r="H119" s="2"/>
      <c r="I119" s="2"/>
      <c r="J119" s="2"/>
      <c r="K119" s="2"/>
      <c r="L119" s="2"/>
      <c r="M119" s="2"/>
      <c r="N119" s="2"/>
      <c r="O119" s="2"/>
      <c r="P119" s="2"/>
      <c r="Q119" s="2"/>
      <c r="R119" s="2"/>
      <c r="S119" s="2"/>
      <c r="T119" s="2"/>
      <c r="U119" s="2"/>
      <c r="V119" s="2"/>
      <c r="W119" s="2"/>
      <c r="X119" s="2"/>
      <c r="Y119" s="2"/>
    </row>
    <row r="120" ht="15.75" customHeight="1" spans="1:25">
      <c r="A120" s="2"/>
      <c r="B120" s="9"/>
      <c r="C120" s="2"/>
      <c r="D120" s="2"/>
      <c r="E120" s="2"/>
      <c r="F120" s="2"/>
      <c r="G120" s="2"/>
      <c r="H120" s="2"/>
      <c r="I120" s="2"/>
      <c r="J120" s="2"/>
      <c r="K120" s="2"/>
      <c r="L120" s="2"/>
      <c r="M120" s="2"/>
      <c r="N120" s="2"/>
      <c r="O120" s="2"/>
      <c r="P120" s="2"/>
      <c r="Q120" s="2"/>
      <c r="R120" s="2"/>
      <c r="S120" s="2"/>
      <c r="T120" s="2"/>
      <c r="U120" s="2"/>
      <c r="V120" s="2"/>
      <c r="W120" s="2"/>
      <c r="X120" s="2"/>
      <c r="Y120" s="2"/>
    </row>
    <row r="121" ht="15.75" customHeight="1" spans="1:25">
      <c r="A121" s="2"/>
      <c r="B121" s="9"/>
      <c r="C121" s="2"/>
      <c r="D121" s="2"/>
      <c r="E121" s="2"/>
      <c r="F121" s="2"/>
      <c r="G121" s="2"/>
      <c r="H121" s="2"/>
      <c r="I121" s="2"/>
      <c r="J121" s="2"/>
      <c r="K121" s="2"/>
      <c r="L121" s="2"/>
      <c r="M121" s="2"/>
      <c r="N121" s="2"/>
      <c r="O121" s="2"/>
      <c r="P121" s="2"/>
      <c r="Q121" s="2"/>
      <c r="R121" s="2"/>
      <c r="S121" s="2"/>
      <c r="T121" s="2"/>
      <c r="U121" s="2"/>
      <c r="V121" s="2"/>
      <c r="W121" s="2"/>
      <c r="X121" s="2"/>
      <c r="Y121" s="2"/>
    </row>
    <row r="122" ht="15.75" customHeight="1" spans="1:25">
      <c r="A122" s="2"/>
      <c r="B122" s="9"/>
      <c r="C122" s="2"/>
      <c r="D122" s="2"/>
      <c r="E122" s="2"/>
      <c r="F122" s="2"/>
      <c r="G122" s="2"/>
      <c r="H122" s="2"/>
      <c r="I122" s="2"/>
      <c r="J122" s="2"/>
      <c r="K122" s="2"/>
      <c r="L122" s="2"/>
      <c r="M122" s="2"/>
      <c r="N122" s="2"/>
      <c r="O122" s="2"/>
      <c r="P122" s="2"/>
      <c r="Q122" s="2"/>
      <c r="R122" s="2"/>
      <c r="S122" s="2"/>
      <c r="T122" s="2"/>
      <c r="U122" s="2"/>
      <c r="V122" s="2"/>
      <c r="W122" s="2"/>
      <c r="X122" s="2"/>
      <c r="Y122" s="2"/>
    </row>
    <row r="123" ht="15.75" customHeight="1" spans="1:25">
      <c r="A123" s="2"/>
      <c r="B123" s="9"/>
      <c r="C123" s="2"/>
      <c r="D123" s="2"/>
      <c r="E123" s="2"/>
      <c r="F123" s="2"/>
      <c r="G123" s="2"/>
      <c r="H123" s="2"/>
      <c r="I123" s="2"/>
      <c r="J123" s="2"/>
      <c r="K123" s="2"/>
      <c r="L123" s="2"/>
      <c r="M123" s="2"/>
      <c r="N123" s="2"/>
      <c r="O123" s="2"/>
      <c r="P123" s="2"/>
      <c r="Q123" s="2"/>
      <c r="R123" s="2"/>
      <c r="S123" s="2"/>
      <c r="T123" s="2"/>
      <c r="U123" s="2"/>
      <c r="V123" s="2"/>
      <c r="W123" s="2"/>
      <c r="X123" s="2"/>
      <c r="Y123" s="2"/>
    </row>
    <row r="124" ht="15.75" customHeight="1" spans="1:25">
      <c r="A124" s="2"/>
      <c r="B124" s="9"/>
      <c r="C124" s="2"/>
      <c r="D124" s="2"/>
      <c r="E124" s="2"/>
      <c r="F124" s="2"/>
      <c r="G124" s="2"/>
      <c r="H124" s="2"/>
      <c r="I124" s="2"/>
      <c r="J124" s="2"/>
      <c r="K124" s="2"/>
      <c r="L124" s="2"/>
      <c r="M124" s="2"/>
      <c r="N124" s="2"/>
      <c r="O124" s="2"/>
      <c r="P124" s="2"/>
      <c r="Q124" s="2"/>
      <c r="R124" s="2"/>
      <c r="S124" s="2"/>
      <c r="T124" s="2"/>
      <c r="U124" s="2"/>
      <c r="V124" s="2"/>
      <c r="W124" s="2"/>
      <c r="X124" s="2"/>
      <c r="Y124" s="2"/>
    </row>
    <row r="125" ht="15.75" customHeight="1" spans="1:25">
      <c r="A125" s="2"/>
      <c r="B125" s="9"/>
      <c r="C125" s="2"/>
      <c r="D125" s="2"/>
      <c r="E125" s="2"/>
      <c r="F125" s="2"/>
      <c r="G125" s="2"/>
      <c r="H125" s="2"/>
      <c r="I125" s="2"/>
      <c r="J125" s="2"/>
      <c r="K125" s="2"/>
      <c r="L125" s="2"/>
      <c r="M125" s="2"/>
      <c r="N125" s="2"/>
      <c r="O125" s="2"/>
      <c r="P125" s="2"/>
      <c r="Q125" s="2"/>
      <c r="R125" s="2"/>
      <c r="S125" s="2"/>
      <c r="T125" s="2"/>
      <c r="U125" s="2"/>
      <c r="V125" s="2"/>
      <c r="W125" s="2"/>
      <c r="X125" s="2"/>
      <c r="Y125" s="2"/>
    </row>
    <row r="126" ht="15.75" customHeight="1" spans="1:25">
      <c r="A126" s="2"/>
      <c r="B126" s="9"/>
      <c r="C126" s="2"/>
      <c r="D126" s="2"/>
      <c r="E126" s="2"/>
      <c r="F126" s="2"/>
      <c r="G126" s="2"/>
      <c r="H126" s="2"/>
      <c r="I126" s="2"/>
      <c r="J126" s="2"/>
      <c r="K126" s="2"/>
      <c r="L126" s="2"/>
      <c r="M126" s="2"/>
      <c r="N126" s="2"/>
      <c r="O126" s="2"/>
      <c r="P126" s="2"/>
      <c r="Q126" s="2"/>
      <c r="R126" s="2"/>
      <c r="S126" s="2"/>
      <c r="T126" s="2"/>
      <c r="U126" s="2"/>
      <c r="V126" s="2"/>
      <c r="W126" s="2"/>
      <c r="X126" s="2"/>
      <c r="Y126" s="2"/>
    </row>
    <row r="127" ht="15.75" customHeight="1" spans="1:25">
      <c r="A127" s="2"/>
      <c r="B127" s="9"/>
      <c r="C127" s="2"/>
      <c r="D127" s="2"/>
      <c r="E127" s="2"/>
      <c r="F127" s="2"/>
      <c r="G127" s="2"/>
      <c r="H127" s="2"/>
      <c r="I127" s="2"/>
      <c r="J127" s="2"/>
      <c r="K127" s="2"/>
      <c r="L127" s="2"/>
      <c r="M127" s="2"/>
      <c r="N127" s="2"/>
      <c r="O127" s="2"/>
      <c r="P127" s="2"/>
      <c r="Q127" s="2"/>
      <c r="R127" s="2"/>
      <c r="S127" s="2"/>
      <c r="T127" s="2"/>
      <c r="U127" s="2"/>
      <c r="V127" s="2"/>
      <c r="W127" s="2"/>
      <c r="X127" s="2"/>
      <c r="Y127" s="2"/>
    </row>
    <row r="128" ht="15.75" customHeight="1" spans="1:25">
      <c r="A128" s="2"/>
      <c r="B128" s="9"/>
      <c r="C128" s="2"/>
      <c r="D128" s="2"/>
      <c r="E128" s="2"/>
      <c r="F128" s="2"/>
      <c r="G128" s="2"/>
      <c r="H128" s="2"/>
      <c r="I128" s="2"/>
      <c r="J128" s="2"/>
      <c r="K128" s="2"/>
      <c r="L128" s="2"/>
      <c r="M128" s="2"/>
      <c r="N128" s="2"/>
      <c r="O128" s="2"/>
      <c r="P128" s="2"/>
      <c r="Q128" s="2"/>
      <c r="R128" s="2"/>
      <c r="S128" s="2"/>
      <c r="T128" s="2"/>
      <c r="U128" s="2"/>
      <c r="V128" s="2"/>
      <c r="W128" s="2"/>
      <c r="X128" s="2"/>
      <c r="Y128" s="2"/>
    </row>
    <row r="129" ht="15.75" customHeight="1" spans="1:25">
      <c r="A129" s="2"/>
      <c r="B129" s="9"/>
      <c r="C129" s="2"/>
      <c r="D129" s="2"/>
      <c r="E129" s="2"/>
      <c r="F129" s="2"/>
      <c r="G129" s="2"/>
      <c r="H129" s="2"/>
      <c r="I129" s="2"/>
      <c r="J129" s="2"/>
      <c r="K129" s="2"/>
      <c r="L129" s="2"/>
      <c r="M129" s="2"/>
      <c r="N129" s="2"/>
      <c r="O129" s="2"/>
      <c r="P129" s="2"/>
      <c r="Q129" s="2"/>
      <c r="R129" s="2"/>
      <c r="S129" s="2"/>
      <c r="T129" s="2"/>
      <c r="U129" s="2"/>
      <c r="V129" s="2"/>
      <c r="W129" s="2"/>
      <c r="X129" s="2"/>
      <c r="Y129" s="2"/>
    </row>
    <row r="130" ht="15.75" customHeight="1" spans="1:25">
      <c r="A130" s="2"/>
      <c r="B130" s="9"/>
      <c r="C130" s="2"/>
      <c r="D130" s="2"/>
      <c r="E130" s="2"/>
      <c r="F130" s="2"/>
      <c r="G130" s="2"/>
      <c r="H130" s="2"/>
      <c r="I130" s="2"/>
      <c r="J130" s="2"/>
      <c r="K130" s="2"/>
      <c r="L130" s="2"/>
      <c r="M130" s="2"/>
      <c r="N130" s="2"/>
      <c r="O130" s="2"/>
      <c r="P130" s="2"/>
      <c r="Q130" s="2"/>
      <c r="R130" s="2"/>
      <c r="S130" s="2"/>
      <c r="T130" s="2"/>
      <c r="U130" s="2"/>
      <c r="V130" s="2"/>
      <c r="W130" s="2"/>
      <c r="X130" s="2"/>
      <c r="Y130" s="2"/>
    </row>
    <row r="131" ht="15.75" customHeight="1" spans="1:25">
      <c r="A131" s="2"/>
      <c r="B131" s="9"/>
      <c r="C131" s="2"/>
      <c r="D131" s="2"/>
      <c r="E131" s="2"/>
      <c r="F131" s="2"/>
      <c r="G131" s="2"/>
      <c r="H131" s="2"/>
      <c r="I131" s="2"/>
      <c r="J131" s="2"/>
      <c r="K131" s="2"/>
      <c r="L131" s="2"/>
      <c r="M131" s="2"/>
      <c r="N131" s="2"/>
      <c r="O131" s="2"/>
      <c r="P131" s="2"/>
      <c r="Q131" s="2"/>
      <c r="R131" s="2"/>
      <c r="S131" s="2"/>
      <c r="T131" s="2"/>
      <c r="U131" s="2"/>
      <c r="V131" s="2"/>
      <c r="W131" s="2"/>
      <c r="X131" s="2"/>
      <c r="Y131" s="2"/>
    </row>
    <row r="132" ht="15.75" customHeight="1" spans="1:25">
      <c r="A132" s="2"/>
      <c r="B132" s="9"/>
      <c r="C132" s="2"/>
      <c r="D132" s="2"/>
      <c r="E132" s="2"/>
      <c r="F132" s="2"/>
      <c r="G132" s="2"/>
      <c r="H132" s="2"/>
      <c r="I132" s="2"/>
      <c r="J132" s="2"/>
      <c r="K132" s="2"/>
      <c r="L132" s="2"/>
      <c r="M132" s="2"/>
      <c r="N132" s="2"/>
      <c r="O132" s="2"/>
      <c r="P132" s="2"/>
      <c r="Q132" s="2"/>
      <c r="R132" s="2"/>
      <c r="S132" s="2"/>
      <c r="T132" s="2"/>
      <c r="U132" s="2"/>
      <c r="V132" s="2"/>
      <c r="W132" s="2"/>
      <c r="X132" s="2"/>
      <c r="Y132" s="2"/>
    </row>
    <row r="133" ht="15.75" customHeight="1" spans="1:25">
      <c r="A133" s="2"/>
      <c r="B133" s="9"/>
      <c r="C133" s="2"/>
      <c r="D133" s="2"/>
      <c r="E133" s="2"/>
      <c r="F133" s="2"/>
      <c r="G133" s="2"/>
      <c r="H133" s="2"/>
      <c r="I133" s="2"/>
      <c r="J133" s="2"/>
      <c r="K133" s="2"/>
      <c r="L133" s="2"/>
      <c r="M133" s="2"/>
      <c r="N133" s="2"/>
      <c r="O133" s="2"/>
      <c r="P133" s="2"/>
      <c r="Q133" s="2"/>
      <c r="R133" s="2"/>
      <c r="S133" s="2"/>
      <c r="T133" s="2"/>
      <c r="U133" s="2"/>
      <c r="V133" s="2"/>
      <c r="W133" s="2"/>
      <c r="X133" s="2"/>
      <c r="Y133" s="2"/>
    </row>
    <row r="134" ht="15.75" customHeight="1" spans="1:25">
      <c r="A134" s="2"/>
      <c r="B134" s="9"/>
      <c r="C134" s="2"/>
      <c r="D134" s="2"/>
      <c r="E134" s="2"/>
      <c r="F134" s="2"/>
      <c r="G134" s="2"/>
      <c r="H134" s="2"/>
      <c r="I134" s="2"/>
      <c r="J134" s="2"/>
      <c r="K134" s="2"/>
      <c r="L134" s="2"/>
      <c r="M134" s="2"/>
      <c r="N134" s="2"/>
      <c r="O134" s="2"/>
      <c r="P134" s="2"/>
      <c r="Q134" s="2"/>
      <c r="R134" s="2"/>
      <c r="S134" s="2"/>
      <c r="T134" s="2"/>
      <c r="U134" s="2"/>
      <c r="V134" s="2"/>
      <c r="W134" s="2"/>
      <c r="X134" s="2"/>
      <c r="Y134" s="2"/>
    </row>
    <row r="135" ht="15.75" customHeight="1" spans="1:25">
      <c r="A135" s="2"/>
      <c r="B135" s="9"/>
      <c r="C135" s="2"/>
      <c r="D135" s="2"/>
      <c r="E135" s="2"/>
      <c r="F135" s="2"/>
      <c r="G135" s="2"/>
      <c r="H135" s="2"/>
      <c r="I135" s="2"/>
      <c r="J135" s="2"/>
      <c r="K135" s="2"/>
      <c r="L135" s="2"/>
      <c r="M135" s="2"/>
      <c r="N135" s="2"/>
      <c r="O135" s="2"/>
      <c r="P135" s="2"/>
      <c r="Q135" s="2"/>
      <c r="R135" s="2"/>
      <c r="S135" s="2"/>
      <c r="T135" s="2"/>
      <c r="U135" s="2"/>
      <c r="V135" s="2"/>
      <c r="W135" s="2"/>
      <c r="X135" s="2"/>
      <c r="Y135" s="2"/>
    </row>
    <row r="136" ht="15.75" customHeight="1" spans="1:25">
      <c r="A136" s="2"/>
      <c r="B136" s="9"/>
      <c r="C136" s="2"/>
      <c r="D136" s="2"/>
      <c r="E136" s="2"/>
      <c r="F136" s="2"/>
      <c r="G136" s="2"/>
      <c r="H136" s="2"/>
      <c r="I136" s="2"/>
      <c r="J136" s="2"/>
      <c r="K136" s="2"/>
      <c r="L136" s="2"/>
      <c r="M136" s="2"/>
      <c r="N136" s="2"/>
      <c r="O136" s="2"/>
      <c r="P136" s="2"/>
      <c r="Q136" s="2"/>
      <c r="R136" s="2"/>
      <c r="S136" s="2"/>
      <c r="T136" s="2"/>
      <c r="U136" s="2"/>
      <c r="V136" s="2"/>
      <c r="W136" s="2"/>
      <c r="X136" s="2"/>
      <c r="Y136" s="2"/>
    </row>
    <row r="137" ht="15.75" customHeight="1" spans="1:25">
      <c r="A137" s="2"/>
      <c r="B137" s="9"/>
      <c r="C137" s="2"/>
      <c r="D137" s="2"/>
      <c r="E137" s="2"/>
      <c r="F137" s="2"/>
      <c r="G137" s="2"/>
      <c r="H137" s="2"/>
      <c r="I137" s="2"/>
      <c r="J137" s="2"/>
      <c r="K137" s="2"/>
      <c r="L137" s="2"/>
      <c r="M137" s="2"/>
      <c r="N137" s="2"/>
      <c r="O137" s="2"/>
      <c r="P137" s="2"/>
      <c r="Q137" s="2"/>
      <c r="R137" s="2"/>
      <c r="S137" s="2"/>
      <c r="T137" s="2"/>
      <c r="U137" s="2"/>
      <c r="V137" s="2"/>
      <c r="W137" s="2"/>
      <c r="X137" s="2"/>
      <c r="Y137" s="2"/>
    </row>
    <row r="138" ht="15.75" customHeight="1" spans="1:25">
      <c r="A138" s="2"/>
      <c r="B138" s="9"/>
      <c r="C138" s="2"/>
      <c r="D138" s="2"/>
      <c r="E138" s="2"/>
      <c r="F138" s="2"/>
      <c r="G138" s="2"/>
      <c r="H138" s="2"/>
      <c r="I138" s="2"/>
      <c r="J138" s="2"/>
      <c r="K138" s="2"/>
      <c r="L138" s="2"/>
      <c r="M138" s="2"/>
      <c r="N138" s="2"/>
      <c r="O138" s="2"/>
      <c r="P138" s="2"/>
      <c r="Q138" s="2"/>
      <c r="R138" s="2"/>
      <c r="S138" s="2"/>
      <c r="T138" s="2"/>
      <c r="U138" s="2"/>
      <c r="V138" s="2"/>
      <c r="W138" s="2"/>
      <c r="X138" s="2"/>
      <c r="Y138" s="2"/>
    </row>
    <row r="139" ht="15.75" customHeight="1" spans="1:25">
      <c r="A139" s="2"/>
      <c r="B139" s="9"/>
      <c r="C139" s="2"/>
      <c r="D139" s="2"/>
      <c r="E139" s="2"/>
      <c r="F139" s="2"/>
      <c r="G139" s="2"/>
      <c r="H139" s="2"/>
      <c r="I139" s="2"/>
      <c r="J139" s="2"/>
      <c r="K139" s="2"/>
      <c r="L139" s="2"/>
      <c r="M139" s="2"/>
      <c r="N139" s="2"/>
      <c r="O139" s="2"/>
      <c r="P139" s="2"/>
      <c r="Q139" s="2"/>
      <c r="R139" s="2"/>
      <c r="S139" s="2"/>
      <c r="T139" s="2"/>
      <c r="U139" s="2"/>
      <c r="V139" s="2"/>
      <c r="W139" s="2"/>
      <c r="X139" s="2"/>
      <c r="Y139" s="2"/>
    </row>
    <row r="140" ht="15.75" customHeight="1" spans="1:25">
      <c r="A140" s="2"/>
      <c r="B140" s="9"/>
      <c r="C140" s="2"/>
      <c r="D140" s="2"/>
      <c r="E140" s="2"/>
      <c r="F140" s="2"/>
      <c r="G140" s="2"/>
      <c r="H140" s="2"/>
      <c r="I140" s="2"/>
      <c r="J140" s="2"/>
      <c r="K140" s="2"/>
      <c r="L140" s="2"/>
      <c r="M140" s="2"/>
      <c r="N140" s="2"/>
      <c r="O140" s="2"/>
      <c r="P140" s="2"/>
      <c r="Q140" s="2"/>
      <c r="R140" s="2"/>
      <c r="S140" s="2"/>
      <c r="T140" s="2"/>
      <c r="U140" s="2"/>
      <c r="V140" s="2"/>
      <c r="W140" s="2"/>
      <c r="X140" s="2"/>
      <c r="Y140" s="2"/>
    </row>
    <row r="141" ht="15.75" customHeight="1" spans="1:25">
      <c r="A141" s="2"/>
      <c r="B141" s="9"/>
      <c r="C141" s="2"/>
      <c r="D141" s="2"/>
      <c r="E141" s="2"/>
      <c r="F141" s="2"/>
      <c r="G141" s="2"/>
      <c r="H141" s="2"/>
      <c r="I141" s="2"/>
      <c r="J141" s="2"/>
      <c r="K141" s="2"/>
      <c r="L141" s="2"/>
      <c r="M141" s="2"/>
      <c r="N141" s="2"/>
      <c r="O141" s="2"/>
      <c r="P141" s="2"/>
      <c r="Q141" s="2"/>
      <c r="R141" s="2"/>
      <c r="S141" s="2"/>
      <c r="T141" s="2"/>
      <c r="U141" s="2"/>
      <c r="V141" s="2"/>
      <c r="W141" s="2"/>
      <c r="X141" s="2"/>
      <c r="Y141" s="2"/>
    </row>
    <row r="142" ht="15.75" customHeight="1" spans="1:25">
      <c r="A142" s="2"/>
      <c r="B142" s="9"/>
      <c r="C142" s="2"/>
      <c r="D142" s="2"/>
      <c r="E142" s="2"/>
      <c r="F142" s="2"/>
      <c r="G142" s="2"/>
      <c r="H142" s="2"/>
      <c r="I142" s="2"/>
      <c r="J142" s="2"/>
      <c r="K142" s="2"/>
      <c r="L142" s="2"/>
      <c r="M142" s="2"/>
      <c r="N142" s="2"/>
      <c r="O142" s="2"/>
      <c r="P142" s="2"/>
      <c r="Q142" s="2"/>
      <c r="R142" s="2"/>
      <c r="S142" s="2"/>
      <c r="T142" s="2"/>
      <c r="U142" s="2"/>
      <c r="V142" s="2"/>
      <c r="W142" s="2"/>
      <c r="X142" s="2"/>
      <c r="Y142" s="2"/>
    </row>
    <row r="143" ht="15.75" customHeight="1" spans="1:25">
      <c r="A143" s="2"/>
      <c r="B143" s="9"/>
      <c r="C143" s="2"/>
      <c r="D143" s="2"/>
      <c r="E143" s="2"/>
      <c r="F143" s="2"/>
      <c r="G143" s="2"/>
      <c r="H143" s="2"/>
      <c r="I143" s="2"/>
      <c r="J143" s="2"/>
      <c r="K143" s="2"/>
      <c r="L143" s="2"/>
      <c r="M143" s="2"/>
      <c r="N143" s="2"/>
      <c r="O143" s="2"/>
      <c r="P143" s="2"/>
      <c r="Q143" s="2"/>
      <c r="R143" s="2"/>
      <c r="S143" s="2"/>
      <c r="T143" s="2"/>
      <c r="U143" s="2"/>
      <c r="V143" s="2"/>
      <c r="W143" s="2"/>
      <c r="X143" s="2"/>
      <c r="Y143" s="2"/>
    </row>
    <row r="144" ht="15.75" customHeight="1" spans="1:25">
      <c r="A144" s="2"/>
      <c r="B144" s="9"/>
      <c r="C144" s="2"/>
      <c r="D144" s="2"/>
      <c r="E144" s="2"/>
      <c r="F144" s="2"/>
      <c r="G144" s="2"/>
      <c r="H144" s="2"/>
      <c r="I144" s="2"/>
      <c r="J144" s="2"/>
      <c r="K144" s="2"/>
      <c r="L144" s="2"/>
      <c r="M144" s="2"/>
      <c r="N144" s="2"/>
      <c r="O144" s="2"/>
      <c r="P144" s="2"/>
      <c r="Q144" s="2"/>
      <c r="R144" s="2"/>
      <c r="S144" s="2"/>
      <c r="T144" s="2"/>
      <c r="U144" s="2"/>
      <c r="V144" s="2"/>
      <c r="W144" s="2"/>
      <c r="X144" s="2"/>
      <c r="Y144" s="2"/>
    </row>
    <row r="145" ht="15.75" customHeight="1" spans="1:25">
      <c r="A145" s="2"/>
      <c r="B145" s="9"/>
      <c r="C145" s="2"/>
      <c r="D145" s="2"/>
      <c r="E145" s="2"/>
      <c r="F145" s="2"/>
      <c r="G145" s="2"/>
      <c r="H145" s="2"/>
      <c r="I145" s="2"/>
      <c r="J145" s="2"/>
      <c r="K145" s="2"/>
      <c r="L145" s="2"/>
      <c r="M145" s="2"/>
      <c r="N145" s="2"/>
      <c r="O145" s="2"/>
      <c r="P145" s="2"/>
      <c r="Q145" s="2"/>
      <c r="R145" s="2"/>
      <c r="S145" s="2"/>
      <c r="T145" s="2"/>
      <c r="U145" s="2"/>
      <c r="V145" s="2"/>
      <c r="W145" s="2"/>
      <c r="X145" s="2"/>
      <c r="Y145" s="2"/>
    </row>
    <row r="146" ht="15.75" customHeight="1" spans="1:25">
      <c r="A146" s="2"/>
      <c r="B146" s="9"/>
      <c r="C146" s="2"/>
      <c r="D146" s="2"/>
      <c r="E146" s="2"/>
      <c r="F146" s="2"/>
      <c r="G146" s="2"/>
      <c r="H146" s="2"/>
      <c r="I146" s="2"/>
      <c r="J146" s="2"/>
      <c r="K146" s="2"/>
      <c r="L146" s="2"/>
      <c r="M146" s="2"/>
      <c r="N146" s="2"/>
      <c r="O146" s="2"/>
      <c r="P146" s="2"/>
      <c r="Q146" s="2"/>
      <c r="R146" s="2"/>
      <c r="S146" s="2"/>
      <c r="T146" s="2"/>
      <c r="U146" s="2"/>
      <c r="V146" s="2"/>
      <c r="W146" s="2"/>
      <c r="X146" s="2"/>
      <c r="Y146" s="2"/>
    </row>
    <row r="147" ht="15.75" customHeight="1" spans="1:25">
      <c r="A147" s="2"/>
      <c r="B147" s="9"/>
      <c r="C147" s="2"/>
      <c r="D147" s="2"/>
      <c r="E147" s="2"/>
      <c r="F147" s="2"/>
      <c r="G147" s="2"/>
      <c r="H147" s="2"/>
      <c r="I147" s="2"/>
      <c r="J147" s="2"/>
      <c r="K147" s="2"/>
      <c r="L147" s="2"/>
      <c r="M147" s="2"/>
      <c r="N147" s="2"/>
      <c r="O147" s="2"/>
      <c r="P147" s="2"/>
      <c r="Q147" s="2"/>
      <c r="R147" s="2"/>
      <c r="S147" s="2"/>
      <c r="T147" s="2"/>
      <c r="U147" s="2"/>
      <c r="V147" s="2"/>
      <c r="W147" s="2"/>
      <c r="X147" s="2"/>
      <c r="Y147" s="2"/>
    </row>
    <row r="148" ht="15.75" customHeight="1" spans="1:25">
      <c r="A148" s="2"/>
      <c r="B148" s="9"/>
      <c r="C148" s="2"/>
      <c r="D148" s="2"/>
      <c r="E148" s="2"/>
      <c r="F148" s="2"/>
      <c r="G148" s="2"/>
      <c r="H148" s="2"/>
      <c r="I148" s="2"/>
      <c r="J148" s="2"/>
      <c r="K148" s="2"/>
      <c r="L148" s="2"/>
      <c r="M148" s="2"/>
      <c r="N148" s="2"/>
      <c r="O148" s="2"/>
      <c r="P148" s="2"/>
      <c r="Q148" s="2"/>
      <c r="R148" s="2"/>
      <c r="S148" s="2"/>
      <c r="T148" s="2"/>
      <c r="U148" s="2"/>
      <c r="V148" s="2"/>
      <c r="W148" s="2"/>
      <c r="X148" s="2"/>
      <c r="Y148" s="2"/>
    </row>
    <row r="149" ht="15.75" customHeight="1" spans="1:25">
      <c r="A149" s="2"/>
      <c r="B149" s="9"/>
      <c r="C149" s="2"/>
      <c r="D149" s="2"/>
      <c r="E149" s="2"/>
      <c r="F149" s="2"/>
      <c r="G149" s="2"/>
      <c r="H149" s="2"/>
      <c r="I149" s="2"/>
      <c r="J149" s="2"/>
      <c r="K149" s="2"/>
      <c r="L149" s="2"/>
      <c r="M149" s="2"/>
      <c r="N149" s="2"/>
      <c r="O149" s="2"/>
      <c r="P149" s="2"/>
      <c r="Q149" s="2"/>
      <c r="R149" s="2"/>
      <c r="S149" s="2"/>
      <c r="T149" s="2"/>
      <c r="U149" s="2"/>
      <c r="V149" s="2"/>
      <c r="W149" s="2"/>
      <c r="X149" s="2"/>
      <c r="Y149" s="2"/>
    </row>
    <row r="150" ht="15.75" customHeight="1" spans="1:25">
      <c r="A150" s="2"/>
      <c r="B150" s="9"/>
      <c r="C150" s="2"/>
      <c r="D150" s="2"/>
      <c r="E150" s="2"/>
      <c r="F150" s="2"/>
      <c r="G150" s="2"/>
      <c r="H150" s="2"/>
      <c r="I150" s="2"/>
      <c r="J150" s="2"/>
      <c r="K150" s="2"/>
      <c r="L150" s="2"/>
      <c r="M150" s="2"/>
      <c r="N150" s="2"/>
      <c r="O150" s="2"/>
      <c r="P150" s="2"/>
      <c r="Q150" s="2"/>
      <c r="R150" s="2"/>
      <c r="S150" s="2"/>
      <c r="T150" s="2"/>
      <c r="U150" s="2"/>
      <c r="V150" s="2"/>
      <c r="W150" s="2"/>
      <c r="X150" s="2"/>
      <c r="Y150" s="2"/>
    </row>
    <row r="151" ht="15.75" customHeight="1" spans="1:25">
      <c r="A151" s="2"/>
      <c r="B151" s="9"/>
      <c r="C151" s="2"/>
      <c r="D151" s="2"/>
      <c r="E151" s="2"/>
      <c r="F151" s="2"/>
      <c r="G151" s="2"/>
      <c r="H151" s="2"/>
      <c r="I151" s="2"/>
      <c r="J151" s="2"/>
      <c r="K151" s="2"/>
      <c r="L151" s="2"/>
      <c r="M151" s="2"/>
      <c r="N151" s="2"/>
      <c r="O151" s="2"/>
      <c r="P151" s="2"/>
      <c r="Q151" s="2"/>
      <c r="R151" s="2"/>
      <c r="S151" s="2"/>
      <c r="T151" s="2"/>
      <c r="U151" s="2"/>
      <c r="V151" s="2"/>
      <c r="W151" s="2"/>
      <c r="X151" s="2"/>
      <c r="Y151" s="2"/>
    </row>
    <row r="152" ht="15.75" customHeight="1" spans="1:25">
      <c r="A152" s="2"/>
      <c r="B152" s="9"/>
      <c r="C152" s="2"/>
      <c r="D152" s="2"/>
      <c r="E152" s="2"/>
      <c r="F152" s="2"/>
      <c r="G152" s="2"/>
      <c r="H152" s="2"/>
      <c r="I152" s="2"/>
      <c r="J152" s="2"/>
      <c r="K152" s="2"/>
      <c r="L152" s="2"/>
      <c r="M152" s="2"/>
      <c r="N152" s="2"/>
      <c r="O152" s="2"/>
      <c r="P152" s="2"/>
      <c r="Q152" s="2"/>
      <c r="R152" s="2"/>
      <c r="S152" s="2"/>
      <c r="T152" s="2"/>
      <c r="U152" s="2"/>
      <c r="V152" s="2"/>
      <c r="W152" s="2"/>
      <c r="X152" s="2"/>
      <c r="Y152" s="2"/>
    </row>
    <row r="153" ht="15.75" customHeight="1" spans="1:25">
      <c r="A153" s="2"/>
      <c r="B153" s="9"/>
      <c r="C153" s="2"/>
      <c r="D153" s="2"/>
      <c r="E153" s="2"/>
      <c r="F153" s="2"/>
      <c r="G153" s="2"/>
      <c r="H153" s="2"/>
      <c r="I153" s="2"/>
      <c r="J153" s="2"/>
      <c r="K153" s="2"/>
      <c r="L153" s="2"/>
      <c r="M153" s="2"/>
      <c r="N153" s="2"/>
      <c r="O153" s="2"/>
      <c r="P153" s="2"/>
      <c r="Q153" s="2"/>
      <c r="R153" s="2"/>
      <c r="S153" s="2"/>
      <c r="T153" s="2"/>
      <c r="U153" s="2"/>
      <c r="V153" s="2"/>
      <c r="W153" s="2"/>
      <c r="X153" s="2"/>
      <c r="Y153" s="2"/>
    </row>
    <row r="154" ht="15.75" customHeight="1" spans="1:25">
      <c r="A154" s="2"/>
      <c r="B154" s="9"/>
      <c r="C154" s="2"/>
      <c r="D154" s="2"/>
      <c r="E154" s="2"/>
      <c r="F154" s="2"/>
      <c r="G154" s="2"/>
      <c r="H154" s="2"/>
      <c r="I154" s="2"/>
      <c r="J154" s="2"/>
      <c r="K154" s="2"/>
      <c r="L154" s="2"/>
      <c r="M154" s="2"/>
      <c r="N154" s="2"/>
      <c r="O154" s="2"/>
      <c r="P154" s="2"/>
      <c r="Q154" s="2"/>
      <c r="R154" s="2"/>
      <c r="S154" s="2"/>
      <c r="T154" s="2"/>
      <c r="U154" s="2"/>
      <c r="V154" s="2"/>
      <c r="W154" s="2"/>
      <c r="X154" s="2"/>
      <c r="Y154" s="2"/>
    </row>
    <row r="155" ht="15.75" customHeight="1" spans="1:25">
      <c r="A155" s="2"/>
      <c r="B155" s="9"/>
      <c r="C155" s="2"/>
      <c r="D155" s="2"/>
      <c r="E155" s="2"/>
      <c r="F155" s="2"/>
      <c r="G155" s="2"/>
      <c r="H155" s="2"/>
      <c r="I155" s="2"/>
      <c r="J155" s="2"/>
      <c r="K155" s="2"/>
      <c r="L155" s="2"/>
      <c r="M155" s="2"/>
      <c r="N155" s="2"/>
      <c r="O155" s="2"/>
      <c r="P155" s="2"/>
      <c r="Q155" s="2"/>
      <c r="R155" s="2"/>
      <c r="S155" s="2"/>
      <c r="T155" s="2"/>
      <c r="U155" s="2"/>
      <c r="V155" s="2"/>
      <c r="W155" s="2"/>
      <c r="X155" s="2"/>
      <c r="Y155" s="2"/>
    </row>
    <row r="156" ht="15.75" customHeight="1" spans="1:25">
      <c r="A156" s="2"/>
      <c r="B156" s="9"/>
      <c r="C156" s="2"/>
      <c r="D156" s="2"/>
      <c r="E156" s="2"/>
      <c r="F156" s="2"/>
      <c r="G156" s="2"/>
      <c r="H156" s="2"/>
      <c r="I156" s="2"/>
      <c r="J156" s="2"/>
      <c r="K156" s="2"/>
      <c r="L156" s="2"/>
      <c r="M156" s="2"/>
      <c r="N156" s="2"/>
      <c r="O156" s="2"/>
      <c r="P156" s="2"/>
      <c r="Q156" s="2"/>
      <c r="R156" s="2"/>
      <c r="S156" s="2"/>
      <c r="T156" s="2"/>
      <c r="U156" s="2"/>
      <c r="V156" s="2"/>
      <c r="W156" s="2"/>
      <c r="X156" s="2"/>
      <c r="Y156" s="2"/>
    </row>
    <row r="157" ht="15.75" customHeight="1" spans="1:25">
      <c r="A157" s="2"/>
      <c r="B157" s="9"/>
      <c r="C157" s="2"/>
      <c r="D157" s="2"/>
      <c r="E157" s="2"/>
      <c r="F157" s="2"/>
      <c r="G157" s="2"/>
      <c r="H157" s="2"/>
      <c r="I157" s="2"/>
      <c r="J157" s="2"/>
      <c r="K157" s="2"/>
      <c r="L157" s="2"/>
      <c r="M157" s="2"/>
      <c r="N157" s="2"/>
      <c r="O157" s="2"/>
      <c r="P157" s="2"/>
      <c r="Q157" s="2"/>
      <c r="R157" s="2"/>
      <c r="S157" s="2"/>
      <c r="T157" s="2"/>
      <c r="U157" s="2"/>
      <c r="V157" s="2"/>
      <c r="W157" s="2"/>
      <c r="X157" s="2"/>
      <c r="Y157" s="2"/>
    </row>
    <row r="158" ht="15.75" customHeight="1" spans="1:25">
      <c r="A158" s="2"/>
      <c r="B158" s="9"/>
      <c r="C158" s="2"/>
      <c r="D158" s="2"/>
      <c r="E158" s="2"/>
      <c r="F158" s="2"/>
      <c r="G158" s="2"/>
      <c r="H158" s="2"/>
      <c r="I158" s="2"/>
      <c r="J158" s="2"/>
      <c r="K158" s="2"/>
      <c r="L158" s="2"/>
      <c r="M158" s="2"/>
      <c r="N158" s="2"/>
      <c r="O158" s="2"/>
      <c r="P158" s="2"/>
      <c r="Q158" s="2"/>
      <c r="R158" s="2"/>
      <c r="S158" s="2"/>
      <c r="T158" s="2"/>
      <c r="U158" s="2"/>
      <c r="V158" s="2"/>
      <c r="W158" s="2"/>
      <c r="X158" s="2"/>
      <c r="Y158" s="2"/>
    </row>
    <row r="159" ht="15.75" customHeight="1" spans="1:25">
      <c r="A159" s="2"/>
      <c r="B159" s="9"/>
      <c r="C159" s="2"/>
      <c r="D159" s="2"/>
      <c r="E159" s="2"/>
      <c r="F159" s="2"/>
      <c r="G159" s="2"/>
      <c r="H159" s="2"/>
      <c r="I159" s="2"/>
      <c r="J159" s="2"/>
      <c r="K159" s="2"/>
      <c r="L159" s="2"/>
      <c r="M159" s="2"/>
      <c r="N159" s="2"/>
      <c r="O159" s="2"/>
      <c r="P159" s="2"/>
      <c r="Q159" s="2"/>
      <c r="R159" s="2"/>
      <c r="S159" s="2"/>
      <c r="T159" s="2"/>
      <c r="U159" s="2"/>
      <c r="V159" s="2"/>
      <c r="W159" s="2"/>
      <c r="X159" s="2"/>
      <c r="Y159" s="2"/>
    </row>
    <row r="160" ht="15.75" customHeight="1" spans="1:25">
      <c r="A160" s="2"/>
      <c r="B160" s="9"/>
      <c r="C160" s="2"/>
      <c r="D160" s="2"/>
      <c r="E160" s="2"/>
      <c r="F160" s="2"/>
      <c r="G160" s="2"/>
      <c r="H160" s="2"/>
      <c r="I160" s="2"/>
      <c r="J160" s="2"/>
      <c r="K160" s="2"/>
      <c r="L160" s="2"/>
      <c r="M160" s="2"/>
      <c r="N160" s="2"/>
      <c r="O160" s="2"/>
      <c r="P160" s="2"/>
      <c r="Q160" s="2"/>
      <c r="R160" s="2"/>
      <c r="S160" s="2"/>
      <c r="T160" s="2"/>
      <c r="U160" s="2"/>
      <c r="V160" s="2"/>
      <c r="W160" s="2"/>
      <c r="X160" s="2"/>
      <c r="Y160" s="2"/>
    </row>
    <row r="161" ht="15.75" customHeight="1" spans="1:25">
      <c r="A161" s="2"/>
      <c r="B161" s="9"/>
      <c r="C161" s="2"/>
      <c r="D161" s="2"/>
      <c r="E161" s="2"/>
      <c r="F161" s="2"/>
      <c r="G161" s="2"/>
      <c r="H161" s="2"/>
      <c r="I161" s="2"/>
      <c r="J161" s="2"/>
      <c r="K161" s="2"/>
      <c r="L161" s="2"/>
      <c r="M161" s="2"/>
      <c r="N161" s="2"/>
      <c r="O161" s="2"/>
      <c r="P161" s="2"/>
      <c r="Q161" s="2"/>
      <c r="R161" s="2"/>
      <c r="S161" s="2"/>
      <c r="T161" s="2"/>
      <c r="U161" s="2"/>
      <c r="V161" s="2"/>
      <c r="W161" s="2"/>
      <c r="X161" s="2"/>
      <c r="Y161" s="2"/>
    </row>
    <row r="162" ht="15.75" customHeight="1" spans="1:25">
      <c r="A162" s="2"/>
      <c r="B162" s="9"/>
      <c r="C162" s="2"/>
      <c r="D162" s="2"/>
      <c r="E162" s="2"/>
      <c r="F162" s="2"/>
      <c r="G162" s="2"/>
      <c r="H162" s="2"/>
      <c r="I162" s="2"/>
      <c r="J162" s="2"/>
      <c r="K162" s="2"/>
      <c r="L162" s="2"/>
      <c r="M162" s="2"/>
      <c r="N162" s="2"/>
      <c r="O162" s="2"/>
      <c r="P162" s="2"/>
      <c r="Q162" s="2"/>
      <c r="R162" s="2"/>
      <c r="S162" s="2"/>
      <c r="T162" s="2"/>
      <c r="U162" s="2"/>
      <c r="V162" s="2"/>
      <c r="W162" s="2"/>
      <c r="X162" s="2"/>
      <c r="Y162" s="2"/>
    </row>
    <row r="163" ht="15.75" customHeight="1" spans="1:25">
      <c r="A163" s="2"/>
      <c r="B163" s="9"/>
      <c r="C163" s="2"/>
      <c r="D163" s="2"/>
      <c r="E163" s="2"/>
      <c r="F163" s="2"/>
      <c r="G163" s="2"/>
      <c r="H163" s="2"/>
      <c r="I163" s="2"/>
      <c r="J163" s="2"/>
      <c r="K163" s="2"/>
      <c r="L163" s="2"/>
      <c r="M163" s="2"/>
      <c r="N163" s="2"/>
      <c r="O163" s="2"/>
      <c r="P163" s="2"/>
      <c r="Q163" s="2"/>
      <c r="R163" s="2"/>
      <c r="S163" s="2"/>
      <c r="T163" s="2"/>
      <c r="U163" s="2"/>
      <c r="V163" s="2"/>
      <c r="W163" s="2"/>
      <c r="X163" s="2"/>
      <c r="Y163" s="2"/>
    </row>
    <row r="164" ht="15.75" customHeight="1" spans="1:25">
      <c r="A164" s="2"/>
      <c r="B164" s="9"/>
      <c r="C164" s="2"/>
      <c r="D164" s="2"/>
      <c r="E164" s="2"/>
      <c r="F164" s="2"/>
      <c r="G164" s="2"/>
      <c r="H164" s="2"/>
      <c r="I164" s="2"/>
      <c r="J164" s="2"/>
      <c r="K164" s="2"/>
      <c r="L164" s="2"/>
      <c r="M164" s="2"/>
      <c r="N164" s="2"/>
      <c r="O164" s="2"/>
      <c r="P164" s="2"/>
      <c r="Q164" s="2"/>
      <c r="R164" s="2"/>
      <c r="S164" s="2"/>
      <c r="T164" s="2"/>
      <c r="U164" s="2"/>
      <c r="V164" s="2"/>
      <c r="W164" s="2"/>
      <c r="X164" s="2"/>
      <c r="Y164" s="2"/>
    </row>
    <row r="165" ht="15.75" customHeight="1" spans="1:25">
      <c r="A165" s="2"/>
      <c r="B165" s="9"/>
      <c r="C165" s="2"/>
      <c r="D165" s="2"/>
      <c r="E165" s="2"/>
      <c r="F165" s="2"/>
      <c r="G165" s="2"/>
      <c r="H165" s="2"/>
      <c r="I165" s="2"/>
      <c r="J165" s="2"/>
      <c r="K165" s="2"/>
      <c r="L165" s="2"/>
      <c r="M165" s="2"/>
      <c r="N165" s="2"/>
      <c r="O165" s="2"/>
      <c r="P165" s="2"/>
      <c r="Q165" s="2"/>
      <c r="R165" s="2"/>
      <c r="S165" s="2"/>
      <c r="T165" s="2"/>
      <c r="U165" s="2"/>
      <c r="V165" s="2"/>
      <c r="W165" s="2"/>
      <c r="X165" s="2"/>
      <c r="Y165" s="2"/>
    </row>
    <row r="166" ht="15.75" customHeight="1" spans="1:25">
      <c r="A166" s="2"/>
      <c r="B166" s="9"/>
      <c r="C166" s="2"/>
      <c r="D166" s="2"/>
      <c r="E166" s="2"/>
      <c r="F166" s="2"/>
      <c r="G166" s="2"/>
      <c r="H166" s="2"/>
      <c r="I166" s="2"/>
      <c r="J166" s="2"/>
      <c r="K166" s="2"/>
      <c r="L166" s="2"/>
      <c r="M166" s="2"/>
      <c r="N166" s="2"/>
      <c r="O166" s="2"/>
      <c r="P166" s="2"/>
      <c r="Q166" s="2"/>
      <c r="R166" s="2"/>
      <c r="S166" s="2"/>
      <c r="T166" s="2"/>
      <c r="U166" s="2"/>
      <c r="V166" s="2"/>
      <c r="W166" s="2"/>
      <c r="X166" s="2"/>
      <c r="Y166" s="2"/>
    </row>
    <row r="167" ht="15.75" customHeight="1" spans="1:25">
      <c r="A167" s="2"/>
      <c r="B167" s="9"/>
      <c r="C167" s="2"/>
      <c r="D167" s="2"/>
      <c r="E167" s="2"/>
      <c r="F167" s="2"/>
      <c r="G167" s="2"/>
      <c r="H167" s="2"/>
      <c r="I167" s="2"/>
      <c r="J167" s="2"/>
      <c r="K167" s="2"/>
      <c r="L167" s="2"/>
      <c r="M167" s="2"/>
      <c r="N167" s="2"/>
      <c r="O167" s="2"/>
      <c r="P167" s="2"/>
      <c r="Q167" s="2"/>
      <c r="R167" s="2"/>
      <c r="S167" s="2"/>
      <c r="T167" s="2"/>
      <c r="U167" s="2"/>
      <c r="V167" s="2"/>
      <c r="W167" s="2"/>
      <c r="X167" s="2"/>
      <c r="Y167" s="2"/>
    </row>
    <row r="168" ht="15.75" customHeight="1" spans="1:25">
      <c r="A168" s="2"/>
      <c r="B168" s="9"/>
      <c r="C168" s="2"/>
      <c r="D168" s="2"/>
      <c r="E168" s="2"/>
      <c r="F168" s="2"/>
      <c r="G168" s="2"/>
      <c r="H168" s="2"/>
      <c r="I168" s="2"/>
      <c r="J168" s="2"/>
      <c r="K168" s="2"/>
      <c r="L168" s="2"/>
      <c r="M168" s="2"/>
      <c r="N168" s="2"/>
      <c r="O168" s="2"/>
      <c r="P168" s="2"/>
      <c r="Q168" s="2"/>
      <c r="R168" s="2"/>
      <c r="S168" s="2"/>
      <c r="T168" s="2"/>
      <c r="U168" s="2"/>
      <c r="V168" s="2"/>
      <c r="W168" s="2"/>
      <c r="X168" s="2"/>
      <c r="Y168" s="2"/>
    </row>
    <row r="169" ht="15.75" customHeight="1" spans="1:25">
      <c r="A169" s="2"/>
      <c r="B169" s="9"/>
      <c r="C169" s="2"/>
      <c r="D169" s="2"/>
      <c r="E169" s="2"/>
      <c r="F169" s="2"/>
      <c r="G169" s="2"/>
      <c r="H169" s="2"/>
      <c r="I169" s="2"/>
      <c r="J169" s="2"/>
      <c r="K169" s="2"/>
      <c r="L169" s="2"/>
      <c r="M169" s="2"/>
      <c r="N169" s="2"/>
      <c r="O169" s="2"/>
      <c r="P169" s="2"/>
      <c r="Q169" s="2"/>
      <c r="R169" s="2"/>
      <c r="S169" s="2"/>
      <c r="T169" s="2"/>
      <c r="U169" s="2"/>
      <c r="V169" s="2"/>
      <c r="W169" s="2"/>
      <c r="X169" s="2"/>
      <c r="Y169" s="2"/>
    </row>
    <row r="170" ht="15.75" customHeight="1" spans="1:25">
      <c r="A170" s="2"/>
      <c r="B170" s="9"/>
      <c r="C170" s="2"/>
      <c r="D170" s="2"/>
      <c r="E170" s="2"/>
      <c r="F170" s="2"/>
      <c r="G170" s="2"/>
      <c r="H170" s="2"/>
      <c r="I170" s="2"/>
      <c r="J170" s="2"/>
      <c r="K170" s="2"/>
      <c r="L170" s="2"/>
      <c r="M170" s="2"/>
      <c r="N170" s="2"/>
      <c r="O170" s="2"/>
      <c r="P170" s="2"/>
      <c r="Q170" s="2"/>
      <c r="R170" s="2"/>
      <c r="S170" s="2"/>
      <c r="T170" s="2"/>
      <c r="U170" s="2"/>
      <c r="V170" s="2"/>
      <c r="W170" s="2"/>
      <c r="X170" s="2"/>
      <c r="Y170" s="2"/>
    </row>
    <row r="171" ht="15.75" customHeight="1" spans="1:25">
      <c r="A171" s="2"/>
      <c r="B171" s="9"/>
      <c r="C171" s="2"/>
      <c r="D171" s="2"/>
      <c r="E171" s="2"/>
      <c r="F171" s="2"/>
      <c r="G171" s="2"/>
      <c r="H171" s="2"/>
      <c r="I171" s="2"/>
      <c r="J171" s="2"/>
      <c r="K171" s="2"/>
      <c r="L171" s="2"/>
      <c r="M171" s="2"/>
      <c r="N171" s="2"/>
      <c r="O171" s="2"/>
      <c r="P171" s="2"/>
      <c r="Q171" s="2"/>
      <c r="R171" s="2"/>
      <c r="S171" s="2"/>
      <c r="T171" s="2"/>
      <c r="U171" s="2"/>
      <c r="V171" s="2"/>
      <c r="W171" s="2"/>
      <c r="X171" s="2"/>
      <c r="Y171" s="2"/>
    </row>
    <row r="172" ht="15.75" customHeight="1" spans="1:25">
      <c r="A172" s="2"/>
      <c r="B172" s="9"/>
      <c r="C172" s="2"/>
      <c r="D172" s="2"/>
      <c r="E172" s="2"/>
      <c r="F172" s="2"/>
      <c r="G172" s="2"/>
      <c r="H172" s="2"/>
      <c r="I172" s="2"/>
      <c r="J172" s="2"/>
      <c r="K172" s="2"/>
      <c r="L172" s="2"/>
      <c r="M172" s="2"/>
      <c r="N172" s="2"/>
      <c r="O172" s="2"/>
      <c r="P172" s="2"/>
      <c r="Q172" s="2"/>
      <c r="R172" s="2"/>
      <c r="S172" s="2"/>
      <c r="T172" s="2"/>
      <c r="U172" s="2"/>
      <c r="V172" s="2"/>
      <c r="W172" s="2"/>
      <c r="X172" s="2"/>
      <c r="Y172" s="2"/>
    </row>
    <row r="173" ht="15.75" customHeight="1" spans="1:25">
      <c r="A173" s="2"/>
      <c r="B173" s="9"/>
      <c r="C173" s="2"/>
      <c r="D173" s="2"/>
      <c r="E173" s="2"/>
      <c r="F173" s="2"/>
      <c r="G173" s="2"/>
      <c r="H173" s="2"/>
      <c r="I173" s="2"/>
      <c r="J173" s="2"/>
      <c r="K173" s="2"/>
      <c r="L173" s="2"/>
      <c r="M173" s="2"/>
      <c r="N173" s="2"/>
      <c r="O173" s="2"/>
      <c r="P173" s="2"/>
      <c r="Q173" s="2"/>
      <c r="R173" s="2"/>
      <c r="S173" s="2"/>
      <c r="T173" s="2"/>
      <c r="U173" s="2"/>
      <c r="V173" s="2"/>
      <c r="W173" s="2"/>
      <c r="X173" s="2"/>
      <c r="Y173" s="2"/>
    </row>
    <row r="174" ht="15.75" customHeight="1" spans="1:25">
      <c r="A174" s="2"/>
      <c r="B174" s="9"/>
      <c r="C174" s="2"/>
      <c r="D174" s="2"/>
      <c r="E174" s="2"/>
      <c r="F174" s="2"/>
      <c r="G174" s="2"/>
      <c r="H174" s="2"/>
      <c r="I174" s="2"/>
      <c r="J174" s="2"/>
      <c r="K174" s="2"/>
      <c r="L174" s="2"/>
      <c r="M174" s="2"/>
      <c r="N174" s="2"/>
      <c r="O174" s="2"/>
      <c r="P174" s="2"/>
      <c r="Q174" s="2"/>
      <c r="R174" s="2"/>
      <c r="S174" s="2"/>
      <c r="T174" s="2"/>
      <c r="U174" s="2"/>
      <c r="V174" s="2"/>
      <c r="W174" s="2"/>
      <c r="X174" s="2"/>
      <c r="Y174" s="2"/>
    </row>
    <row r="175" ht="15.75" customHeight="1" spans="1:25">
      <c r="A175" s="2"/>
      <c r="B175" s="9"/>
      <c r="C175" s="2"/>
      <c r="D175" s="2"/>
      <c r="E175" s="2"/>
      <c r="F175" s="2"/>
      <c r="G175" s="2"/>
      <c r="H175" s="2"/>
      <c r="I175" s="2"/>
      <c r="J175" s="2"/>
      <c r="K175" s="2"/>
      <c r="L175" s="2"/>
      <c r="M175" s="2"/>
      <c r="N175" s="2"/>
      <c r="O175" s="2"/>
      <c r="P175" s="2"/>
      <c r="Q175" s="2"/>
      <c r="R175" s="2"/>
      <c r="S175" s="2"/>
      <c r="T175" s="2"/>
      <c r="U175" s="2"/>
      <c r="V175" s="2"/>
      <c r="W175" s="2"/>
      <c r="X175" s="2"/>
      <c r="Y175" s="2"/>
    </row>
    <row r="176" ht="15.75" customHeight="1" spans="1:25">
      <c r="A176" s="2"/>
      <c r="B176" s="9"/>
      <c r="C176" s="2"/>
      <c r="D176" s="2"/>
      <c r="E176" s="2"/>
      <c r="F176" s="2"/>
      <c r="G176" s="2"/>
      <c r="H176" s="2"/>
      <c r="I176" s="2"/>
      <c r="J176" s="2"/>
      <c r="K176" s="2"/>
      <c r="L176" s="2"/>
      <c r="M176" s="2"/>
      <c r="N176" s="2"/>
      <c r="O176" s="2"/>
      <c r="P176" s="2"/>
      <c r="Q176" s="2"/>
      <c r="R176" s="2"/>
      <c r="S176" s="2"/>
      <c r="T176" s="2"/>
      <c r="U176" s="2"/>
      <c r="V176" s="2"/>
      <c r="W176" s="2"/>
      <c r="X176" s="2"/>
      <c r="Y176" s="2"/>
    </row>
    <row r="177" ht="15.75" customHeight="1" spans="1:25">
      <c r="A177" s="2"/>
      <c r="B177" s="9"/>
      <c r="C177" s="2"/>
      <c r="D177" s="2"/>
      <c r="E177" s="2"/>
      <c r="F177" s="2"/>
      <c r="G177" s="2"/>
      <c r="H177" s="2"/>
      <c r="I177" s="2"/>
      <c r="J177" s="2"/>
      <c r="K177" s="2"/>
      <c r="L177" s="2"/>
      <c r="M177" s="2"/>
      <c r="N177" s="2"/>
      <c r="O177" s="2"/>
      <c r="P177" s="2"/>
      <c r="Q177" s="2"/>
      <c r="R177" s="2"/>
      <c r="S177" s="2"/>
      <c r="T177" s="2"/>
      <c r="U177" s="2"/>
      <c r="V177" s="2"/>
      <c r="W177" s="2"/>
      <c r="X177" s="2"/>
      <c r="Y177" s="2"/>
    </row>
    <row r="178" ht="15.75" customHeight="1" spans="1:25">
      <c r="A178" s="2"/>
      <c r="B178" s="9"/>
      <c r="C178" s="2"/>
      <c r="D178" s="2"/>
      <c r="E178" s="2"/>
      <c r="F178" s="2"/>
      <c r="G178" s="2"/>
      <c r="H178" s="2"/>
      <c r="I178" s="2"/>
      <c r="J178" s="2"/>
      <c r="K178" s="2"/>
      <c r="L178" s="2"/>
      <c r="M178" s="2"/>
      <c r="N178" s="2"/>
      <c r="O178" s="2"/>
      <c r="P178" s="2"/>
      <c r="Q178" s="2"/>
      <c r="R178" s="2"/>
      <c r="S178" s="2"/>
      <c r="T178" s="2"/>
      <c r="U178" s="2"/>
      <c r="V178" s="2"/>
      <c r="W178" s="2"/>
      <c r="X178" s="2"/>
      <c r="Y178" s="2"/>
    </row>
    <row r="179" ht="15.75" customHeight="1" spans="1:25">
      <c r="A179" s="2"/>
      <c r="B179" s="9"/>
      <c r="C179" s="2"/>
      <c r="D179" s="2"/>
      <c r="E179" s="2"/>
      <c r="F179" s="2"/>
      <c r="G179" s="2"/>
      <c r="H179" s="2"/>
      <c r="I179" s="2"/>
      <c r="J179" s="2"/>
      <c r="K179" s="2"/>
      <c r="L179" s="2"/>
      <c r="M179" s="2"/>
      <c r="N179" s="2"/>
      <c r="O179" s="2"/>
      <c r="P179" s="2"/>
      <c r="Q179" s="2"/>
      <c r="R179" s="2"/>
      <c r="S179" s="2"/>
      <c r="T179" s="2"/>
      <c r="U179" s="2"/>
      <c r="V179" s="2"/>
      <c r="W179" s="2"/>
      <c r="X179" s="2"/>
      <c r="Y179" s="2"/>
    </row>
    <row r="180" ht="15.75" customHeight="1" spans="1:25">
      <c r="A180" s="2"/>
      <c r="B180" s="9"/>
      <c r="C180" s="2"/>
      <c r="D180" s="2"/>
      <c r="E180" s="2"/>
      <c r="F180" s="2"/>
      <c r="G180" s="2"/>
      <c r="H180" s="2"/>
      <c r="I180" s="2"/>
      <c r="J180" s="2"/>
      <c r="K180" s="2"/>
      <c r="L180" s="2"/>
      <c r="M180" s="2"/>
      <c r="N180" s="2"/>
      <c r="O180" s="2"/>
      <c r="P180" s="2"/>
      <c r="Q180" s="2"/>
      <c r="R180" s="2"/>
      <c r="S180" s="2"/>
      <c r="T180" s="2"/>
      <c r="U180" s="2"/>
      <c r="V180" s="2"/>
      <c r="W180" s="2"/>
      <c r="X180" s="2"/>
      <c r="Y180" s="2"/>
    </row>
    <row r="181" ht="15.75" customHeight="1" spans="1:25">
      <c r="A181" s="2"/>
      <c r="B181" s="9"/>
      <c r="C181" s="2"/>
      <c r="D181" s="2"/>
      <c r="E181" s="2"/>
      <c r="F181" s="2"/>
      <c r="G181" s="2"/>
      <c r="H181" s="2"/>
      <c r="I181" s="2"/>
      <c r="J181" s="2"/>
      <c r="K181" s="2"/>
      <c r="L181" s="2"/>
      <c r="M181" s="2"/>
      <c r="N181" s="2"/>
      <c r="O181" s="2"/>
      <c r="P181" s="2"/>
      <c r="Q181" s="2"/>
      <c r="R181" s="2"/>
      <c r="S181" s="2"/>
      <c r="T181" s="2"/>
      <c r="U181" s="2"/>
      <c r="V181" s="2"/>
      <c r="W181" s="2"/>
      <c r="X181" s="2"/>
      <c r="Y181" s="2"/>
    </row>
    <row r="182" ht="15.75" customHeight="1" spans="1:25">
      <c r="A182" s="2"/>
      <c r="B182" s="9"/>
      <c r="C182" s="2"/>
      <c r="D182" s="2"/>
      <c r="E182" s="2"/>
      <c r="F182" s="2"/>
      <c r="G182" s="2"/>
      <c r="H182" s="2"/>
      <c r="I182" s="2"/>
      <c r="J182" s="2"/>
      <c r="K182" s="2"/>
      <c r="L182" s="2"/>
      <c r="M182" s="2"/>
      <c r="N182" s="2"/>
      <c r="O182" s="2"/>
      <c r="P182" s="2"/>
      <c r="Q182" s="2"/>
      <c r="R182" s="2"/>
      <c r="S182" s="2"/>
      <c r="T182" s="2"/>
      <c r="U182" s="2"/>
      <c r="V182" s="2"/>
      <c r="W182" s="2"/>
      <c r="X182" s="2"/>
      <c r="Y182" s="2"/>
    </row>
    <row r="183" ht="15.75" customHeight="1" spans="1:25">
      <c r="A183" s="2"/>
      <c r="B183" s="9"/>
      <c r="C183" s="2"/>
      <c r="D183" s="2"/>
      <c r="E183" s="2"/>
      <c r="F183" s="2"/>
      <c r="G183" s="2"/>
      <c r="H183" s="2"/>
      <c r="I183" s="2"/>
      <c r="J183" s="2"/>
      <c r="K183" s="2"/>
      <c r="L183" s="2"/>
      <c r="M183" s="2"/>
      <c r="N183" s="2"/>
      <c r="O183" s="2"/>
      <c r="P183" s="2"/>
      <c r="Q183" s="2"/>
      <c r="R183" s="2"/>
      <c r="S183" s="2"/>
      <c r="T183" s="2"/>
      <c r="U183" s="2"/>
      <c r="V183" s="2"/>
      <c r="W183" s="2"/>
      <c r="X183" s="2"/>
      <c r="Y183" s="2"/>
    </row>
    <row r="184" ht="15.75" customHeight="1" spans="1:25">
      <c r="A184" s="2"/>
      <c r="B184" s="9"/>
      <c r="C184" s="2"/>
      <c r="D184" s="2"/>
      <c r="E184" s="2"/>
      <c r="F184" s="2"/>
      <c r="G184" s="2"/>
      <c r="H184" s="2"/>
      <c r="I184" s="2"/>
      <c r="J184" s="2"/>
      <c r="K184" s="2"/>
      <c r="L184" s="2"/>
      <c r="M184" s="2"/>
      <c r="N184" s="2"/>
      <c r="O184" s="2"/>
      <c r="P184" s="2"/>
      <c r="Q184" s="2"/>
      <c r="R184" s="2"/>
      <c r="S184" s="2"/>
      <c r="T184" s="2"/>
      <c r="U184" s="2"/>
      <c r="V184" s="2"/>
      <c r="W184" s="2"/>
      <c r="X184" s="2"/>
      <c r="Y184" s="2"/>
    </row>
    <row r="185" ht="15.75" customHeight="1" spans="1:25">
      <c r="A185" s="2"/>
      <c r="B185" s="9"/>
      <c r="C185" s="2"/>
      <c r="D185" s="2"/>
      <c r="E185" s="2"/>
      <c r="F185" s="2"/>
      <c r="G185" s="2"/>
      <c r="H185" s="2"/>
      <c r="I185" s="2"/>
      <c r="J185" s="2"/>
      <c r="K185" s="2"/>
      <c r="L185" s="2"/>
      <c r="M185" s="2"/>
      <c r="N185" s="2"/>
      <c r="O185" s="2"/>
      <c r="P185" s="2"/>
      <c r="Q185" s="2"/>
      <c r="R185" s="2"/>
      <c r="S185" s="2"/>
      <c r="T185" s="2"/>
      <c r="U185" s="2"/>
      <c r="V185" s="2"/>
      <c r="W185" s="2"/>
      <c r="X185" s="2"/>
      <c r="Y185" s="2"/>
    </row>
    <row r="186" ht="15.75" customHeight="1" spans="1:25">
      <c r="A186" s="2"/>
      <c r="B186" s="9"/>
      <c r="C186" s="2"/>
      <c r="D186" s="2"/>
      <c r="E186" s="2"/>
      <c r="F186" s="2"/>
      <c r="G186" s="2"/>
      <c r="H186" s="2"/>
      <c r="I186" s="2"/>
      <c r="J186" s="2"/>
      <c r="K186" s="2"/>
      <c r="L186" s="2"/>
      <c r="M186" s="2"/>
      <c r="N186" s="2"/>
      <c r="O186" s="2"/>
      <c r="P186" s="2"/>
      <c r="Q186" s="2"/>
      <c r="R186" s="2"/>
      <c r="S186" s="2"/>
      <c r="T186" s="2"/>
      <c r="U186" s="2"/>
      <c r="V186" s="2"/>
      <c r="W186" s="2"/>
      <c r="X186" s="2"/>
      <c r="Y186" s="2"/>
    </row>
    <row r="187" ht="15.75" customHeight="1" spans="1:25">
      <c r="A187" s="2"/>
      <c r="B187" s="9"/>
      <c r="C187" s="2"/>
      <c r="D187" s="2"/>
      <c r="E187" s="2"/>
      <c r="F187" s="2"/>
      <c r="G187" s="2"/>
      <c r="H187" s="2"/>
      <c r="I187" s="2"/>
      <c r="J187" s="2"/>
      <c r="K187" s="2"/>
      <c r="L187" s="2"/>
      <c r="M187" s="2"/>
      <c r="N187" s="2"/>
      <c r="O187" s="2"/>
      <c r="P187" s="2"/>
      <c r="Q187" s="2"/>
      <c r="R187" s="2"/>
      <c r="S187" s="2"/>
      <c r="T187" s="2"/>
      <c r="U187" s="2"/>
      <c r="V187" s="2"/>
      <c r="W187" s="2"/>
      <c r="X187" s="2"/>
      <c r="Y187" s="2"/>
    </row>
    <row r="188" ht="15.75" customHeight="1" spans="1:25">
      <c r="A188" s="2"/>
      <c r="B188" s="9"/>
      <c r="C188" s="2"/>
      <c r="D188" s="2"/>
      <c r="E188" s="2"/>
      <c r="F188" s="2"/>
      <c r="G188" s="2"/>
      <c r="H188" s="2"/>
      <c r="I188" s="2"/>
      <c r="J188" s="2"/>
      <c r="K188" s="2"/>
      <c r="L188" s="2"/>
      <c r="M188" s="2"/>
      <c r="N188" s="2"/>
      <c r="O188" s="2"/>
      <c r="P188" s="2"/>
      <c r="Q188" s="2"/>
      <c r="R188" s="2"/>
      <c r="S188" s="2"/>
      <c r="T188" s="2"/>
      <c r="U188" s="2"/>
      <c r="V188" s="2"/>
      <c r="W188" s="2"/>
      <c r="X188" s="2"/>
      <c r="Y188" s="2"/>
    </row>
    <row r="189" ht="15.75" customHeight="1" spans="1:25">
      <c r="A189" s="2"/>
      <c r="B189" s="9"/>
      <c r="C189" s="2"/>
      <c r="D189" s="2"/>
      <c r="E189" s="2"/>
      <c r="F189" s="2"/>
      <c r="G189" s="2"/>
      <c r="H189" s="2"/>
      <c r="I189" s="2"/>
      <c r="J189" s="2"/>
      <c r="K189" s="2"/>
      <c r="L189" s="2"/>
      <c r="M189" s="2"/>
      <c r="N189" s="2"/>
      <c r="O189" s="2"/>
      <c r="P189" s="2"/>
      <c r="Q189" s="2"/>
      <c r="R189" s="2"/>
      <c r="S189" s="2"/>
      <c r="T189" s="2"/>
      <c r="U189" s="2"/>
      <c r="V189" s="2"/>
      <c r="W189" s="2"/>
      <c r="X189" s="2"/>
      <c r="Y189" s="2"/>
    </row>
    <row r="190" ht="15.75" customHeight="1" spans="1:25">
      <c r="A190" s="2"/>
      <c r="B190" s="9"/>
      <c r="C190" s="2"/>
      <c r="D190" s="2"/>
      <c r="E190" s="2"/>
      <c r="F190" s="2"/>
      <c r="G190" s="2"/>
      <c r="H190" s="2"/>
      <c r="I190" s="2"/>
      <c r="J190" s="2"/>
      <c r="K190" s="2"/>
      <c r="L190" s="2"/>
      <c r="M190" s="2"/>
      <c r="N190" s="2"/>
      <c r="O190" s="2"/>
      <c r="P190" s="2"/>
      <c r="Q190" s="2"/>
      <c r="R190" s="2"/>
      <c r="S190" s="2"/>
      <c r="T190" s="2"/>
      <c r="U190" s="2"/>
      <c r="V190" s="2"/>
      <c r="W190" s="2"/>
      <c r="X190" s="2"/>
      <c r="Y190" s="2"/>
    </row>
    <row r="191" ht="15.75" customHeight="1" spans="1:25">
      <c r="A191" s="2"/>
      <c r="B191" s="9"/>
      <c r="C191" s="2"/>
      <c r="D191" s="2"/>
      <c r="E191" s="2"/>
      <c r="F191" s="2"/>
      <c r="G191" s="2"/>
      <c r="H191" s="2"/>
      <c r="I191" s="2"/>
      <c r="J191" s="2"/>
      <c r="K191" s="2"/>
      <c r="L191" s="2"/>
      <c r="M191" s="2"/>
      <c r="N191" s="2"/>
      <c r="O191" s="2"/>
      <c r="P191" s="2"/>
      <c r="Q191" s="2"/>
      <c r="R191" s="2"/>
      <c r="S191" s="2"/>
      <c r="T191" s="2"/>
      <c r="U191" s="2"/>
      <c r="V191" s="2"/>
      <c r="W191" s="2"/>
      <c r="X191" s="2"/>
      <c r="Y191" s="2"/>
    </row>
    <row r="192" ht="15.75" customHeight="1" spans="1:25">
      <c r="A192" s="2"/>
      <c r="B192" s="9"/>
      <c r="C192" s="2"/>
      <c r="D192" s="2"/>
      <c r="E192" s="2"/>
      <c r="F192" s="2"/>
      <c r="G192" s="2"/>
      <c r="H192" s="2"/>
      <c r="I192" s="2"/>
      <c r="J192" s="2"/>
      <c r="K192" s="2"/>
      <c r="L192" s="2"/>
      <c r="M192" s="2"/>
      <c r="N192" s="2"/>
      <c r="O192" s="2"/>
      <c r="P192" s="2"/>
      <c r="Q192" s="2"/>
      <c r="R192" s="2"/>
      <c r="S192" s="2"/>
      <c r="T192" s="2"/>
      <c r="U192" s="2"/>
      <c r="V192" s="2"/>
      <c r="W192" s="2"/>
      <c r="X192" s="2"/>
      <c r="Y192" s="2"/>
    </row>
    <row r="193" ht="15.75" customHeight="1" spans="1:25">
      <c r="A193" s="2"/>
      <c r="B193" s="9"/>
      <c r="C193" s="2"/>
      <c r="D193" s="2"/>
      <c r="E193" s="2"/>
      <c r="F193" s="2"/>
      <c r="G193" s="2"/>
      <c r="H193" s="2"/>
      <c r="I193" s="2"/>
      <c r="J193" s="2"/>
      <c r="K193" s="2"/>
      <c r="L193" s="2"/>
      <c r="M193" s="2"/>
      <c r="N193" s="2"/>
      <c r="O193" s="2"/>
      <c r="P193" s="2"/>
      <c r="Q193" s="2"/>
      <c r="R193" s="2"/>
      <c r="S193" s="2"/>
      <c r="T193" s="2"/>
      <c r="U193" s="2"/>
      <c r="V193" s="2"/>
      <c r="W193" s="2"/>
      <c r="X193" s="2"/>
      <c r="Y193" s="2"/>
    </row>
    <row r="194" ht="15.75" customHeight="1" spans="1:25">
      <c r="A194" s="2"/>
      <c r="B194" s="9"/>
      <c r="C194" s="2"/>
      <c r="D194" s="2"/>
      <c r="E194" s="2"/>
      <c r="F194" s="2"/>
      <c r="G194" s="2"/>
      <c r="H194" s="2"/>
      <c r="I194" s="2"/>
      <c r="J194" s="2"/>
      <c r="K194" s="2"/>
      <c r="L194" s="2"/>
      <c r="M194" s="2"/>
      <c r="N194" s="2"/>
      <c r="O194" s="2"/>
      <c r="P194" s="2"/>
      <c r="Q194" s="2"/>
      <c r="R194" s="2"/>
      <c r="S194" s="2"/>
      <c r="T194" s="2"/>
      <c r="U194" s="2"/>
      <c r="V194" s="2"/>
      <c r="W194" s="2"/>
      <c r="X194" s="2"/>
      <c r="Y194" s="2"/>
    </row>
    <row r="195" ht="15.75" customHeight="1" spans="1:25">
      <c r="A195" s="2"/>
      <c r="B195" s="9"/>
      <c r="C195" s="2"/>
      <c r="D195" s="2"/>
      <c r="E195" s="2"/>
      <c r="F195" s="2"/>
      <c r="G195" s="2"/>
      <c r="H195" s="2"/>
      <c r="I195" s="2"/>
      <c r="J195" s="2"/>
      <c r="K195" s="2"/>
      <c r="L195" s="2"/>
      <c r="M195" s="2"/>
      <c r="N195" s="2"/>
      <c r="O195" s="2"/>
      <c r="P195" s="2"/>
      <c r="Q195" s="2"/>
      <c r="R195" s="2"/>
      <c r="S195" s="2"/>
      <c r="T195" s="2"/>
      <c r="U195" s="2"/>
      <c r="V195" s="2"/>
      <c r="W195" s="2"/>
      <c r="X195" s="2"/>
      <c r="Y195" s="2"/>
    </row>
    <row r="196" ht="15.75" customHeight="1" spans="1:25">
      <c r="A196" s="2"/>
      <c r="B196" s="9"/>
      <c r="C196" s="2"/>
      <c r="D196" s="2"/>
      <c r="E196" s="2"/>
      <c r="F196" s="2"/>
      <c r="G196" s="2"/>
      <c r="H196" s="2"/>
      <c r="I196" s="2"/>
      <c r="J196" s="2"/>
      <c r="K196" s="2"/>
      <c r="L196" s="2"/>
      <c r="M196" s="2"/>
      <c r="N196" s="2"/>
      <c r="O196" s="2"/>
      <c r="P196" s="2"/>
      <c r="Q196" s="2"/>
      <c r="R196" s="2"/>
      <c r="S196" s="2"/>
      <c r="T196" s="2"/>
      <c r="U196" s="2"/>
      <c r="V196" s="2"/>
      <c r="W196" s="2"/>
      <c r="X196" s="2"/>
      <c r="Y196" s="2"/>
    </row>
    <row r="197" ht="15.75" customHeight="1" spans="1:25">
      <c r="A197" s="2"/>
      <c r="B197" s="9"/>
      <c r="C197" s="2"/>
      <c r="D197" s="2"/>
      <c r="E197" s="2"/>
      <c r="F197" s="2"/>
      <c r="G197" s="2"/>
      <c r="H197" s="2"/>
      <c r="I197" s="2"/>
      <c r="J197" s="2"/>
      <c r="K197" s="2"/>
      <c r="L197" s="2"/>
      <c r="M197" s="2"/>
      <c r="N197" s="2"/>
      <c r="O197" s="2"/>
      <c r="P197" s="2"/>
      <c r="Q197" s="2"/>
      <c r="R197" s="2"/>
      <c r="S197" s="2"/>
      <c r="T197" s="2"/>
      <c r="U197" s="2"/>
      <c r="V197" s="2"/>
      <c r="W197" s="2"/>
      <c r="X197" s="2"/>
      <c r="Y197" s="2"/>
    </row>
    <row r="198" ht="15.75" customHeight="1" spans="1:25">
      <c r="A198" s="2"/>
      <c r="B198" s="9"/>
      <c r="C198" s="2"/>
      <c r="D198" s="2"/>
      <c r="E198" s="2"/>
      <c r="F198" s="2"/>
      <c r="G198" s="2"/>
      <c r="H198" s="2"/>
      <c r="I198" s="2"/>
      <c r="J198" s="2"/>
      <c r="K198" s="2"/>
      <c r="L198" s="2"/>
      <c r="M198" s="2"/>
      <c r="N198" s="2"/>
      <c r="O198" s="2"/>
      <c r="P198" s="2"/>
      <c r="Q198" s="2"/>
      <c r="R198" s="2"/>
      <c r="S198" s="2"/>
      <c r="T198" s="2"/>
      <c r="U198" s="2"/>
      <c r="V198" s="2"/>
      <c r="W198" s="2"/>
      <c r="X198" s="2"/>
      <c r="Y198" s="2"/>
    </row>
    <row r="199" ht="15.75" customHeight="1" spans="1:25">
      <c r="A199" s="2"/>
      <c r="B199" s="9"/>
      <c r="C199" s="2"/>
      <c r="D199" s="2"/>
      <c r="E199" s="2"/>
      <c r="F199" s="2"/>
      <c r="G199" s="2"/>
      <c r="H199" s="2"/>
      <c r="I199" s="2"/>
      <c r="J199" s="2"/>
      <c r="K199" s="2"/>
      <c r="L199" s="2"/>
      <c r="M199" s="2"/>
      <c r="N199" s="2"/>
      <c r="O199" s="2"/>
      <c r="P199" s="2"/>
      <c r="Q199" s="2"/>
      <c r="R199" s="2"/>
      <c r="S199" s="2"/>
      <c r="T199" s="2"/>
      <c r="U199" s="2"/>
      <c r="V199" s="2"/>
      <c r="W199" s="2"/>
      <c r="X199" s="2"/>
      <c r="Y199" s="2"/>
    </row>
    <row r="200" ht="15.75" customHeight="1" spans="1:25">
      <c r="A200" s="2"/>
      <c r="B200" s="9"/>
      <c r="C200" s="2"/>
      <c r="D200" s="2"/>
      <c r="E200" s="2"/>
      <c r="F200" s="2"/>
      <c r="G200" s="2"/>
      <c r="H200" s="2"/>
      <c r="I200" s="2"/>
      <c r="J200" s="2"/>
      <c r="K200" s="2"/>
      <c r="L200" s="2"/>
      <c r="M200" s="2"/>
      <c r="N200" s="2"/>
      <c r="O200" s="2"/>
      <c r="P200" s="2"/>
      <c r="Q200" s="2"/>
      <c r="R200" s="2"/>
      <c r="S200" s="2"/>
      <c r="T200" s="2"/>
      <c r="U200" s="2"/>
      <c r="V200" s="2"/>
      <c r="W200" s="2"/>
      <c r="X200" s="2"/>
      <c r="Y200" s="2"/>
    </row>
    <row r="201" ht="15.75" customHeight="1" spans="1:25">
      <c r="A201" s="2"/>
      <c r="B201" s="9"/>
      <c r="C201" s="2"/>
      <c r="D201" s="2"/>
      <c r="E201" s="2"/>
      <c r="F201" s="2"/>
      <c r="G201" s="2"/>
      <c r="H201" s="2"/>
      <c r="I201" s="2"/>
      <c r="J201" s="2"/>
      <c r="K201" s="2"/>
      <c r="L201" s="2"/>
      <c r="M201" s="2"/>
      <c r="N201" s="2"/>
      <c r="O201" s="2"/>
      <c r="P201" s="2"/>
      <c r="Q201" s="2"/>
      <c r="R201" s="2"/>
      <c r="S201" s="2"/>
      <c r="T201" s="2"/>
      <c r="U201" s="2"/>
      <c r="V201" s="2"/>
      <c r="W201" s="2"/>
      <c r="X201" s="2"/>
      <c r="Y201" s="2"/>
    </row>
    <row r="202" ht="15.75" customHeight="1" spans="1:25">
      <c r="A202" s="2"/>
      <c r="B202" s="9"/>
      <c r="C202" s="2"/>
      <c r="D202" s="2"/>
      <c r="E202" s="2"/>
      <c r="F202" s="2"/>
      <c r="G202" s="2"/>
      <c r="H202" s="2"/>
      <c r="I202" s="2"/>
      <c r="J202" s="2"/>
      <c r="K202" s="2"/>
      <c r="L202" s="2"/>
      <c r="M202" s="2"/>
      <c r="N202" s="2"/>
      <c r="O202" s="2"/>
      <c r="P202" s="2"/>
      <c r="Q202" s="2"/>
      <c r="R202" s="2"/>
      <c r="S202" s="2"/>
      <c r="T202" s="2"/>
      <c r="U202" s="2"/>
      <c r="V202" s="2"/>
      <c r="W202" s="2"/>
      <c r="X202" s="2"/>
      <c r="Y202" s="2"/>
    </row>
    <row r="203" ht="15.75" customHeight="1" spans="1:25">
      <c r="A203" s="2"/>
      <c r="B203" s="9"/>
      <c r="C203" s="2"/>
      <c r="D203" s="2"/>
      <c r="E203" s="2"/>
      <c r="F203" s="2"/>
      <c r="G203" s="2"/>
      <c r="H203" s="2"/>
      <c r="I203" s="2"/>
      <c r="J203" s="2"/>
      <c r="K203" s="2"/>
      <c r="L203" s="2"/>
      <c r="M203" s="2"/>
      <c r="N203" s="2"/>
      <c r="O203" s="2"/>
      <c r="P203" s="2"/>
      <c r="Q203" s="2"/>
      <c r="R203" s="2"/>
      <c r="S203" s="2"/>
      <c r="T203" s="2"/>
      <c r="U203" s="2"/>
      <c r="V203" s="2"/>
      <c r="W203" s="2"/>
      <c r="X203" s="2"/>
      <c r="Y203" s="2"/>
    </row>
    <row r="204" ht="15.75" customHeight="1" spans="1:25">
      <c r="A204" s="2"/>
      <c r="B204" s="9"/>
      <c r="C204" s="2"/>
      <c r="D204" s="2"/>
      <c r="E204" s="2"/>
      <c r="F204" s="2"/>
      <c r="G204" s="2"/>
      <c r="H204" s="2"/>
      <c r="I204" s="2"/>
      <c r="J204" s="2"/>
      <c r="K204" s="2"/>
      <c r="L204" s="2"/>
      <c r="M204" s="2"/>
      <c r="N204" s="2"/>
      <c r="O204" s="2"/>
      <c r="P204" s="2"/>
      <c r="Q204" s="2"/>
      <c r="R204" s="2"/>
      <c r="S204" s="2"/>
      <c r="T204" s="2"/>
      <c r="U204" s="2"/>
      <c r="V204" s="2"/>
      <c r="W204" s="2"/>
      <c r="X204" s="2"/>
      <c r="Y204" s="2"/>
    </row>
    <row r="205" ht="15.75" customHeight="1" spans="1:25">
      <c r="A205" s="2"/>
      <c r="B205" s="9"/>
      <c r="C205" s="2"/>
      <c r="D205" s="2"/>
      <c r="E205" s="2"/>
      <c r="F205" s="2"/>
      <c r="G205" s="2"/>
      <c r="H205" s="2"/>
      <c r="I205" s="2"/>
      <c r="J205" s="2"/>
      <c r="K205" s="2"/>
      <c r="L205" s="2"/>
      <c r="M205" s="2"/>
      <c r="N205" s="2"/>
      <c r="O205" s="2"/>
      <c r="P205" s="2"/>
      <c r="Q205" s="2"/>
      <c r="R205" s="2"/>
      <c r="S205" s="2"/>
      <c r="T205" s="2"/>
      <c r="U205" s="2"/>
      <c r="V205" s="2"/>
      <c r="W205" s="2"/>
      <c r="X205" s="2"/>
      <c r="Y205" s="2"/>
    </row>
    <row r="206" ht="15.75" customHeight="1" spans="1:25">
      <c r="A206" s="2"/>
      <c r="B206" s="9"/>
      <c r="C206" s="2"/>
      <c r="D206" s="2"/>
      <c r="E206" s="2"/>
      <c r="F206" s="2"/>
      <c r="G206" s="2"/>
      <c r="H206" s="2"/>
      <c r="I206" s="2"/>
      <c r="J206" s="2"/>
      <c r="K206" s="2"/>
      <c r="L206" s="2"/>
      <c r="M206" s="2"/>
      <c r="N206" s="2"/>
      <c r="O206" s="2"/>
      <c r="P206" s="2"/>
      <c r="Q206" s="2"/>
      <c r="R206" s="2"/>
      <c r="S206" s="2"/>
      <c r="T206" s="2"/>
      <c r="U206" s="2"/>
      <c r="V206" s="2"/>
      <c r="W206" s="2"/>
      <c r="X206" s="2"/>
      <c r="Y206" s="2"/>
    </row>
    <row r="207" ht="15.75" customHeight="1" spans="2:2">
      <c r="B207" s="27"/>
    </row>
    <row r="208" ht="15.75" customHeight="1" spans="2:2">
      <c r="B208" s="27"/>
    </row>
    <row r="209" ht="15.75" customHeight="1" spans="2:2">
      <c r="B209" s="27"/>
    </row>
    <row r="210" ht="15.75" customHeight="1" spans="2:2">
      <c r="B210" s="27"/>
    </row>
    <row r="211" ht="15.75" customHeight="1" spans="2:2">
      <c r="B211" s="27"/>
    </row>
    <row r="212" ht="15.75" customHeight="1" spans="2:2">
      <c r="B212" s="27"/>
    </row>
    <row r="213" ht="15.75" customHeight="1" spans="2:2">
      <c r="B213" s="27"/>
    </row>
    <row r="214" ht="15.75" customHeight="1" spans="2:2">
      <c r="B214" s="27"/>
    </row>
    <row r="215" ht="15.75" customHeight="1" spans="2:2">
      <c r="B215" s="27"/>
    </row>
    <row r="216" ht="15.75" customHeight="1" spans="2:2">
      <c r="B216" s="27"/>
    </row>
    <row r="217" ht="15.75" customHeight="1" spans="2:2">
      <c r="B217" s="27"/>
    </row>
    <row r="218" ht="15.75" customHeight="1" spans="2:2">
      <c r="B218" s="27"/>
    </row>
    <row r="219" ht="15.75" customHeight="1" spans="2:2">
      <c r="B219" s="27"/>
    </row>
    <row r="220" ht="15.75" customHeight="1" spans="2:2">
      <c r="B220" s="27"/>
    </row>
    <row r="221" ht="15.75" customHeight="1" spans="2:2">
      <c r="B221" s="27"/>
    </row>
    <row r="222" ht="15.75" customHeight="1" spans="2:2">
      <c r="B222" s="27"/>
    </row>
    <row r="223" ht="15.75" customHeight="1" spans="2:2">
      <c r="B223" s="27"/>
    </row>
    <row r="224" ht="15.75" customHeight="1" spans="2:2">
      <c r="B224" s="27"/>
    </row>
    <row r="225" ht="15.75" customHeight="1" spans="2:2">
      <c r="B225" s="27"/>
    </row>
    <row r="226" ht="15.75" customHeight="1" spans="2:2">
      <c r="B226" s="27"/>
    </row>
    <row r="227" ht="15.75" customHeight="1" spans="2:2">
      <c r="B227" s="27"/>
    </row>
    <row r="228" ht="15.75" customHeight="1" spans="2:2">
      <c r="B228" s="27"/>
    </row>
    <row r="229" ht="15.75" customHeight="1" spans="2:2">
      <c r="B229" s="27"/>
    </row>
    <row r="230" ht="15.75" customHeight="1" spans="2:2">
      <c r="B230" s="27"/>
    </row>
    <row r="231" ht="15.75" customHeight="1" spans="2:2">
      <c r="B231" s="27"/>
    </row>
    <row r="232" ht="15.75" customHeight="1" spans="2:2">
      <c r="B232" s="27"/>
    </row>
    <row r="233" ht="15.75" customHeight="1" spans="2:2">
      <c r="B233" s="27"/>
    </row>
    <row r="234" ht="15.75" customHeight="1" spans="2:2">
      <c r="B234" s="27"/>
    </row>
    <row r="235" ht="15.75" customHeight="1" spans="2:2">
      <c r="B235" s="27"/>
    </row>
    <row r="236" ht="15.75" customHeight="1" spans="2:2">
      <c r="B236" s="27"/>
    </row>
    <row r="237" ht="15.75" customHeight="1" spans="2:2">
      <c r="B237" s="27"/>
    </row>
    <row r="238" ht="15.75" customHeight="1" spans="2:2">
      <c r="B238" s="27"/>
    </row>
    <row r="239" ht="15.75" customHeight="1" spans="2:2">
      <c r="B239" s="27"/>
    </row>
    <row r="240" ht="15.75" customHeight="1" spans="2:2">
      <c r="B240" s="27"/>
    </row>
    <row r="241" ht="15.75" customHeight="1" spans="2:2">
      <c r="B241" s="27"/>
    </row>
    <row r="242" ht="15.75" customHeight="1" spans="2:2">
      <c r="B242" s="27"/>
    </row>
    <row r="243" ht="15.75" customHeight="1" spans="2:2">
      <c r="B243" s="27"/>
    </row>
    <row r="244" ht="15.75" customHeight="1" spans="2:2">
      <c r="B244" s="27"/>
    </row>
    <row r="245" ht="15.75" customHeight="1" spans="2:2">
      <c r="B245" s="27"/>
    </row>
    <row r="246" ht="15.75" customHeight="1" spans="2:2">
      <c r="B246" s="27"/>
    </row>
    <row r="247" ht="15.75" customHeight="1" spans="2:2">
      <c r="B247" s="27"/>
    </row>
    <row r="248" ht="15.75" customHeight="1" spans="2:2">
      <c r="B248" s="27"/>
    </row>
    <row r="249" ht="15.75" customHeight="1" spans="2:2">
      <c r="B249" s="27"/>
    </row>
    <row r="250" ht="15.75" customHeight="1" spans="2:2">
      <c r="B250" s="27"/>
    </row>
    <row r="251" ht="15.75" customHeight="1" spans="2:2">
      <c r="B251" s="27"/>
    </row>
    <row r="252" ht="15.75" customHeight="1" spans="2:2">
      <c r="B252" s="27"/>
    </row>
    <row r="253" ht="15.75" customHeight="1" spans="2:2">
      <c r="B253" s="27"/>
    </row>
    <row r="254" ht="15.75" customHeight="1" spans="2:2">
      <c r="B254" s="27"/>
    </row>
    <row r="255" ht="15.75" customHeight="1" spans="2:2">
      <c r="B255" s="27"/>
    </row>
    <row r="256" ht="15.75" customHeight="1" spans="2:2">
      <c r="B256" s="27"/>
    </row>
    <row r="257" ht="15.75" customHeight="1" spans="2:2">
      <c r="B257" s="27"/>
    </row>
    <row r="258" ht="15.75" customHeight="1" spans="2:2">
      <c r="B258" s="27"/>
    </row>
    <row r="259" ht="15.75" customHeight="1" spans="2:2">
      <c r="B259" s="27"/>
    </row>
    <row r="260" ht="15.75" customHeight="1" spans="2:2">
      <c r="B260" s="27"/>
    </row>
    <row r="261" ht="15.75" customHeight="1" spans="2:2">
      <c r="B261" s="27"/>
    </row>
    <row r="262" ht="15.75" customHeight="1" spans="2:2">
      <c r="B262" s="27"/>
    </row>
    <row r="263" ht="15.75" customHeight="1" spans="2:2">
      <c r="B263" s="27"/>
    </row>
    <row r="264" ht="15.75" customHeight="1" spans="2:2">
      <c r="B264" s="27"/>
    </row>
    <row r="265" ht="15.75" customHeight="1" spans="2:2">
      <c r="B265" s="27"/>
    </row>
    <row r="266" ht="15.75" customHeight="1" spans="2:2">
      <c r="B266" s="27"/>
    </row>
    <row r="267" ht="15.75" customHeight="1" spans="2:2">
      <c r="B267" s="27"/>
    </row>
    <row r="268" ht="15.75" customHeight="1" spans="2:2">
      <c r="B268" s="27"/>
    </row>
    <row r="269" ht="15.75" customHeight="1" spans="2:2">
      <c r="B269" s="27"/>
    </row>
    <row r="270" ht="15.75" customHeight="1" spans="2:2">
      <c r="B270" s="27"/>
    </row>
    <row r="271" ht="15.75" customHeight="1" spans="2:2">
      <c r="B271" s="27"/>
    </row>
    <row r="272" ht="15.75" customHeight="1" spans="2:2">
      <c r="B272" s="27"/>
    </row>
    <row r="273" ht="15.75" customHeight="1" spans="2:2">
      <c r="B273" s="27"/>
    </row>
    <row r="274" ht="15.75" customHeight="1" spans="2:2">
      <c r="B274" s="27"/>
    </row>
    <row r="275" ht="15.75" customHeight="1" spans="2:2">
      <c r="B275" s="27"/>
    </row>
    <row r="276" ht="15.75" customHeight="1" spans="2:2">
      <c r="B276" s="27"/>
    </row>
    <row r="277" ht="15.75" customHeight="1" spans="2:2">
      <c r="B277" s="27"/>
    </row>
    <row r="278" ht="15.75" customHeight="1" spans="2:2">
      <c r="B278" s="27"/>
    </row>
    <row r="279" ht="15.75" customHeight="1" spans="2:2">
      <c r="B279" s="27"/>
    </row>
    <row r="280" ht="15.75" customHeight="1" spans="2:2">
      <c r="B280" s="27"/>
    </row>
    <row r="281" ht="15.75" customHeight="1" spans="2:2">
      <c r="B281" s="27"/>
    </row>
    <row r="282" ht="15.75" customHeight="1" spans="2:2">
      <c r="B282" s="27"/>
    </row>
    <row r="283" ht="15.75" customHeight="1" spans="2:2">
      <c r="B283" s="27"/>
    </row>
    <row r="284" ht="15.75" customHeight="1" spans="2:2">
      <c r="B284" s="27"/>
    </row>
    <row r="285" ht="15.75" customHeight="1" spans="2:2">
      <c r="B285" s="27"/>
    </row>
    <row r="286" ht="15.75" customHeight="1" spans="2:2">
      <c r="B286" s="27"/>
    </row>
    <row r="287" ht="15.75" customHeight="1" spans="2:2">
      <c r="B287" s="27"/>
    </row>
    <row r="288" ht="15.75" customHeight="1" spans="2:2">
      <c r="B288" s="27"/>
    </row>
    <row r="289" ht="15.75" customHeight="1" spans="2:2">
      <c r="B289" s="27"/>
    </row>
    <row r="290" ht="15.75" customHeight="1" spans="2:2">
      <c r="B290" s="27"/>
    </row>
    <row r="291" ht="15.75" customHeight="1" spans="2:2">
      <c r="B291" s="27"/>
    </row>
    <row r="292" ht="15.75" customHeight="1" spans="2:2">
      <c r="B292" s="27"/>
    </row>
    <row r="293" ht="15.75" customHeight="1" spans="2:2">
      <c r="B293" s="27"/>
    </row>
    <row r="294" ht="15.75" customHeight="1" spans="2:2">
      <c r="B294" s="27"/>
    </row>
    <row r="295" ht="15.75" customHeight="1" spans="2:2">
      <c r="B295" s="27"/>
    </row>
    <row r="296" ht="15.75" customHeight="1" spans="2:2">
      <c r="B296" s="27"/>
    </row>
    <row r="297" ht="15.75" customHeight="1" spans="2:2">
      <c r="B297" s="27"/>
    </row>
    <row r="298" ht="15.75" customHeight="1" spans="2:2">
      <c r="B298" s="27"/>
    </row>
    <row r="299" ht="15.75" customHeight="1" spans="2:2">
      <c r="B299" s="27"/>
    </row>
    <row r="300" ht="15.75" customHeight="1" spans="2:2">
      <c r="B300" s="27"/>
    </row>
    <row r="301" ht="15.75" customHeight="1" spans="2:2">
      <c r="B301" s="27"/>
    </row>
    <row r="302" ht="15.75" customHeight="1" spans="2:2">
      <c r="B302" s="27"/>
    </row>
    <row r="303" ht="15.75" customHeight="1" spans="2:2">
      <c r="B303" s="27"/>
    </row>
    <row r="304" ht="15.75" customHeight="1" spans="2:2">
      <c r="B304" s="27"/>
    </row>
    <row r="305" ht="15.75" customHeight="1" spans="2:2">
      <c r="B305" s="27"/>
    </row>
    <row r="306" ht="15.75" customHeight="1" spans="2:2">
      <c r="B306" s="27"/>
    </row>
    <row r="307" ht="15.75" customHeight="1" spans="2:2">
      <c r="B307" s="27"/>
    </row>
    <row r="308" ht="15.75" customHeight="1" spans="2:2">
      <c r="B308" s="27"/>
    </row>
    <row r="309" ht="15.75" customHeight="1" spans="2:2">
      <c r="B309" s="27"/>
    </row>
    <row r="310" ht="15.75" customHeight="1" spans="2:2">
      <c r="B310" s="27"/>
    </row>
    <row r="311" ht="15.75" customHeight="1" spans="2:2">
      <c r="B311" s="27"/>
    </row>
    <row r="312" ht="15.75" customHeight="1" spans="2:2">
      <c r="B312" s="27"/>
    </row>
    <row r="313" ht="15.75" customHeight="1" spans="2:2">
      <c r="B313" s="27"/>
    </row>
    <row r="314" ht="15.75" customHeight="1" spans="2:2">
      <c r="B314" s="27"/>
    </row>
    <row r="315" ht="15.75" customHeight="1" spans="2:2">
      <c r="B315" s="27"/>
    </row>
    <row r="316" ht="15.75" customHeight="1" spans="2:2">
      <c r="B316" s="27"/>
    </row>
    <row r="317" ht="15.75" customHeight="1" spans="2:2">
      <c r="B317" s="27"/>
    </row>
    <row r="318" ht="15.75" customHeight="1" spans="2:2">
      <c r="B318" s="27"/>
    </row>
    <row r="319" ht="15.75" customHeight="1" spans="2:2">
      <c r="B319" s="27"/>
    </row>
    <row r="320" ht="15.75" customHeight="1" spans="2:2">
      <c r="B320" s="27"/>
    </row>
    <row r="321" ht="15.75" customHeight="1" spans="2:2">
      <c r="B321" s="27"/>
    </row>
    <row r="322" ht="15.75" customHeight="1" spans="2:2">
      <c r="B322" s="27"/>
    </row>
    <row r="323" ht="15.75" customHeight="1" spans="2:2">
      <c r="B323" s="27"/>
    </row>
    <row r="324" ht="15.75" customHeight="1" spans="2:2">
      <c r="B324" s="27"/>
    </row>
    <row r="325" ht="15.75" customHeight="1" spans="2:2">
      <c r="B325" s="27"/>
    </row>
    <row r="326" ht="15.75" customHeight="1" spans="2:2">
      <c r="B326" s="27"/>
    </row>
    <row r="327" ht="15.75" customHeight="1" spans="2:2">
      <c r="B327" s="27"/>
    </row>
    <row r="328" ht="15.75" customHeight="1" spans="2:2">
      <c r="B328" s="27"/>
    </row>
    <row r="329" ht="15.75" customHeight="1" spans="2:2">
      <c r="B329" s="27"/>
    </row>
    <row r="330" ht="15.75" customHeight="1" spans="2:2">
      <c r="B330" s="27"/>
    </row>
    <row r="331" ht="15.75" customHeight="1" spans="2:2">
      <c r="B331" s="27"/>
    </row>
    <row r="332" ht="15.75" customHeight="1" spans="2:2">
      <c r="B332" s="27"/>
    </row>
    <row r="333" ht="15.75" customHeight="1" spans="2:2">
      <c r="B333" s="27"/>
    </row>
    <row r="334" ht="15.75" customHeight="1" spans="2:2">
      <c r="B334" s="27"/>
    </row>
    <row r="335" ht="15.75" customHeight="1" spans="2:2">
      <c r="B335" s="27"/>
    </row>
    <row r="336" ht="15.75" customHeight="1" spans="2:2">
      <c r="B336" s="27"/>
    </row>
    <row r="337" ht="15.75" customHeight="1" spans="2:2">
      <c r="B337" s="27"/>
    </row>
    <row r="338" ht="15.75" customHeight="1" spans="2:2">
      <c r="B338" s="27"/>
    </row>
    <row r="339" ht="15.75" customHeight="1" spans="2:2">
      <c r="B339" s="27"/>
    </row>
    <row r="340" ht="15.75" customHeight="1" spans="2:2">
      <c r="B340" s="27"/>
    </row>
    <row r="341" ht="15.75" customHeight="1" spans="2:2">
      <c r="B341" s="27"/>
    </row>
    <row r="342" ht="15.75" customHeight="1" spans="2:2">
      <c r="B342" s="27"/>
    </row>
    <row r="343" ht="15.75" customHeight="1" spans="2:2">
      <c r="B343" s="27"/>
    </row>
    <row r="344" ht="15.75" customHeight="1" spans="2:2">
      <c r="B344" s="27"/>
    </row>
    <row r="345" ht="15.75" customHeight="1" spans="2:2">
      <c r="B345" s="27"/>
    </row>
    <row r="346" ht="15.75" customHeight="1" spans="2:2">
      <c r="B346" s="27"/>
    </row>
    <row r="347" ht="15.75" customHeight="1" spans="2:2">
      <c r="B347" s="27"/>
    </row>
    <row r="348" ht="15.75" customHeight="1" spans="2:2">
      <c r="B348" s="27"/>
    </row>
    <row r="349" ht="15.75" customHeight="1" spans="2:2">
      <c r="B349" s="27"/>
    </row>
    <row r="350" ht="15.75" customHeight="1" spans="2:2">
      <c r="B350" s="27"/>
    </row>
    <row r="351" ht="15.75" customHeight="1" spans="2:2">
      <c r="B351" s="27"/>
    </row>
    <row r="352" ht="15.75" customHeight="1" spans="2:2">
      <c r="B352" s="27"/>
    </row>
    <row r="353" ht="15.75" customHeight="1" spans="2:2">
      <c r="B353" s="27"/>
    </row>
    <row r="354" ht="15.75" customHeight="1" spans="2:2">
      <c r="B354" s="27"/>
    </row>
    <row r="355" ht="15.75" customHeight="1" spans="2:2">
      <c r="B355" s="27"/>
    </row>
    <row r="356" ht="15.75" customHeight="1" spans="2:2">
      <c r="B356" s="27"/>
    </row>
    <row r="357" ht="15.75" customHeight="1" spans="2:2">
      <c r="B357" s="27"/>
    </row>
    <row r="358" ht="15.75" customHeight="1" spans="2:2">
      <c r="B358" s="27"/>
    </row>
    <row r="359" ht="15.75" customHeight="1" spans="2:2">
      <c r="B359" s="27"/>
    </row>
    <row r="360" ht="15.75" customHeight="1" spans="2:2">
      <c r="B360" s="27"/>
    </row>
    <row r="361" ht="15.75" customHeight="1" spans="2:2">
      <c r="B361" s="27"/>
    </row>
    <row r="362" ht="15.75" customHeight="1" spans="2:2">
      <c r="B362" s="27"/>
    </row>
    <row r="363" ht="15.75" customHeight="1" spans="2:2">
      <c r="B363" s="27"/>
    </row>
    <row r="364" ht="15.75" customHeight="1" spans="2:2">
      <c r="B364" s="27"/>
    </row>
    <row r="365" ht="15.75" customHeight="1" spans="2:2">
      <c r="B365" s="27"/>
    </row>
    <row r="366" ht="15.75" customHeight="1" spans="2:2">
      <c r="B366" s="27"/>
    </row>
    <row r="367" ht="15.75" customHeight="1" spans="2:2">
      <c r="B367" s="27"/>
    </row>
    <row r="368" ht="15.75" customHeight="1" spans="2:2">
      <c r="B368" s="27"/>
    </row>
    <row r="369" ht="15.75" customHeight="1" spans="2:2">
      <c r="B369" s="27"/>
    </row>
    <row r="370" ht="15.75" customHeight="1" spans="2:2">
      <c r="B370" s="27"/>
    </row>
    <row r="371" ht="15.75" customHeight="1" spans="2:2">
      <c r="B371" s="27"/>
    </row>
    <row r="372" ht="15.75" customHeight="1" spans="2:2">
      <c r="B372" s="27"/>
    </row>
    <row r="373" ht="15.75" customHeight="1" spans="2:2">
      <c r="B373" s="27"/>
    </row>
    <row r="374" ht="15.75" customHeight="1" spans="2:2">
      <c r="B374" s="27"/>
    </row>
    <row r="375" ht="15.75" customHeight="1" spans="2:2">
      <c r="B375" s="27"/>
    </row>
    <row r="376" ht="15.75" customHeight="1" spans="2:2">
      <c r="B376" s="27"/>
    </row>
    <row r="377" ht="15.75" customHeight="1" spans="2:2">
      <c r="B377" s="27"/>
    </row>
    <row r="378" ht="15.75" customHeight="1" spans="2:2">
      <c r="B378" s="27"/>
    </row>
    <row r="379" ht="15.75" customHeight="1" spans="2:2">
      <c r="B379" s="27"/>
    </row>
    <row r="380" ht="15.75" customHeight="1" spans="2:2">
      <c r="B380" s="27"/>
    </row>
    <row r="381" ht="15.75" customHeight="1" spans="2:2">
      <c r="B381" s="27"/>
    </row>
    <row r="382" ht="15.75" customHeight="1" spans="2:2">
      <c r="B382" s="27"/>
    </row>
    <row r="383" ht="15.75" customHeight="1" spans="2:2">
      <c r="B383" s="27"/>
    </row>
    <row r="384" ht="15.75" customHeight="1" spans="2:2">
      <c r="B384" s="27"/>
    </row>
    <row r="385" ht="15.75" customHeight="1" spans="2:2">
      <c r="B385" s="27"/>
    </row>
    <row r="386" ht="15.75" customHeight="1" spans="2:2">
      <c r="B386" s="27"/>
    </row>
    <row r="387" ht="15.75" customHeight="1" spans="2:2">
      <c r="B387" s="27"/>
    </row>
    <row r="388" ht="15.75" customHeight="1" spans="2:2">
      <c r="B388" s="27"/>
    </row>
    <row r="389" ht="15.75" customHeight="1" spans="2:2">
      <c r="B389" s="27"/>
    </row>
    <row r="390" ht="15.75" customHeight="1" spans="2:2">
      <c r="B390" s="27"/>
    </row>
    <row r="391" ht="15.75" customHeight="1" spans="2:2">
      <c r="B391" s="27"/>
    </row>
    <row r="392" ht="15.75" customHeight="1" spans="2:2">
      <c r="B392" s="27"/>
    </row>
    <row r="393" ht="15.75" customHeight="1" spans="2:2">
      <c r="B393" s="27"/>
    </row>
    <row r="394" ht="15.75" customHeight="1" spans="2:2">
      <c r="B394" s="27"/>
    </row>
    <row r="395" ht="15.75" customHeight="1" spans="2:2">
      <c r="B395" s="27"/>
    </row>
    <row r="396" ht="15.75" customHeight="1" spans="2:2">
      <c r="B396" s="27"/>
    </row>
    <row r="397" ht="15.75" customHeight="1" spans="2:2">
      <c r="B397" s="27"/>
    </row>
    <row r="398" ht="15.75" customHeight="1" spans="2:2">
      <c r="B398" s="27"/>
    </row>
    <row r="399" ht="15.75" customHeight="1" spans="2:2">
      <c r="B399" s="27"/>
    </row>
    <row r="400" ht="15.75" customHeight="1" spans="2:2">
      <c r="B400" s="27"/>
    </row>
    <row r="401" ht="15.75" customHeight="1" spans="2:2">
      <c r="B401" s="27"/>
    </row>
    <row r="402" ht="15.75" customHeight="1" spans="2:2">
      <c r="B402" s="27"/>
    </row>
    <row r="403" ht="15.75" customHeight="1" spans="2:2">
      <c r="B403" s="27"/>
    </row>
    <row r="404" ht="15.75" customHeight="1" spans="2:2">
      <c r="B404" s="27"/>
    </row>
    <row r="405" ht="15.75" customHeight="1" spans="2:2">
      <c r="B405" s="27"/>
    </row>
    <row r="406" ht="15.75" customHeight="1" spans="2:2">
      <c r="B406" s="27"/>
    </row>
    <row r="407" ht="15.75" customHeight="1" spans="2:2">
      <c r="B407" s="27"/>
    </row>
    <row r="408" ht="15.75" customHeight="1" spans="2:2">
      <c r="B408" s="27"/>
    </row>
    <row r="409" ht="15.75" customHeight="1" spans="2:2">
      <c r="B409" s="27"/>
    </row>
    <row r="410" ht="15.75" customHeight="1" spans="2:2">
      <c r="B410" s="27"/>
    </row>
    <row r="411" ht="15.75" customHeight="1" spans="2:2">
      <c r="B411" s="27"/>
    </row>
    <row r="412" ht="15.75" customHeight="1" spans="2:2">
      <c r="B412" s="27"/>
    </row>
    <row r="413" ht="15.75" customHeight="1" spans="2:2">
      <c r="B413" s="27"/>
    </row>
    <row r="414" ht="15.75" customHeight="1" spans="2:2">
      <c r="B414" s="27"/>
    </row>
    <row r="415" ht="15.75" customHeight="1" spans="2:2">
      <c r="B415" s="27"/>
    </row>
    <row r="416" ht="15.75" customHeight="1" spans="2:2">
      <c r="B416" s="27"/>
    </row>
    <row r="417" ht="15.75" customHeight="1" spans="2:2">
      <c r="B417" s="27"/>
    </row>
    <row r="418" ht="15.75" customHeight="1" spans="2:2">
      <c r="B418" s="27"/>
    </row>
    <row r="419" ht="15.75" customHeight="1" spans="2:2">
      <c r="B419" s="27"/>
    </row>
    <row r="420" ht="15.75" customHeight="1" spans="2:2">
      <c r="B420" s="27"/>
    </row>
    <row r="421" ht="15.75" customHeight="1" spans="2:2">
      <c r="B421" s="27"/>
    </row>
    <row r="422" ht="15.75" customHeight="1" spans="2:2">
      <c r="B422" s="27"/>
    </row>
    <row r="423" ht="15.75" customHeight="1" spans="2:2">
      <c r="B423" s="27"/>
    </row>
    <row r="424" ht="15.75" customHeight="1" spans="2:2">
      <c r="B424" s="27"/>
    </row>
    <row r="425" ht="15.75" customHeight="1" spans="2:2">
      <c r="B425" s="27"/>
    </row>
    <row r="426" ht="15.75" customHeight="1" spans="2:2">
      <c r="B426" s="27"/>
    </row>
    <row r="427" ht="15.75" customHeight="1" spans="2:2">
      <c r="B427" s="27"/>
    </row>
    <row r="428" ht="15.75" customHeight="1" spans="2:2">
      <c r="B428" s="27"/>
    </row>
    <row r="429" ht="15.75" customHeight="1" spans="2:2">
      <c r="B429" s="27"/>
    </row>
    <row r="430" ht="15.75" customHeight="1" spans="2:2">
      <c r="B430" s="27"/>
    </row>
    <row r="431" ht="15.75" customHeight="1" spans="2:2">
      <c r="B431" s="27"/>
    </row>
    <row r="432" ht="15.75" customHeight="1" spans="2:2">
      <c r="B432" s="27"/>
    </row>
    <row r="433" ht="15.75" customHeight="1" spans="2:2">
      <c r="B433" s="27"/>
    </row>
    <row r="434" ht="15.75" customHeight="1" spans="2:2">
      <c r="B434" s="27"/>
    </row>
    <row r="435" ht="15.75" customHeight="1" spans="2:2">
      <c r="B435" s="27"/>
    </row>
    <row r="436" ht="15.75" customHeight="1" spans="2:2">
      <c r="B436" s="27"/>
    </row>
    <row r="437" ht="15.75" customHeight="1" spans="2:2">
      <c r="B437" s="27"/>
    </row>
    <row r="438" ht="15.75" customHeight="1" spans="2:2">
      <c r="B438" s="27"/>
    </row>
    <row r="439" ht="15.75" customHeight="1" spans="2:2">
      <c r="B439" s="27"/>
    </row>
    <row r="440" ht="15.75" customHeight="1" spans="2:2">
      <c r="B440" s="27"/>
    </row>
    <row r="441" ht="15.75" customHeight="1" spans="2:2">
      <c r="B441" s="27"/>
    </row>
    <row r="442" ht="15.75" customHeight="1" spans="2:2">
      <c r="B442" s="27"/>
    </row>
    <row r="443" ht="15.75" customHeight="1" spans="2:2">
      <c r="B443" s="27"/>
    </row>
    <row r="444" ht="15.75" customHeight="1" spans="2:2">
      <c r="B444" s="27"/>
    </row>
    <row r="445" ht="15.75" customHeight="1" spans="2:2">
      <c r="B445" s="27"/>
    </row>
    <row r="446" ht="15.75" customHeight="1" spans="2:2">
      <c r="B446" s="27"/>
    </row>
    <row r="447" ht="15.75" customHeight="1" spans="2:2">
      <c r="B447" s="27"/>
    </row>
    <row r="448" ht="15.75" customHeight="1" spans="2:2">
      <c r="B448" s="27"/>
    </row>
    <row r="449" ht="15.75" customHeight="1" spans="2:2">
      <c r="B449" s="27"/>
    </row>
    <row r="450" ht="15.75" customHeight="1" spans="2:2">
      <c r="B450" s="27"/>
    </row>
    <row r="451" ht="15.75" customHeight="1" spans="2:2">
      <c r="B451" s="27"/>
    </row>
    <row r="452" ht="15.75" customHeight="1" spans="2:2">
      <c r="B452" s="27"/>
    </row>
    <row r="453" ht="15.75" customHeight="1" spans="2:2">
      <c r="B453" s="27"/>
    </row>
    <row r="454" ht="15.75" customHeight="1" spans="2:2">
      <c r="B454" s="27"/>
    </row>
    <row r="455" ht="15.75" customHeight="1" spans="2:2">
      <c r="B455" s="27"/>
    </row>
    <row r="456" ht="15.75" customHeight="1" spans="2:2">
      <c r="B456" s="27"/>
    </row>
    <row r="457" ht="15.75" customHeight="1" spans="2:2">
      <c r="B457" s="27"/>
    </row>
    <row r="458" ht="15.75" customHeight="1" spans="2:2">
      <c r="B458" s="27"/>
    </row>
    <row r="459" ht="15.75" customHeight="1" spans="2:2">
      <c r="B459" s="27"/>
    </row>
    <row r="460" ht="15.75" customHeight="1" spans="2:2">
      <c r="B460" s="27"/>
    </row>
    <row r="461" ht="15.75" customHeight="1" spans="2:2">
      <c r="B461" s="27"/>
    </row>
    <row r="462" ht="15.75" customHeight="1" spans="2:2">
      <c r="B462" s="27"/>
    </row>
    <row r="463" ht="15.75" customHeight="1" spans="2:2">
      <c r="B463" s="27"/>
    </row>
    <row r="464" ht="15.75" customHeight="1" spans="2:2">
      <c r="B464" s="27"/>
    </row>
    <row r="465" ht="15.75" customHeight="1" spans="2:2">
      <c r="B465" s="27"/>
    </row>
    <row r="466" ht="15.75" customHeight="1" spans="2:2">
      <c r="B466" s="27"/>
    </row>
    <row r="467" ht="15.75" customHeight="1" spans="2:2">
      <c r="B467" s="27"/>
    </row>
    <row r="468" ht="15.75" customHeight="1" spans="2:2">
      <c r="B468" s="27"/>
    </row>
    <row r="469" ht="15.75" customHeight="1" spans="2:2">
      <c r="B469" s="27"/>
    </row>
    <row r="470" ht="15.75" customHeight="1" spans="2:2">
      <c r="B470" s="27"/>
    </row>
    <row r="471" ht="15.75" customHeight="1" spans="2:2">
      <c r="B471" s="27"/>
    </row>
    <row r="472" ht="15.75" customHeight="1" spans="2:2">
      <c r="B472" s="27"/>
    </row>
    <row r="473" ht="15.75" customHeight="1" spans="2:2">
      <c r="B473" s="27"/>
    </row>
    <row r="474" ht="15.75" customHeight="1" spans="2:2">
      <c r="B474" s="27"/>
    </row>
    <row r="475" ht="15.75" customHeight="1" spans="2:2">
      <c r="B475" s="27"/>
    </row>
    <row r="476" ht="15.75" customHeight="1" spans="2:2">
      <c r="B476" s="27"/>
    </row>
    <row r="477" ht="15.75" customHeight="1" spans="2:2">
      <c r="B477" s="27"/>
    </row>
    <row r="478" ht="15.75" customHeight="1" spans="2:2">
      <c r="B478" s="27"/>
    </row>
    <row r="479" ht="15.75" customHeight="1" spans="2:2">
      <c r="B479" s="27"/>
    </row>
    <row r="480" ht="15.75" customHeight="1" spans="2:2">
      <c r="B480" s="27"/>
    </row>
    <row r="481" ht="15.75" customHeight="1" spans="2:2">
      <c r="B481" s="27"/>
    </row>
    <row r="482" ht="15.75" customHeight="1" spans="2:2">
      <c r="B482" s="27"/>
    </row>
    <row r="483" ht="15.75" customHeight="1" spans="2:2">
      <c r="B483" s="27"/>
    </row>
    <row r="484" ht="15.75" customHeight="1" spans="2:2">
      <c r="B484" s="27"/>
    </row>
    <row r="485" ht="15.75" customHeight="1" spans="2:2">
      <c r="B485" s="27"/>
    </row>
    <row r="486" ht="15.75" customHeight="1" spans="2:2">
      <c r="B486" s="27"/>
    </row>
    <row r="487" ht="15.75" customHeight="1" spans="2:2">
      <c r="B487" s="27"/>
    </row>
    <row r="488" ht="15.75" customHeight="1" spans="2:2">
      <c r="B488" s="27"/>
    </row>
    <row r="489" ht="15.75" customHeight="1" spans="2:2">
      <c r="B489" s="27"/>
    </row>
    <row r="490" ht="15.75" customHeight="1" spans="2:2">
      <c r="B490" s="27"/>
    </row>
    <row r="491" ht="15.75" customHeight="1" spans="2:2">
      <c r="B491" s="27"/>
    </row>
    <row r="492" ht="15.75" customHeight="1" spans="2:2">
      <c r="B492" s="27"/>
    </row>
    <row r="493" ht="15.75" customHeight="1" spans="2:2">
      <c r="B493" s="27"/>
    </row>
    <row r="494" ht="15.75" customHeight="1" spans="2:2">
      <c r="B494" s="27"/>
    </row>
    <row r="495" ht="15.75" customHeight="1" spans="2:2">
      <c r="B495" s="27"/>
    </row>
    <row r="496" ht="15.75" customHeight="1" spans="2:2">
      <c r="B496" s="27"/>
    </row>
    <row r="497" ht="15.75" customHeight="1" spans="2:2">
      <c r="B497" s="27"/>
    </row>
    <row r="498" ht="15.75" customHeight="1" spans="2:2">
      <c r="B498" s="27"/>
    </row>
    <row r="499" ht="15.75" customHeight="1" spans="2:2">
      <c r="B499" s="27"/>
    </row>
    <row r="500" ht="15.75" customHeight="1" spans="2:2">
      <c r="B500" s="27"/>
    </row>
    <row r="501" ht="15.75" customHeight="1" spans="2:2">
      <c r="B501" s="27"/>
    </row>
    <row r="502" ht="15.75" customHeight="1" spans="2:2">
      <c r="B502" s="27"/>
    </row>
    <row r="503" ht="15.75" customHeight="1" spans="2:2">
      <c r="B503" s="27"/>
    </row>
    <row r="504" ht="15.75" customHeight="1" spans="2:2">
      <c r="B504" s="27"/>
    </row>
    <row r="505" ht="15.75" customHeight="1" spans="2:2">
      <c r="B505" s="27"/>
    </row>
    <row r="506" ht="15.75" customHeight="1" spans="2:2">
      <c r="B506" s="27"/>
    </row>
    <row r="507" ht="15.75" customHeight="1" spans="2:2">
      <c r="B507" s="27"/>
    </row>
    <row r="508" ht="15.75" customHeight="1" spans="2:2">
      <c r="B508" s="27"/>
    </row>
    <row r="509" ht="15.75" customHeight="1" spans="2:2">
      <c r="B509" s="27"/>
    </row>
    <row r="510" ht="15.75" customHeight="1" spans="2:2">
      <c r="B510" s="27"/>
    </row>
    <row r="511" ht="15.75" customHeight="1" spans="2:2">
      <c r="B511" s="27"/>
    </row>
    <row r="512" ht="15.75" customHeight="1" spans="2:2">
      <c r="B512" s="27"/>
    </row>
    <row r="513" ht="15.75" customHeight="1" spans="2:2">
      <c r="B513" s="27"/>
    </row>
    <row r="514" ht="15.75" customHeight="1" spans="2:2">
      <c r="B514" s="27"/>
    </row>
    <row r="515" ht="15.75" customHeight="1" spans="2:2">
      <c r="B515" s="27"/>
    </row>
    <row r="516" ht="15.75" customHeight="1" spans="2:2">
      <c r="B516" s="27"/>
    </row>
    <row r="517" ht="15.75" customHeight="1" spans="2:2">
      <c r="B517" s="27"/>
    </row>
    <row r="518" ht="15.75" customHeight="1" spans="2:2">
      <c r="B518" s="27"/>
    </row>
    <row r="519" ht="15.75" customHeight="1" spans="2:2">
      <c r="B519" s="27"/>
    </row>
    <row r="520" ht="15.75" customHeight="1" spans="2:2">
      <c r="B520" s="27"/>
    </row>
    <row r="521" ht="15.75" customHeight="1" spans="2:2">
      <c r="B521" s="27"/>
    </row>
    <row r="522" ht="15.75" customHeight="1" spans="2:2">
      <c r="B522" s="27"/>
    </row>
    <row r="523" ht="15.75" customHeight="1" spans="2:2">
      <c r="B523" s="27"/>
    </row>
    <row r="524" ht="15.75" customHeight="1" spans="2:2">
      <c r="B524" s="27"/>
    </row>
    <row r="525" ht="15.75" customHeight="1" spans="2:2">
      <c r="B525" s="27"/>
    </row>
    <row r="526" ht="15.75" customHeight="1" spans="2:2">
      <c r="B526" s="27"/>
    </row>
    <row r="527" ht="15.75" customHeight="1" spans="2:2">
      <c r="B527" s="27"/>
    </row>
    <row r="528" ht="15.75" customHeight="1" spans="2:2">
      <c r="B528" s="27"/>
    </row>
    <row r="529" ht="15.75" customHeight="1" spans="2:2">
      <c r="B529" s="27"/>
    </row>
    <row r="530" ht="15.75" customHeight="1" spans="2:2">
      <c r="B530" s="27"/>
    </row>
    <row r="531" ht="15.75" customHeight="1" spans="2:2">
      <c r="B531" s="27"/>
    </row>
    <row r="532" ht="15.75" customHeight="1" spans="2:2">
      <c r="B532" s="27"/>
    </row>
    <row r="533" ht="15.75" customHeight="1" spans="2:2">
      <c r="B533" s="27"/>
    </row>
    <row r="534" ht="15.75" customHeight="1" spans="2:2">
      <c r="B534" s="27"/>
    </row>
    <row r="535" ht="15.75" customHeight="1" spans="2:2">
      <c r="B535" s="27"/>
    </row>
    <row r="536" ht="15.75" customHeight="1" spans="2:2">
      <c r="B536" s="27"/>
    </row>
    <row r="537" ht="15.75" customHeight="1" spans="2:2">
      <c r="B537" s="27"/>
    </row>
    <row r="538" ht="15.75" customHeight="1" spans="2:2">
      <c r="B538" s="27"/>
    </row>
    <row r="539" ht="15.75" customHeight="1" spans="2:2">
      <c r="B539" s="27"/>
    </row>
    <row r="540" ht="15.75" customHeight="1" spans="2:2">
      <c r="B540" s="27"/>
    </row>
    <row r="541" ht="15.75" customHeight="1" spans="2:2">
      <c r="B541" s="27"/>
    </row>
    <row r="542" ht="15.75" customHeight="1" spans="2:2">
      <c r="B542" s="27"/>
    </row>
    <row r="543" ht="15.75" customHeight="1" spans="2:2">
      <c r="B543" s="27"/>
    </row>
    <row r="544" ht="15.75" customHeight="1" spans="2:2">
      <c r="B544" s="27"/>
    </row>
    <row r="545" ht="15.75" customHeight="1" spans="2:2">
      <c r="B545" s="27"/>
    </row>
    <row r="546" ht="15.75" customHeight="1" spans="2:2">
      <c r="B546" s="27"/>
    </row>
    <row r="547" ht="15.75" customHeight="1" spans="2:2">
      <c r="B547" s="27"/>
    </row>
    <row r="548" ht="15.75" customHeight="1" spans="2:2">
      <c r="B548" s="27"/>
    </row>
    <row r="549" ht="15.75" customHeight="1" spans="2:2">
      <c r="B549" s="27"/>
    </row>
    <row r="550" ht="15.75" customHeight="1" spans="2:2">
      <c r="B550" s="27"/>
    </row>
    <row r="551" ht="15.75" customHeight="1" spans="2:2">
      <c r="B551" s="27"/>
    </row>
    <row r="552" ht="15.75" customHeight="1" spans="2:2">
      <c r="B552" s="27"/>
    </row>
    <row r="553" ht="15.75" customHeight="1" spans="2:2">
      <c r="B553" s="27"/>
    </row>
    <row r="554" ht="15.75" customHeight="1" spans="2:2">
      <c r="B554" s="27"/>
    </row>
    <row r="555" ht="15.75" customHeight="1" spans="2:2">
      <c r="B555" s="27"/>
    </row>
    <row r="556" ht="15.75" customHeight="1" spans="2:2">
      <c r="B556" s="27"/>
    </row>
    <row r="557" ht="15.75" customHeight="1" spans="2:2">
      <c r="B557" s="27"/>
    </row>
    <row r="558" ht="15.75" customHeight="1" spans="2:2">
      <c r="B558" s="27"/>
    </row>
    <row r="559" ht="15.75" customHeight="1" spans="2:2">
      <c r="B559" s="27"/>
    </row>
    <row r="560" ht="15.75" customHeight="1" spans="2:2">
      <c r="B560" s="27"/>
    </row>
    <row r="561" ht="15.75" customHeight="1" spans="2:2">
      <c r="B561" s="27"/>
    </row>
    <row r="562" ht="15.75" customHeight="1" spans="2:2">
      <c r="B562" s="27"/>
    </row>
    <row r="563" ht="15.75" customHeight="1" spans="2:2">
      <c r="B563" s="27"/>
    </row>
    <row r="564" ht="15.75" customHeight="1" spans="2:2">
      <c r="B564" s="27"/>
    </row>
    <row r="565" ht="15.75" customHeight="1" spans="2:2">
      <c r="B565" s="27"/>
    </row>
    <row r="566" ht="15.75" customHeight="1" spans="2:2">
      <c r="B566" s="27"/>
    </row>
    <row r="567" ht="15.75" customHeight="1" spans="2:2">
      <c r="B567" s="27"/>
    </row>
    <row r="568" ht="15.75" customHeight="1" spans="2:2">
      <c r="B568" s="27"/>
    </row>
    <row r="569" ht="15.75" customHeight="1" spans="2:2">
      <c r="B569" s="27"/>
    </row>
    <row r="570" ht="15.75" customHeight="1" spans="2:2">
      <c r="B570" s="27"/>
    </row>
    <row r="571" ht="15.75" customHeight="1" spans="2:2">
      <c r="B571" s="27"/>
    </row>
    <row r="572" ht="15.75" customHeight="1" spans="2:2">
      <c r="B572" s="27"/>
    </row>
    <row r="573" ht="15.75" customHeight="1" spans="2:2">
      <c r="B573" s="27"/>
    </row>
    <row r="574" ht="15.75" customHeight="1" spans="2:2">
      <c r="B574" s="27"/>
    </row>
    <row r="575" ht="15.75" customHeight="1" spans="2:2">
      <c r="B575" s="27"/>
    </row>
    <row r="576" ht="15.75" customHeight="1" spans="2:2">
      <c r="B576" s="27"/>
    </row>
    <row r="577" ht="15.75" customHeight="1" spans="2:2">
      <c r="B577" s="27"/>
    </row>
    <row r="578" ht="15.75" customHeight="1" spans="2:2">
      <c r="B578" s="27"/>
    </row>
    <row r="579" ht="15.75" customHeight="1" spans="2:2">
      <c r="B579" s="27"/>
    </row>
    <row r="580" ht="15.75" customHeight="1" spans="2:2">
      <c r="B580" s="27"/>
    </row>
    <row r="581" ht="15.75" customHeight="1" spans="2:2">
      <c r="B581" s="27"/>
    </row>
    <row r="582" ht="15.75" customHeight="1" spans="2:2">
      <c r="B582" s="27"/>
    </row>
    <row r="583" ht="15.75" customHeight="1" spans="2:2">
      <c r="B583" s="27"/>
    </row>
    <row r="584" ht="15.75" customHeight="1" spans="2:2">
      <c r="B584" s="27"/>
    </row>
    <row r="585" ht="15.75" customHeight="1" spans="2:2">
      <c r="B585" s="27"/>
    </row>
    <row r="586" ht="15.75" customHeight="1" spans="2:2">
      <c r="B586" s="27"/>
    </row>
    <row r="587" ht="15.75" customHeight="1" spans="2:2">
      <c r="B587" s="27"/>
    </row>
    <row r="588" ht="15.75" customHeight="1" spans="2:2">
      <c r="B588" s="27"/>
    </row>
    <row r="589" ht="15.75" customHeight="1" spans="2:2">
      <c r="B589" s="27"/>
    </row>
    <row r="590" ht="15.75" customHeight="1" spans="2:2">
      <c r="B590" s="27"/>
    </row>
    <row r="591" ht="15.75" customHeight="1" spans="2:2">
      <c r="B591" s="27"/>
    </row>
    <row r="592" ht="15.75" customHeight="1" spans="2:2">
      <c r="B592" s="27"/>
    </row>
    <row r="593" ht="15.75" customHeight="1" spans="2:2">
      <c r="B593" s="27"/>
    </row>
    <row r="594" ht="15.75" customHeight="1" spans="2:2">
      <c r="B594" s="27"/>
    </row>
    <row r="595" ht="15.75" customHeight="1" spans="2:2">
      <c r="B595" s="27"/>
    </row>
    <row r="596" ht="15.75" customHeight="1" spans="2:2">
      <c r="B596" s="27"/>
    </row>
    <row r="597" ht="15.75" customHeight="1" spans="2:2">
      <c r="B597" s="27"/>
    </row>
    <row r="598" ht="15.75" customHeight="1" spans="2:2">
      <c r="B598" s="27"/>
    </row>
    <row r="599" ht="15.75" customHeight="1" spans="2:2">
      <c r="B599" s="27"/>
    </row>
    <row r="600" ht="15.75" customHeight="1" spans="2:2">
      <c r="B600" s="27"/>
    </row>
    <row r="601" ht="15.75" customHeight="1" spans="2:2">
      <c r="B601" s="27"/>
    </row>
    <row r="602" ht="15.75" customHeight="1" spans="2:2">
      <c r="B602" s="27"/>
    </row>
    <row r="603" ht="15.75" customHeight="1" spans="2:2">
      <c r="B603" s="27"/>
    </row>
    <row r="604" ht="15.75" customHeight="1" spans="2:2">
      <c r="B604" s="27"/>
    </row>
    <row r="605" ht="15.75" customHeight="1" spans="2:2">
      <c r="B605" s="27"/>
    </row>
    <row r="606" ht="15.75" customHeight="1" spans="2:2">
      <c r="B606" s="27"/>
    </row>
    <row r="607" ht="15.75" customHeight="1" spans="2:2">
      <c r="B607" s="27"/>
    </row>
    <row r="608" ht="15.75" customHeight="1" spans="2:2">
      <c r="B608" s="27"/>
    </row>
    <row r="609" ht="15.75" customHeight="1" spans="2:2">
      <c r="B609" s="27"/>
    </row>
    <row r="610" ht="15.75" customHeight="1" spans="2:2">
      <c r="B610" s="27"/>
    </row>
    <row r="611" ht="15.75" customHeight="1" spans="2:2">
      <c r="B611" s="27"/>
    </row>
    <row r="612" ht="15.75" customHeight="1" spans="2:2">
      <c r="B612" s="27"/>
    </row>
    <row r="613" ht="15.75" customHeight="1" spans="2:2">
      <c r="B613" s="27"/>
    </row>
    <row r="614" ht="15.75" customHeight="1" spans="2:2">
      <c r="B614" s="27"/>
    </row>
    <row r="615" ht="15.75" customHeight="1" spans="2:2">
      <c r="B615" s="27"/>
    </row>
    <row r="616" ht="15.75" customHeight="1" spans="2:2">
      <c r="B616" s="27"/>
    </row>
    <row r="617" ht="15.75" customHeight="1" spans="2:2">
      <c r="B617" s="27"/>
    </row>
    <row r="618" ht="15.75" customHeight="1" spans="2:2">
      <c r="B618" s="27"/>
    </row>
    <row r="619" ht="15.75" customHeight="1" spans="2:2">
      <c r="B619" s="27"/>
    </row>
    <row r="620" ht="15.75" customHeight="1" spans="2:2">
      <c r="B620" s="27"/>
    </row>
    <row r="621" ht="15.75" customHeight="1" spans="2:2">
      <c r="B621" s="27"/>
    </row>
    <row r="622" ht="15.75" customHeight="1" spans="2:2">
      <c r="B622" s="27"/>
    </row>
    <row r="623" ht="15.75" customHeight="1" spans="2:2">
      <c r="B623" s="27"/>
    </row>
    <row r="624" ht="15.75" customHeight="1" spans="2:2">
      <c r="B624" s="27"/>
    </row>
    <row r="625" ht="15.75" customHeight="1" spans="2:2">
      <c r="B625" s="27"/>
    </row>
    <row r="626" ht="15.75" customHeight="1" spans="2:2">
      <c r="B626" s="27"/>
    </row>
    <row r="627" ht="15.75" customHeight="1" spans="2:2">
      <c r="B627" s="27"/>
    </row>
    <row r="628" ht="15.75" customHeight="1" spans="2:2">
      <c r="B628" s="27"/>
    </row>
    <row r="629" ht="15.75" customHeight="1" spans="2:2">
      <c r="B629" s="27"/>
    </row>
    <row r="630" ht="15.75" customHeight="1" spans="2:2">
      <c r="B630" s="27"/>
    </row>
    <row r="631" ht="15.75" customHeight="1" spans="2:2">
      <c r="B631" s="27"/>
    </row>
    <row r="632" ht="15.75" customHeight="1" spans="2:2">
      <c r="B632" s="27"/>
    </row>
    <row r="633" ht="15.75" customHeight="1" spans="2:2">
      <c r="B633" s="27"/>
    </row>
    <row r="634" ht="15.75" customHeight="1" spans="2:2">
      <c r="B634" s="27"/>
    </row>
    <row r="635" ht="15.75" customHeight="1" spans="2:2">
      <c r="B635" s="27"/>
    </row>
    <row r="636" ht="15.75" customHeight="1" spans="2:2">
      <c r="B636" s="27"/>
    </row>
    <row r="637" ht="15.75" customHeight="1" spans="2:2">
      <c r="B637" s="27"/>
    </row>
    <row r="638" ht="15.75" customHeight="1" spans="2:2">
      <c r="B638" s="27"/>
    </row>
    <row r="639" ht="15.75" customHeight="1" spans="2:2">
      <c r="B639" s="27"/>
    </row>
    <row r="640" ht="15.75" customHeight="1" spans="2:2">
      <c r="B640" s="27"/>
    </row>
    <row r="641" ht="15.75" customHeight="1" spans="2:2">
      <c r="B641" s="27"/>
    </row>
    <row r="642" ht="15.75" customHeight="1" spans="2:2">
      <c r="B642" s="27"/>
    </row>
    <row r="643" ht="15.75" customHeight="1" spans="2:2">
      <c r="B643" s="27"/>
    </row>
    <row r="644" ht="15.75" customHeight="1" spans="2:2">
      <c r="B644" s="27"/>
    </row>
    <row r="645" ht="15.75" customHeight="1" spans="2:2">
      <c r="B645" s="27"/>
    </row>
    <row r="646" ht="15.75" customHeight="1" spans="2:2">
      <c r="B646" s="27"/>
    </row>
    <row r="647" ht="15.75" customHeight="1" spans="2:2">
      <c r="B647" s="27"/>
    </row>
    <row r="648" ht="15.75" customHeight="1" spans="2:2">
      <c r="B648" s="27"/>
    </row>
    <row r="649" ht="15.75" customHeight="1" spans="2:2">
      <c r="B649" s="27"/>
    </row>
    <row r="650" ht="15.75" customHeight="1" spans="2:2">
      <c r="B650" s="27"/>
    </row>
    <row r="651" ht="15.75" customHeight="1" spans="2:2">
      <c r="B651" s="27"/>
    </row>
    <row r="652" ht="15.75" customHeight="1" spans="2:2">
      <c r="B652" s="27"/>
    </row>
    <row r="653" ht="15.75" customHeight="1" spans="2:2">
      <c r="B653" s="27"/>
    </row>
    <row r="654" ht="15.75" customHeight="1" spans="2:2">
      <c r="B654" s="27"/>
    </row>
    <row r="655" ht="15.75" customHeight="1" spans="2:2">
      <c r="B655" s="27"/>
    </row>
    <row r="656" ht="15.75" customHeight="1" spans="2:2">
      <c r="B656" s="27"/>
    </row>
    <row r="657" ht="15.75" customHeight="1" spans="2:2">
      <c r="B657" s="27"/>
    </row>
    <row r="658" ht="15.75" customHeight="1" spans="2:2">
      <c r="B658" s="27"/>
    </row>
    <row r="659" ht="15.75" customHeight="1" spans="2:2">
      <c r="B659" s="27"/>
    </row>
    <row r="660" ht="15.75" customHeight="1" spans="2:2">
      <c r="B660" s="27"/>
    </row>
    <row r="661" ht="15.75" customHeight="1" spans="2:2">
      <c r="B661" s="27"/>
    </row>
    <row r="662" ht="15.75" customHeight="1" spans="2:2">
      <c r="B662" s="27"/>
    </row>
    <row r="663" ht="15.75" customHeight="1" spans="2:2">
      <c r="B663" s="27"/>
    </row>
    <row r="664" ht="15.75" customHeight="1" spans="2:2">
      <c r="B664" s="27"/>
    </row>
    <row r="665" ht="15.75" customHeight="1" spans="2:2">
      <c r="B665" s="27"/>
    </row>
    <row r="666" ht="15.75" customHeight="1" spans="2:2">
      <c r="B666" s="27"/>
    </row>
    <row r="667" ht="15.75" customHeight="1" spans="2:2">
      <c r="B667" s="27"/>
    </row>
    <row r="668" ht="15.75" customHeight="1" spans="2:2">
      <c r="B668" s="27"/>
    </row>
    <row r="669" ht="15.75" customHeight="1" spans="2:2">
      <c r="B669" s="27"/>
    </row>
    <row r="670" ht="15.75" customHeight="1" spans="2:2">
      <c r="B670" s="27"/>
    </row>
    <row r="671" ht="15.75" customHeight="1" spans="2:2">
      <c r="B671" s="27"/>
    </row>
    <row r="672" ht="15.75" customHeight="1" spans="2:2">
      <c r="B672" s="27"/>
    </row>
    <row r="673" ht="15.75" customHeight="1" spans="2:2">
      <c r="B673" s="27"/>
    </row>
    <row r="674" ht="15.75" customHeight="1" spans="2:2">
      <c r="B674" s="27"/>
    </row>
    <row r="675" ht="15.75" customHeight="1" spans="2:2">
      <c r="B675" s="27"/>
    </row>
    <row r="676" ht="15.75" customHeight="1" spans="2:2">
      <c r="B676" s="27"/>
    </row>
    <row r="677" ht="15.75" customHeight="1" spans="2:2">
      <c r="B677" s="27"/>
    </row>
    <row r="678" ht="15.75" customHeight="1" spans="2:2">
      <c r="B678" s="27"/>
    </row>
    <row r="679" ht="15.75" customHeight="1" spans="2:2">
      <c r="B679" s="27"/>
    </row>
    <row r="680" ht="15.75" customHeight="1" spans="2:2">
      <c r="B680" s="27"/>
    </row>
    <row r="681" ht="15.75" customHeight="1" spans="2:2">
      <c r="B681" s="27"/>
    </row>
    <row r="682" ht="15.75" customHeight="1" spans="2:2">
      <c r="B682" s="27"/>
    </row>
    <row r="683" ht="15.75" customHeight="1" spans="2:2">
      <c r="B683" s="27"/>
    </row>
    <row r="684" ht="15.75" customHeight="1" spans="2:2">
      <c r="B684" s="27"/>
    </row>
    <row r="685" ht="15.75" customHeight="1" spans="2:2">
      <c r="B685" s="27"/>
    </row>
    <row r="686" ht="15.75" customHeight="1" spans="2:2">
      <c r="B686" s="27"/>
    </row>
    <row r="687" ht="15.75" customHeight="1" spans="2:2">
      <c r="B687" s="27"/>
    </row>
    <row r="688" ht="15.75" customHeight="1" spans="2:2">
      <c r="B688" s="27"/>
    </row>
    <row r="689" ht="15.75" customHeight="1" spans="2:2">
      <c r="B689" s="27"/>
    </row>
    <row r="690" ht="15.75" customHeight="1" spans="2:2">
      <c r="B690" s="27"/>
    </row>
    <row r="691" ht="15.75" customHeight="1" spans="2:2">
      <c r="B691" s="27"/>
    </row>
    <row r="692" ht="15.75" customHeight="1" spans="2:2">
      <c r="B692" s="27"/>
    </row>
    <row r="693" ht="15.75" customHeight="1" spans="2:2">
      <c r="B693" s="27"/>
    </row>
    <row r="694" ht="15.75" customHeight="1" spans="2:2">
      <c r="B694" s="27"/>
    </row>
    <row r="695" ht="15.75" customHeight="1" spans="2:2">
      <c r="B695" s="27"/>
    </row>
    <row r="696" ht="15.75" customHeight="1" spans="2:2">
      <c r="B696" s="27"/>
    </row>
    <row r="697" ht="15.75" customHeight="1" spans="2:2">
      <c r="B697" s="27"/>
    </row>
    <row r="698" ht="15.75" customHeight="1" spans="2:2">
      <c r="B698" s="27"/>
    </row>
    <row r="699" ht="15.75" customHeight="1" spans="2:2">
      <c r="B699" s="27"/>
    </row>
    <row r="700" ht="15.75" customHeight="1" spans="2:2">
      <c r="B700" s="27"/>
    </row>
    <row r="701" ht="15.75" customHeight="1" spans="2:2">
      <c r="B701" s="27"/>
    </row>
    <row r="702" ht="15.75" customHeight="1" spans="2:2">
      <c r="B702" s="27"/>
    </row>
    <row r="703" ht="15.75" customHeight="1" spans="2:2">
      <c r="B703" s="27"/>
    </row>
    <row r="704" ht="15.75" customHeight="1" spans="2:2">
      <c r="B704" s="27"/>
    </row>
    <row r="705" ht="15.75" customHeight="1" spans="2:2">
      <c r="B705" s="27"/>
    </row>
    <row r="706" ht="15.75" customHeight="1" spans="2:2">
      <c r="B706" s="27"/>
    </row>
    <row r="707" ht="15.75" customHeight="1" spans="2:2">
      <c r="B707" s="27"/>
    </row>
    <row r="708" ht="15.75" customHeight="1" spans="2:2">
      <c r="B708" s="27"/>
    </row>
    <row r="709" ht="15.75" customHeight="1" spans="2:2">
      <c r="B709" s="27"/>
    </row>
    <row r="710" ht="15.75" customHeight="1" spans="2:2">
      <c r="B710" s="27"/>
    </row>
    <row r="711" ht="15.75" customHeight="1" spans="2:2">
      <c r="B711" s="27"/>
    </row>
    <row r="712" ht="15.75" customHeight="1" spans="2:2">
      <c r="B712" s="27"/>
    </row>
    <row r="713" ht="15.75" customHeight="1" spans="2:2">
      <c r="B713" s="27"/>
    </row>
    <row r="714" ht="15.75" customHeight="1" spans="2:2">
      <c r="B714" s="27"/>
    </row>
    <row r="715" ht="15.75" customHeight="1" spans="2:2">
      <c r="B715" s="27"/>
    </row>
    <row r="716" ht="15.75" customHeight="1" spans="2:2">
      <c r="B716" s="27"/>
    </row>
    <row r="717" ht="15.75" customHeight="1" spans="2:2">
      <c r="B717" s="27"/>
    </row>
    <row r="718" ht="15.75" customHeight="1" spans="2:2">
      <c r="B718" s="27"/>
    </row>
    <row r="719" ht="15.75" customHeight="1" spans="2:2">
      <c r="B719" s="27"/>
    </row>
    <row r="720" ht="15.75" customHeight="1" spans="2:2">
      <c r="B720" s="27"/>
    </row>
    <row r="721" ht="15.75" customHeight="1" spans="2:2">
      <c r="B721" s="27"/>
    </row>
    <row r="722" ht="15.75" customHeight="1" spans="2:2">
      <c r="B722" s="27"/>
    </row>
    <row r="723" ht="15.75" customHeight="1" spans="2:2">
      <c r="B723" s="27"/>
    </row>
    <row r="724" ht="15.75" customHeight="1" spans="2:2">
      <c r="B724" s="27"/>
    </row>
    <row r="725" ht="15.75" customHeight="1" spans="2:2">
      <c r="B725" s="27"/>
    </row>
    <row r="726" ht="15.75" customHeight="1" spans="2:2">
      <c r="B726" s="27"/>
    </row>
    <row r="727" ht="15.75" customHeight="1" spans="2:2">
      <c r="B727" s="27"/>
    </row>
    <row r="728" ht="15.75" customHeight="1" spans="2:2">
      <c r="B728" s="27"/>
    </row>
    <row r="729" ht="15.75" customHeight="1" spans="2:2">
      <c r="B729" s="27"/>
    </row>
    <row r="730" ht="15.75" customHeight="1" spans="2:2">
      <c r="B730" s="27"/>
    </row>
    <row r="731" ht="15.75" customHeight="1" spans="2:2">
      <c r="B731" s="27"/>
    </row>
    <row r="732" ht="15.75" customHeight="1" spans="2:2">
      <c r="B732" s="27"/>
    </row>
    <row r="733" ht="15.75" customHeight="1" spans="2:2">
      <c r="B733" s="27"/>
    </row>
    <row r="734" ht="15.75" customHeight="1" spans="2:2">
      <c r="B734" s="27"/>
    </row>
    <row r="735" ht="15.75" customHeight="1" spans="2:2">
      <c r="B735" s="27"/>
    </row>
    <row r="736" ht="15.75" customHeight="1" spans="2:2">
      <c r="B736" s="27"/>
    </row>
    <row r="737" ht="15.75" customHeight="1" spans="2:2">
      <c r="B737" s="27"/>
    </row>
    <row r="738" ht="15.75" customHeight="1" spans="2:2">
      <c r="B738" s="27"/>
    </row>
    <row r="739" ht="15.75" customHeight="1" spans="2:2">
      <c r="B739" s="27"/>
    </row>
    <row r="740" ht="15.75" customHeight="1" spans="2:2">
      <c r="B740" s="27"/>
    </row>
    <row r="741" ht="15.75" customHeight="1" spans="2:2">
      <c r="B741" s="27"/>
    </row>
    <row r="742" ht="15.75" customHeight="1" spans="2:2">
      <c r="B742" s="27"/>
    </row>
    <row r="743" ht="15.75" customHeight="1" spans="2:2">
      <c r="B743" s="27"/>
    </row>
    <row r="744" ht="15.75" customHeight="1" spans="2:2">
      <c r="B744" s="27"/>
    </row>
    <row r="745" ht="15.75" customHeight="1" spans="2:2">
      <c r="B745" s="27"/>
    </row>
    <row r="746" ht="15.75" customHeight="1" spans="2:2">
      <c r="B746" s="27"/>
    </row>
    <row r="747" ht="15.75" customHeight="1" spans="2:2">
      <c r="B747" s="27"/>
    </row>
    <row r="748" ht="15.75" customHeight="1" spans="2:2">
      <c r="B748" s="27"/>
    </row>
    <row r="749" ht="15.75" customHeight="1" spans="2:2">
      <c r="B749" s="27"/>
    </row>
    <row r="750" ht="15.75" customHeight="1" spans="2:2">
      <c r="B750" s="27"/>
    </row>
    <row r="751" ht="15.75" customHeight="1" spans="2:2">
      <c r="B751" s="27"/>
    </row>
    <row r="752" ht="15.75" customHeight="1" spans="2:2">
      <c r="B752" s="27"/>
    </row>
    <row r="753" ht="15.75" customHeight="1" spans="2:2">
      <c r="B753" s="27"/>
    </row>
    <row r="754" ht="15.75" customHeight="1" spans="2:2">
      <c r="B754" s="27"/>
    </row>
    <row r="755" ht="15.75" customHeight="1" spans="2:2">
      <c r="B755" s="27"/>
    </row>
    <row r="756" ht="15.75" customHeight="1" spans="2:2">
      <c r="B756" s="27"/>
    </row>
    <row r="757" ht="15.75" customHeight="1" spans="2:2">
      <c r="B757" s="27"/>
    </row>
    <row r="758" ht="15.75" customHeight="1" spans="2:2">
      <c r="B758" s="27"/>
    </row>
    <row r="759" ht="15.75" customHeight="1" spans="2:2">
      <c r="B759" s="27"/>
    </row>
    <row r="760" ht="15.75" customHeight="1" spans="2:2">
      <c r="B760" s="27"/>
    </row>
    <row r="761" ht="15.75" customHeight="1" spans="2:2">
      <c r="B761" s="27"/>
    </row>
    <row r="762" ht="15.75" customHeight="1" spans="2:2">
      <c r="B762" s="27"/>
    </row>
    <row r="763" ht="15.75" customHeight="1" spans="2:2">
      <c r="B763" s="27"/>
    </row>
    <row r="764" ht="15.75" customHeight="1" spans="2:2">
      <c r="B764" s="27"/>
    </row>
    <row r="765" ht="15.75" customHeight="1" spans="2:2">
      <c r="B765" s="27"/>
    </row>
    <row r="766" ht="15.75" customHeight="1" spans="2:2">
      <c r="B766" s="27"/>
    </row>
    <row r="767" ht="15.75" customHeight="1" spans="2:2">
      <c r="B767" s="27"/>
    </row>
    <row r="768" ht="15.75" customHeight="1" spans="2:2">
      <c r="B768" s="27"/>
    </row>
    <row r="769" ht="15.75" customHeight="1" spans="2:2">
      <c r="B769" s="27"/>
    </row>
    <row r="770" ht="15.75" customHeight="1" spans="2:2">
      <c r="B770" s="27"/>
    </row>
    <row r="771" ht="15.75" customHeight="1" spans="2:2">
      <c r="B771" s="27"/>
    </row>
    <row r="772" ht="15.75" customHeight="1" spans="2:2">
      <c r="B772" s="27"/>
    </row>
    <row r="773" ht="15.75" customHeight="1" spans="2:2">
      <c r="B773" s="27"/>
    </row>
    <row r="774" ht="15.75" customHeight="1" spans="2:2">
      <c r="B774" s="27"/>
    </row>
    <row r="775" ht="15.75" customHeight="1" spans="2:2">
      <c r="B775" s="27"/>
    </row>
    <row r="776" ht="15.75" customHeight="1" spans="2:2">
      <c r="B776" s="27"/>
    </row>
    <row r="777" ht="15.75" customHeight="1" spans="2:2">
      <c r="B777" s="27"/>
    </row>
    <row r="778" ht="15.75" customHeight="1" spans="2:2">
      <c r="B778" s="27"/>
    </row>
    <row r="779" ht="15.75" customHeight="1" spans="2:2">
      <c r="B779" s="27"/>
    </row>
    <row r="780" ht="15.75" customHeight="1" spans="2:2">
      <c r="B780" s="27"/>
    </row>
    <row r="781" ht="15.75" customHeight="1" spans="2:2">
      <c r="B781" s="27"/>
    </row>
    <row r="782" ht="15.75" customHeight="1" spans="2:2">
      <c r="B782" s="27"/>
    </row>
    <row r="783" ht="15.75" customHeight="1" spans="2:2">
      <c r="B783" s="27"/>
    </row>
    <row r="784" ht="15.75" customHeight="1" spans="2:2">
      <c r="B784" s="27"/>
    </row>
    <row r="785" ht="15.75" customHeight="1" spans="2:2">
      <c r="B785" s="27"/>
    </row>
    <row r="786" ht="15.75" customHeight="1" spans="2:2">
      <c r="B786" s="27"/>
    </row>
    <row r="787" ht="15.75" customHeight="1" spans="2:2">
      <c r="B787" s="27"/>
    </row>
    <row r="788" ht="15.75" customHeight="1" spans="2:2">
      <c r="B788" s="27"/>
    </row>
    <row r="789" ht="15.75" customHeight="1" spans="2:2">
      <c r="B789" s="27"/>
    </row>
    <row r="790" ht="15.75" customHeight="1" spans="2:2">
      <c r="B790" s="27"/>
    </row>
    <row r="791" ht="15.75" customHeight="1" spans="2:2">
      <c r="B791" s="27"/>
    </row>
    <row r="792" ht="15.75" customHeight="1" spans="2:2">
      <c r="B792" s="27"/>
    </row>
    <row r="793" ht="15.75" customHeight="1" spans="2:2">
      <c r="B793" s="27"/>
    </row>
    <row r="794" ht="15.75" customHeight="1" spans="2:2">
      <c r="B794" s="27"/>
    </row>
    <row r="795" ht="15.75" customHeight="1" spans="2:2">
      <c r="B795" s="27"/>
    </row>
    <row r="796" ht="15.75" customHeight="1" spans="2:2">
      <c r="B796" s="27"/>
    </row>
    <row r="797" ht="15.75" customHeight="1" spans="2:2">
      <c r="B797" s="27"/>
    </row>
    <row r="798" ht="15.75" customHeight="1" spans="2:2">
      <c r="B798" s="27"/>
    </row>
    <row r="799" ht="15.75" customHeight="1" spans="2:2">
      <c r="B799" s="27"/>
    </row>
    <row r="800" ht="15.75" customHeight="1" spans="2:2">
      <c r="B800" s="27"/>
    </row>
    <row r="801" ht="15.75" customHeight="1" spans="2:2">
      <c r="B801" s="27"/>
    </row>
    <row r="802" ht="15.75" customHeight="1" spans="2:2">
      <c r="B802" s="27"/>
    </row>
    <row r="803" ht="15.75" customHeight="1" spans="2:2">
      <c r="B803" s="27"/>
    </row>
    <row r="804" ht="15.75" customHeight="1" spans="2:2">
      <c r="B804" s="27"/>
    </row>
    <row r="805" ht="15.75" customHeight="1" spans="2:2">
      <c r="B805" s="27"/>
    </row>
    <row r="806" ht="15.75" customHeight="1" spans="2:2">
      <c r="B806" s="27"/>
    </row>
    <row r="807" ht="15.75" customHeight="1" spans="2:2">
      <c r="B807" s="27"/>
    </row>
    <row r="808" ht="15.75" customHeight="1" spans="2:2">
      <c r="B808" s="27"/>
    </row>
    <row r="809" ht="15.75" customHeight="1" spans="2:2">
      <c r="B809" s="27"/>
    </row>
    <row r="810" ht="15.75" customHeight="1" spans="2:2">
      <c r="B810" s="27"/>
    </row>
    <row r="811" ht="15.75" customHeight="1" spans="2:2">
      <c r="B811" s="27"/>
    </row>
    <row r="812" ht="15.75" customHeight="1" spans="2:2">
      <c r="B812" s="27"/>
    </row>
    <row r="813" ht="15.75" customHeight="1" spans="2:2">
      <c r="B813" s="27"/>
    </row>
    <row r="814" ht="15.75" customHeight="1" spans="2:2">
      <c r="B814" s="27"/>
    </row>
    <row r="815" ht="15.75" customHeight="1" spans="2:2">
      <c r="B815" s="27"/>
    </row>
    <row r="816" ht="15.75" customHeight="1" spans="2:2">
      <c r="B816" s="27"/>
    </row>
    <row r="817" ht="15.75" customHeight="1" spans="2:2">
      <c r="B817" s="27"/>
    </row>
    <row r="818" ht="15.75" customHeight="1" spans="2:2">
      <c r="B818" s="27"/>
    </row>
    <row r="819" ht="15.75" customHeight="1" spans="2:2">
      <c r="B819" s="27"/>
    </row>
    <row r="820" ht="15.75" customHeight="1" spans="2:2">
      <c r="B820" s="27"/>
    </row>
    <row r="821" ht="15.75" customHeight="1" spans="2:2">
      <c r="B821" s="27"/>
    </row>
    <row r="822" ht="15.75" customHeight="1" spans="2:2">
      <c r="B822" s="27"/>
    </row>
    <row r="823" ht="15.75" customHeight="1" spans="2:2">
      <c r="B823" s="27"/>
    </row>
    <row r="824" ht="15.75" customHeight="1" spans="2:2">
      <c r="B824" s="27"/>
    </row>
    <row r="825" ht="15.75" customHeight="1" spans="2:2">
      <c r="B825" s="27"/>
    </row>
    <row r="826" ht="15.75" customHeight="1" spans="2:2">
      <c r="B826" s="27"/>
    </row>
    <row r="827" ht="15.75" customHeight="1" spans="2:2">
      <c r="B827" s="27"/>
    </row>
    <row r="828" ht="15.75" customHeight="1" spans="2:2">
      <c r="B828" s="27"/>
    </row>
    <row r="829" ht="15.75" customHeight="1" spans="2:2">
      <c r="B829" s="27"/>
    </row>
    <row r="830" ht="15.75" customHeight="1" spans="2:2">
      <c r="B830" s="27"/>
    </row>
    <row r="831" ht="15.75" customHeight="1" spans="2:2">
      <c r="B831" s="27"/>
    </row>
    <row r="832" ht="15.75" customHeight="1" spans="2:2">
      <c r="B832" s="27"/>
    </row>
    <row r="833" ht="15.75" customHeight="1" spans="2:2">
      <c r="B833" s="27"/>
    </row>
    <row r="834" ht="15.75" customHeight="1" spans="2:2">
      <c r="B834" s="27"/>
    </row>
    <row r="835" ht="15.75" customHeight="1" spans="2:2">
      <c r="B835" s="27"/>
    </row>
    <row r="836" ht="15.75" customHeight="1" spans="2:2">
      <c r="B836" s="27"/>
    </row>
    <row r="837" ht="15.75" customHeight="1" spans="2:2">
      <c r="B837" s="27"/>
    </row>
    <row r="838" ht="15.75" customHeight="1" spans="2:2">
      <c r="B838" s="27"/>
    </row>
    <row r="839" ht="15.75" customHeight="1" spans="2:2">
      <c r="B839" s="27"/>
    </row>
    <row r="840" ht="15.75" customHeight="1" spans="2:2">
      <c r="B840" s="27"/>
    </row>
    <row r="841" ht="15.75" customHeight="1" spans="2:2">
      <c r="B841" s="27"/>
    </row>
    <row r="842" ht="15.75" customHeight="1" spans="2:2">
      <c r="B842" s="27"/>
    </row>
    <row r="843" ht="15.75" customHeight="1" spans="2:2">
      <c r="B843" s="27"/>
    </row>
    <row r="844" ht="15.75" customHeight="1" spans="2:2">
      <c r="B844" s="27"/>
    </row>
    <row r="845" ht="15.75" customHeight="1" spans="2:2">
      <c r="B845" s="27"/>
    </row>
    <row r="846" ht="15.75" customHeight="1" spans="2:2">
      <c r="B846" s="27"/>
    </row>
    <row r="847" ht="15.75" customHeight="1" spans="2:2">
      <c r="B847" s="27"/>
    </row>
    <row r="848" ht="15.75" customHeight="1" spans="2:2">
      <c r="B848" s="27"/>
    </row>
    <row r="849" ht="15.75" customHeight="1" spans="2:2">
      <c r="B849" s="27"/>
    </row>
    <row r="850" ht="15.75" customHeight="1" spans="2:2">
      <c r="B850" s="27"/>
    </row>
    <row r="851" ht="15.75" customHeight="1" spans="2:2">
      <c r="B851" s="27"/>
    </row>
    <row r="852" ht="15.75" customHeight="1" spans="2:2">
      <c r="B852" s="27"/>
    </row>
    <row r="853" ht="15.75" customHeight="1" spans="2:2">
      <c r="B853" s="27"/>
    </row>
    <row r="854" ht="15.75" customHeight="1" spans="2:2">
      <c r="B854" s="27"/>
    </row>
    <row r="855" ht="15.75" customHeight="1" spans="2:2">
      <c r="B855" s="27"/>
    </row>
    <row r="856" ht="15.75" customHeight="1" spans="2:2">
      <c r="B856" s="27"/>
    </row>
    <row r="857" ht="15.75" customHeight="1" spans="2:2">
      <c r="B857" s="27"/>
    </row>
    <row r="858" ht="15.75" customHeight="1" spans="2:2">
      <c r="B858" s="27"/>
    </row>
    <row r="859" ht="15.75" customHeight="1" spans="2:2">
      <c r="B859" s="27"/>
    </row>
    <row r="860" ht="15.75" customHeight="1" spans="2:2">
      <c r="B860" s="27"/>
    </row>
    <row r="861" ht="15.75" customHeight="1" spans="2:2">
      <c r="B861" s="27"/>
    </row>
    <row r="862" ht="15.75" customHeight="1" spans="2:2">
      <c r="B862" s="27"/>
    </row>
    <row r="863" ht="15.75" customHeight="1" spans="2:2">
      <c r="B863" s="27"/>
    </row>
    <row r="864" ht="15.75" customHeight="1" spans="2:2">
      <c r="B864" s="27"/>
    </row>
    <row r="865" ht="15.75" customHeight="1" spans="2:2">
      <c r="B865" s="27"/>
    </row>
    <row r="866" ht="15.75" customHeight="1" spans="2:2">
      <c r="B866" s="27"/>
    </row>
    <row r="867" ht="15.75" customHeight="1" spans="2:2">
      <c r="B867" s="27"/>
    </row>
    <row r="868" ht="15.75" customHeight="1" spans="2:2">
      <c r="B868" s="27"/>
    </row>
    <row r="869" ht="15.75" customHeight="1" spans="2:2">
      <c r="B869" s="27"/>
    </row>
    <row r="870" ht="15.75" customHeight="1" spans="2:2">
      <c r="B870" s="27"/>
    </row>
    <row r="871" ht="15.75" customHeight="1" spans="2:2">
      <c r="B871" s="27"/>
    </row>
    <row r="872" ht="15.75" customHeight="1" spans="2:2">
      <c r="B872" s="27"/>
    </row>
    <row r="873" ht="15.75" customHeight="1" spans="2:2">
      <c r="B873" s="27"/>
    </row>
    <row r="874" ht="15.75" customHeight="1" spans="2:2">
      <c r="B874" s="27"/>
    </row>
    <row r="875" ht="15.75" customHeight="1" spans="2:2">
      <c r="B875" s="27"/>
    </row>
    <row r="876" ht="15.75" customHeight="1" spans="2:2">
      <c r="B876" s="27"/>
    </row>
    <row r="877" ht="15.75" customHeight="1" spans="2:2">
      <c r="B877" s="27"/>
    </row>
    <row r="878" ht="15.75" customHeight="1" spans="2:2">
      <c r="B878" s="27"/>
    </row>
    <row r="879" ht="15.75" customHeight="1" spans="2:2">
      <c r="B879" s="27"/>
    </row>
    <row r="880" ht="15.75" customHeight="1" spans="2:2">
      <c r="B880" s="27"/>
    </row>
    <row r="881" ht="15.75" customHeight="1" spans="2:2">
      <c r="B881" s="27"/>
    </row>
    <row r="882" ht="15.75" customHeight="1" spans="2:2">
      <c r="B882" s="27"/>
    </row>
    <row r="883" ht="15.75" customHeight="1" spans="2:2">
      <c r="B883" s="27"/>
    </row>
    <row r="884" ht="15.75" customHeight="1" spans="2:2">
      <c r="B884" s="27"/>
    </row>
    <row r="885" ht="15.75" customHeight="1" spans="2:2">
      <c r="B885" s="27"/>
    </row>
    <row r="886" ht="15.75" customHeight="1" spans="2:2">
      <c r="B886" s="27"/>
    </row>
    <row r="887" ht="15.75" customHeight="1" spans="2:2">
      <c r="B887" s="27"/>
    </row>
    <row r="888" ht="15.75" customHeight="1" spans="2:2">
      <c r="B888" s="27"/>
    </row>
    <row r="889" ht="15.75" customHeight="1" spans="2:2">
      <c r="B889" s="27"/>
    </row>
    <row r="890" ht="15.75" customHeight="1" spans="2:2">
      <c r="B890" s="27"/>
    </row>
    <row r="891" ht="15.75" customHeight="1" spans="2:2">
      <c r="B891" s="27"/>
    </row>
    <row r="892" ht="15.75" customHeight="1" spans="2:2">
      <c r="B892" s="27"/>
    </row>
    <row r="893" ht="15.75" customHeight="1" spans="2:2">
      <c r="B893" s="27"/>
    </row>
    <row r="894" ht="15.75" customHeight="1" spans="2:2">
      <c r="B894" s="27"/>
    </row>
    <row r="895" ht="15.75" customHeight="1" spans="2:2">
      <c r="B895" s="27"/>
    </row>
    <row r="896" ht="15.75" customHeight="1" spans="2:2">
      <c r="B896" s="27"/>
    </row>
    <row r="897" ht="15.75" customHeight="1" spans="2:2">
      <c r="B897" s="27"/>
    </row>
    <row r="898" ht="15.75" customHeight="1" spans="2:2">
      <c r="B898" s="27"/>
    </row>
    <row r="899" ht="15.75" customHeight="1" spans="2:2">
      <c r="B899" s="27"/>
    </row>
    <row r="900" ht="15.75" customHeight="1" spans="2:2">
      <c r="B900" s="27"/>
    </row>
    <row r="901" ht="15.75" customHeight="1" spans="2:2">
      <c r="B901" s="27"/>
    </row>
    <row r="902" ht="15.75" customHeight="1" spans="2:2">
      <c r="B902" s="27"/>
    </row>
    <row r="903" ht="15.75" customHeight="1" spans="2:2">
      <c r="B903" s="27"/>
    </row>
    <row r="904" ht="15.75" customHeight="1" spans="2:2">
      <c r="B904" s="27"/>
    </row>
    <row r="905" ht="15.75" customHeight="1" spans="2:2">
      <c r="B905" s="27"/>
    </row>
    <row r="906" ht="15.75" customHeight="1" spans="2:2">
      <c r="B906" s="27"/>
    </row>
    <row r="907" ht="15.75" customHeight="1" spans="2:2">
      <c r="B907" s="27"/>
    </row>
    <row r="908" ht="15.75" customHeight="1" spans="2:2">
      <c r="B908" s="27"/>
    </row>
    <row r="909" ht="15.75" customHeight="1" spans="2:2">
      <c r="B909" s="27"/>
    </row>
    <row r="910" ht="15.75" customHeight="1" spans="2:2">
      <c r="B910" s="27"/>
    </row>
    <row r="911" ht="15.75" customHeight="1" spans="2:2">
      <c r="B911" s="27"/>
    </row>
    <row r="912" ht="15.75" customHeight="1" spans="2:2">
      <c r="B912" s="27"/>
    </row>
    <row r="913" ht="15.75" customHeight="1" spans="2:2">
      <c r="B913" s="27"/>
    </row>
    <row r="914" ht="15.75" customHeight="1" spans="2:2">
      <c r="B914" s="27"/>
    </row>
    <row r="915" ht="15.75" customHeight="1" spans="2:2">
      <c r="B915" s="27"/>
    </row>
    <row r="916" ht="15.75" customHeight="1" spans="2:2">
      <c r="B916" s="27"/>
    </row>
    <row r="917" ht="15.75" customHeight="1" spans="2:2">
      <c r="B917" s="27"/>
    </row>
    <row r="918" ht="15.75" customHeight="1" spans="2:2">
      <c r="B918" s="27"/>
    </row>
    <row r="919" ht="15.75" customHeight="1" spans="2:2">
      <c r="B919" s="27"/>
    </row>
    <row r="920" ht="15.75" customHeight="1" spans="2:2">
      <c r="B920" s="27"/>
    </row>
    <row r="921" ht="15.75" customHeight="1" spans="2:2">
      <c r="B921" s="27"/>
    </row>
    <row r="922" ht="15.75" customHeight="1" spans="2:2">
      <c r="B922" s="27"/>
    </row>
    <row r="923" ht="15.75" customHeight="1" spans="2:2">
      <c r="B923" s="27"/>
    </row>
    <row r="924" ht="15.75" customHeight="1" spans="2:2">
      <c r="B924" s="27"/>
    </row>
    <row r="925" ht="15.75" customHeight="1" spans="2:2">
      <c r="B925" s="27"/>
    </row>
    <row r="926" ht="15.75" customHeight="1" spans="2:2">
      <c r="B926" s="27"/>
    </row>
    <row r="927" ht="15.75" customHeight="1" spans="2:2">
      <c r="B927" s="27"/>
    </row>
    <row r="928" ht="15.75" customHeight="1" spans="2:2">
      <c r="B928" s="27"/>
    </row>
    <row r="929" ht="15.75" customHeight="1" spans="2:2">
      <c r="B929" s="27"/>
    </row>
    <row r="930" ht="15.75" customHeight="1" spans="2:2">
      <c r="B930" s="27"/>
    </row>
    <row r="931" ht="15.75" customHeight="1" spans="2:2">
      <c r="B931" s="27"/>
    </row>
    <row r="932" ht="15.75" customHeight="1" spans="2:2">
      <c r="B932" s="27"/>
    </row>
    <row r="933" ht="15.75" customHeight="1" spans="2:2">
      <c r="B933" s="27"/>
    </row>
    <row r="934" ht="15.75" customHeight="1" spans="2:2">
      <c r="B934" s="27"/>
    </row>
    <row r="935" ht="15.75" customHeight="1" spans="2:2">
      <c r="B935" s="27"/>
    </row>
    <row r="936" ht="15.75" customHeight="1" spans="2:2">
      <c r="B936" s="27"/>
    </row>
    <row r="937" ht="15.75" customHeight="1" spans="2:2">
      <c r="B937" s="27"/>
    </row>
    <row r="938" ht="15.75" customHeight="1" spans="2:2">
      <c r="B938" s="27"/>
    </row>
    <row r="939" ht="15.75" customHeight="1" spans="2:2">
      <c r="B939" s="27"/>
    </row>
    <row r="940" ht="15.75" customHeight="1" spans="2:2">
      <c r="B940" s="27"/>
    </row>
    <row r="941" ht="15.75" customHeight="1" spans="2:2">
      <c r="B941" s="27"/>
    </row>
    <row r="942" ht="15.75" customHeight="1" spans="2:2">
      <c r="B942" s="27"/>
    </row>
    <row r="943" ht="15.75" customHeight="1" spans="2:2">
      <c r="B943" s="27"/>
    </row>
    <row r="944" ht="15.75" customHeight="1" spans="2:2">
      <c r="B944" s="27"/>
    </row>
    <row r="945" ht="15.75" customHeight="1" spans="2:2">
      <c r="B945" s="27"/>
    </row>
    <row r="946" ht="15.75" customHeight="1" spans="2:2">
      <c r="B946" s="27"/>
    </row>
    <row r="947" ht="15.75" customHeight="1" spans="2:2">
      <c r="B947" s="27"/>
    </row>
    <row r="948" ht="15.75" customHeight="1" spans="2:2">
      <c r="B948" s="27"/>
    </row>
    <row r="949" ht="15.75" customHeight="1" spans="2:2">
      <c r="B949" s="27"/>
    </row>
    <row r="950" ht="15.75" customHeight="1" spans="2:2">
      <c r="B950" s="27"/>
    </row>
    <row r="951" ht="15.75" customHeight="1" spans="2:2">
      <c r="B951" s="27"/>
    </row>
    <row r="952" ht="15.75" customHeight="1" spans="2:2">
      <c r="B952" s="27"/>
    </row>
    <row r="953" ht="15.75" customHeight="1" spans="2:2">
      <c r="B953" s="27"/>
    </row>
    <row r="954" ht="15.75" customHeight="1" spans="2:2">
      <c r="B954" s="27"/>
    </row>
    <row r="955" ht="15.75" customHeight="1" spans="2:2">
      <c r="B955" s="27"/>
    </row>
    <row r="956" ht="15.75" customHeight="1" spans="2:2">
      <c r="B956" s="27"/>
    </row>
    <row r="957" ht="15.75" customHeight="1" spans="2:2">
      <c r="B957" s="27"/>
    </row>
    <row r="958" ht="15.75" customHeight="1" spans="2:2">
      <c r="B958" s="27"/>
    </row>
    <row r="959" ht="15.75" customHeight="1" spans="2:2">
      <c r="B959" s="27"/>
    </row>
    <row r="960" ht="15.75" customHeight="1" spans="2:2">
      <c r="B960" s="27"/>
    </row>
    <row r="961" ht="15.75" customHeight="1" spans="2:2">
      <c r="B961" s="27"/>
    </row>
    <row r="962" ht="15.75" customHeight="1" spans="2:2">
      <c r="B962" s="27"/>
    </row>
    <row r="963" ht="15.75" customHeight="1" spans="2:2">
      <c r="B963" s="27"/>
    </row>
    <row r="964" ht="15.75" customHeight="1" spans="2:2">
      <c r="B964" s="27"/>
    </row>
    <row r="965" ht="15.75" customHeight="1" spans="2:2">
      <c r="B965" s="27"/>
    </row>
    <row r="966" ht="15.75" customHeight="1" spans="2:2">
      <c r="B966" s="27"/>
    </row>
    <row r="967" ht="15.75" customHeight="1" spans="2:2">
      <c r="B967" s="27"/>
    </row>
    <row r="968" ht="15.75" customHeight="1" spans="2:2">
      <c r="B968" s="27"/>
    </row>
    <row r="969" ht="15.75" customHeight="1" spans="2:2">
      <c r="B969" s="27"/>
    </row>
    <row r="970" ht="15.75" customHeight="1" spans="2:2">
      <c r="B970" s="27"/>
    </row>
    <row r="971" ht="15.75" customHeight="1" spans="2:2">
      <c r="B971" s="27"/>
    </row>
    <row r="972" ht="15.75" customHeight="1" spans="2:2">
      <c r="B972" s="27"/>
    </row>
    <row r="973" ht="15.75" customHeight="1" spans="2:2">
      <c r="B973" s="27"/>
    </row>
    <row r="974" ht="15.75" customHeight="1" spans="2:2">
      <c r="B974" s="27"/>
    </row>
    <row r="975" ht="15.75" customHeight="1" spans="2:2">
      <c r="B975" s="27"/>
    </row>
    <row r="976" ht="15.75" customHeight="1" spans="2:2">
      <c r="B976" s="27"/>
    </row>
    <row r="977" ht="15.75" customHeight="1" spans="2:2">
      <c r="B977" s="27"/>
    </row>
    <row r="978" ht="15.75" customHeight="1" spans="2:2">
      <c r="B978" s="27"/>
    </row>
    <row r="979" ht="15.75" customHeight="1" spans="2:2">
      <c r="B979" s="27"/>
    </row>
    <row r="980" ht="15.75" customHeight="1" spans="2:2">
      <c r="B980" s="27"/>
    </row>
    <row r="981" ht="15.75" customHeight="1" spans="2:2">
      <c r="B981" s="27"/>
    </row>
    <row r="982" ht="15.75" customHeight="1" spans="2:2">
      <c r="B982" s="27"/>
    </row>
  </sheetData>
  <mergeCells count="9">
    <mergeCell ref="A1:F1"/>
    <mergeCell ref="A2:F2"/>
    <mergeCell ref="A3:F3"/>
    <mergeCell ref="A4:F4"/>
    <mergeCell ref="A5:F5"/>
    <mergeCell ref="A6:F6"/>
    <mergeCell ref="A7:F7"/>
    <mergeCell ref="A9:F9"/>
    <mergeCell ref="A19:D19"/>
  </mergeCells>
  <pageMargins left="0.511805555555556" right="0.511805555555556" top="0.869444444444444" bottom="0.786805555555556" header="0" footer="0"/>
  <pageSetup paperSize="9" orientation="landscape" horizontalDpi="600"/>
  <headerFooter>
    <oddHeader>&amp;CNegrito itálico"Processo 23069.153532/2025-16
PE 90.023/2025
</oddHeader>
    <oddFooter>&amp;L&amp;A</oddFooter>
  </headerFooter>
  <colBreaks count="1" manualBreakCount="1">
    <brk id="7" max="0" man="1"/>
  </colBreaks>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86"/>
  <sheetViews>
    <sheetView workbookViewId="0">
      <selection activeCell="A6" sqref="A6:F6"/>
    </sheetView>
  </sheetViews>
  <sheetFormatPr defaultColWidth="14.4285714285714" defaultRowHeight="15" customHeight="1"/>
  <cols>
    <col min="1" max="1" width="5.14285714285714" customWidth="1"/>
    <col min="2" max="2" width="60.7142857142857" customWidth="1"/>
    <col min="3" max="3" width="7.71428571428571" customWidth="1"/>
    <col min="4" max="4" width="16.1428571428571" customWidth="1"/>
    <col min="5" max="5" width="21.5714285714286" customWidth="1"/>
    <col min="6" max="6" width="18" customWidth="1"/>
    <col min="7" max="7" width="15.4285714285714" customWidth="1"/>
    <col min="8" max="25" width="11.4285714285714" customWidth="1"/>
  </cols>
  <sheetData>
    <row r="1" spans="1:25">
      <c r="A1" s="1" t="s">
        <v>389</v>
      </c>
      <c r="B1" s="1"/>
      <c r="C1" s="1"/>
      <c r="D1" s="1"/>
      <c r="E1" s="1"/>
      <c r="F1" s="1"/>
      <c r="H1" s="2"/>
      <c r="I1" s="2"/>
      <c r="J1" s="2"/>
      <c r="K1" s="2"/>
      <c r="L1" s="2"/>
      <c r="M1" s="2"/>
      <c r="N1" s="2"/>
      <c r="O1" s="2"/>
      <c r="P1" s="2"/>
      <c r="Q1" s="2"/>
      <c r="R1" s="2"/>
      <c r="S1" s="2"/>
      <c r="T1" s="2"/>
      <c r="U1" s="2"/>
      <c r="V1" s="2"/>
      <c r="W1" s="2"/>
      <c r="X1" s="2"/>
      <c r="Y1" s="2"/>
    </row>
    <row r="2" spans="1:25">
      <c r="A2" s="3" t="s">
        <v>390</v>
      </c>
      <c r="B2" s="3"/>
      <c r="C2" s="3"/>
      <c r="D2" s="3"/>
      <c r="E2" s="3"/>
      <c r="F2" s="3"/>
      <c r="H2" s="2"/>
      <c r="I2" s="2"/>
      <c r="J2" s="2"/>
      <c r="K2" s="2"/>
      <c r="L2" s="2"/>
      <c r="M2" s="2"/>
      <c r="N2" s="2"/>
      <c r="O2" s="2"/>
      <c r="P2" s="2"/>
      <c r="Q2" s="2"/>
      <c r="R2" s="2"/>
      <c r="S2" s="2"/>
      <c r="T2" s="2"/>
      <c r="U2" s="2"/>
      <c r="V2" s="2"/>
      <c r="W2" s="2"/>
      <c r="X2" s="2"/>
      <c r="Y2" s="2"/>
    </row>
    <row r="3" spans="1:25">
      <c r="A3" s="3" t="s">
        <v>391</v>
      </c>
      <c r="B3" s="3"/>
      <c r="C3" s="3"/>
      <c r="D3" s="3"/>
      <c r="E3" s="3"/>
      <c r="F3" s="3"/>
      <c r="H3" s="2"/>
      <c r="I3" s="2"/>
      <c r="J3" s="2"/>
      <c r="K3" s="2"/>
      <c r="L3" s="2"/>
      <c r="M3" s="2"/>
      <c r="N3" s="2"/>
      <c r="O3" s="2"/>
      <c r="P3" s="2"/>
      <c r="Q3" s="2"/>
      <c r="R3" s="2"/>
      <c r="S3" s="2"/>
      <c r="T3" s="2"/>
      <c r="U3" s="2"/>
      <c r="V3" s="2"/>
      <c r="W3" s="2"/>
      <c r="X3" s="2"/>
      <c r="Y3" s="2"/>
    </row>
    <row r="4" spans="1:25">
      <c r="A4" s="4" t="s">
        <v>439</v>
      </c>
      <c r="B4" s="4"/>
      <c r="C4" s="4"/>
      <c r="D4" s="4"/>
      <c r="E4" s="4"/>
      <c r="F4" s="4"/>
      <c r="H4" s="2"/>
      <c r="I4" s="2"/>
      <c r="J4" s="2"/>
      <c r="K4" s="2"/>
      <c r="L4" s="2"/>
      <c r="M4" s="2"/>
      <c r="N4" s="2"/>
      <c r="O4" s="2"/>
      <c r="P4" s="2"/>
      <c r="Q4" s="2"/>
      <c r="R4" s="2"/>
      <c r="S4" s="2"/>
      <c r="T4" s="2"/>
      <c r="U4" s="2"/>
      <c r="V4" s="2"/>
      <c r="W4" s="2"/>
      <c r="X4" s="2"/>
      <c r="Y4" s="2"/>
    </row>
    <row r="5" ht="24" customHeight="1" spans="1:25">
      <c r="A5" s="5" t="s">
        <v>393</v>
      </c>
      <c r="B5" s="5"/>
      <c r="C5" s="5"/>
      <c r="D5" s="5"/>
      <c r="E5" s="5"/>
      <c r="F5" s="5"/>
      <c r="H5" s="2"/>
      <c r="I5" s="2"/>
      <c r="J5" s="2"/>
      <c r="K5" s="2"/>
      <c r="L5" s="2"/>
      <c r="M5" s="2"/>
      <c r="N5" s="2"/>
      <c r="O5" s="2"/>
      <c r="P5" s="2"/>
      <c r="Q5" s="2"/>
      <c r="R5" s="2"/>
      <c r="S5" s="2"/>
      <c r="T5" s="2"/>
      <c r="U5" s="2"/>
      <c r="V5" s="2"/>
      <c r="W5" s="2"/>
      <c r="X5" s="2"/>
      <c r="Y5" s="2"/>
    </row>
    <row r="6" ht="38.25" customHeight="1" spans="1:25">
      <c r="A6" s="6" t="s">
        <v>246</v>
      </c>
      <c r="B6" s="6"/>
      <c r="C6" s="6"/>
      <c r="D6" s="6"/>
      <c r="E6" s="6"/>
      <c r="F6" s="6"/>
      <c r="H6" s="2"/>
      <c r="I6" s="2"/>
      <c r="J6" s="2"/>
      <c r="K6" s="2"/>
      <c r="L6" s="2"/>
      <c r="M6" s="2"/>
      <c r="N6" s="2"/>
      <c r="O6" s="2"/>
      <c r="P6" s="2"/>
      <c r="Q6" s="2"/>
      <c r="R6" s="2"/>
      <c r="S6" s="2"/>
      <c r="T6" s="2"/>
      <c r="U6" s="2"/>
      <c r="V6" s="2"/>
      <c r="W6" s="2"/>
      <c r="X6" s="2"/>
      <c r="Y6" s="2"/>
    </row>
    <row r="7" spans="1:25">
      <c r="A7" s="7" t="s">
        <v>394</v>
      </c>
      <c r="G7" s="8"/>
      <c r="H7" s="2"/>
      <c r="I7" s="2"/>
      <c r="J7" s="2"/>
      <c r="K7" s="2"/>
      <c r="L7" s="2"/>
      <c r="M7" s="2"/>
      <c r="N7" s="2"/>
      <c r="O7" s="2"/>
      <c r="P7" s="2"/>
      <c r="Q7" s="2"/>
      <c r="R7" s="2"/>
      <c r="S7" s="2"/>
      <c r="T7" s="2"/>
      <c r="U7" s="2"/>
      <c r="V7" s="2"/>
      <c r="W7" s="2"/>
      <c r="X7" s="2"/>
      <c r="Y7" s="2"/>
    </row>
    <row r="8" spans="1:25">
      <c r="A8" s="7"/>
      <c r="G8" s="8"/>
      <c r="H8" s="2"/>
      <c r="I8" s="2"/>
      <c r="J8" s="2"/>
      <c r="K8" s="2"/>
      <c r="L8" s="2"/>
      <c r="M8" s="2"/>
      <c r="N8" s="2"/>
      <c r="O8" s="2"/>
      <c r="P8" s="2"/>
      <c r="Q8" s="2"/>
      <c r="R8" s="2"/>
      <c r="S8" s="2"/>
      <c r="T8" s="2"/>
      <c r="U8" s="2"/>
      <c r="V8" s="2"/>
      <c r="W8" s="2"/>
      <c r="X8" s="2"/>
      <c r="Y8" s="2"/>
    </row>
    <row r="9" spans="1:25">
      <c r="A9" s="7" t="s">
        <v>440</v>
      </c>
      <c r="B9" s="7"/>
      <c r="C9" s="7"/>
      <c r="D9" s="7"/>
      <c r="E9" s="7"/>
      <c r="F9" s="7"/>
      <c r="G9" s="8"/>
      <c r="H9" s="2"/>
      <c r="I9" s="2"/>
      <c r="J9" s="2"/>
      <c r="K9" s="2"/>
      <c r="L9" s="2"/>
      <c r="M9" s="2"/>
      <c r="N9" s="2"/>
      <c r="O9" s="2"/>
      <c r="P9" s="2"/>
      <c r="Q9" s="2"/>
      <c r="R9" s="2"/>
      <c r="S9" s="2"/>
      <c r="T9" s="2"/>
      <c r="U9" s="2"/>
      <c r="V9" s="2"/>
      <c r="W9" s="2"/>
      <c r="X9" s="2"/>
      <c r="Y9" s="2"/>
    </row>
    <row r="10" ht="15.75" spans="1:25">
      <c r="A10" s="2"/>
      <c r="B10" s="9"/>
      <c r="C10" s="2"/>
      <c r="D10" s="2"/>
      <c r="E10" s="2"/>
      <c r="F10" s="2"/>
      <c r="G10" s="2"/>
      <c r="H10" s="2"/>
      <c r="I10" s="2"/>
      <c r="J10" s="2"/>
      <c r="K10" s="2"/>
      <c r="L10" s="2"/>
      <c r="M10" s="2"/>
      <c r="N10" s="2"/>
      <c r="O10" s="2"/>
      <c r="P10" s="2"/>
      <c r="Q10" s="2"/>
      <c r="R10" s="2"/>
      <c r="S10" s="2"/>
      <c r="T10" s="2"/>
      <c r="U10" s="2"/>
      <c r="V10" s="2"/>
      <c r="W10" s="2"/>
      <c r="X10" s="2"/>
      <c r="Y10" s="2"/>
    </row>
    <row r="11" ht="86.25" customHeight="1" spans="1:25">
      <c r="A11" s="28" t="s">
        <v>76</v>
      </c>
      <c r="B11" s="29" t="s">
        <v>406</v>
      </c>
      <c r="C11" s="29" t="s">
        <v>407</v>
      </c>
      <c r="D11" s="30" t="s">
        <v>428</v>
      </c>
      <c r="E11" s="30" t="s">
        <v>441</v>
      </c>
      <c r="F11" s="31" t="s">
        <v>442</v>
      </c>
      <c r="G11" s="2"/>
      <c r="H11" s="2"/>
      <c r="I11" s="2"/>
      <c r="J11" s="2"/>
      <c r="K11" s="2"/>
      <c r="L11" s="2"/>
      <c r="M11" s="2"/>
      <c r="N11" s="2"/>
      <c r="O11" s="2"/>
      <c r="P11" s="2"/>
      <c r="Q11" s="2"/>
      <c r="R11" s="2"/>
      <c r="S11" s="2"/>
      <c r="T11" s="2"/>
      <c r="U11" s="2"/>
      <c r="V11" s="2"/>
      <c r="W11" s="2"/>
      <c r="X11" s="2"/>
      <c r="Y11" s="2"/>
    </row>
    <row r="12" ht="105" spans="1:25">
      <c r="A12" s="32">
        <v>1</v>
      </c>
      <c r="B12" s="33" t="s">
        <v>443</v>
      </c>
      <c r="C12" s="34" t="s">
        <v>432</v>
      </c>
      <c r="D12" s="35">
        <v>10</v>
      </c>
      <c r="E12" s="36">
        <v>345.34</v>
      </c>
      <c r="F12" s="37">
        <f>E12*D12</f>
        <v>3453.4</v>
      </c>
      <c r="G12" s="2"/>
      <c r="H12" s="2"/>
      <c r="I12" s="2"/>
      <c r="J12" s="2"/>
      <c r="K12" s="2"/>
      <c r="L12" s="2"/>
      <c r="M12" s="2"/>
      <c r="N12" s="2"/>
      <c r="O12" s="2"/>
      <c r="P12" s="2"/>
      <c r="Q12" s="2"/>
      <c r="R12" s="2"/>
      <c r="S12" s="2"/>
      <c r="T12" s="2"/>
      <c r="U12" s="2"/>
      <c r="V12" s="2"/>
      <c r="W12" s="2"/>
      <c r="X12" s="2"/>
      <c r="Y12" s="2"/>
    </row>
    <row r="13" ht="105" spans="1:25">
      <c r="A13" s="32">
        <v>2</v>
      </c>
      <c r="B13" s="33" t="s">
        <v>444</v>
      </c>
      <c r="C13" s="34" t="s">
        <v>432</v>
      </c>
      <c r="D13" s="38">
        <v>10</v>
      </c>
      <c r="E13" s="36">
        <v>804.33</v>
      </c>
      <c r="F13" s="37">
        <f t="shared" ref="F13:F22" si="0">E13*D13</f>
        <v>8043.3</v>
      </c>
      <c r="G13" s="2"/>
      <c r="H13" s="2"/>
      <c r="I13" s="2"/>
      <c r="J13" s="2"/>
      <c r="K13" s="2"/>
      <c r="L13" s="2"/>
      <c r="M13" s="2"/>
      <c r="N13" s="2"/>
      <c r="O13" s="2"/>
      <c r="P13" s="2"/>
      <c r="Q13" s="2"/>
      <c r="R13" s="2"/>
      <c r="S13" s="2"/>
      <c r="T13" s="2"/>
      <c r="U13" s="2"/>
      <c r="V13" s="2"/>
      <c r="W13" s="2"/>
      <c r="X13" s="2"/>
      <c r="Y13" s="2"/>
    </row>
    <row r="14" ht="105" spans="1:25">
      <c r="A14" s="32">
        <v>3</v>
      </c>
      <c r="B14" s="33" t="s">
        <v>445</v>
      </c>
      <c r="C14" s="34" t="s">
        <v>432</v>
      </c>
      <c r="D14" s="38">
        <v>10</v>
      </c>
      <c r="E14" s="36">
        <v>899</v>
      </c>
      <c r="F14" s="37">
        <f t="shared" si="0"/>
        <v>8990</v>
      </c>
      <c r="G14" s="2"/>
      <c r="H14" s="2"/>
      <c r="I14" s="2"/>
      <c r="J14" s="2"/>
      <c r="K14" s="2"/>
      <c r="L14" s="2"/>
      <c r="M14" s="2"/>
      <c r="N14" s="2"/>
      <c r="O14" s="2"/>
      <c r="P14" s="2"/>
      <c r="Q14" s="2"/>
      <c r="R14" s="2"/>
      <c r="S14" s="2"/>
      <c r="T14" s="2"/>
      <c r="U14" s="2"/>
      <c r="V14" s="2"/>
      <c r="W14" s="2"/>
      <c r="X14" s="2"/>
      <c r="Y14" s="2"/>
    </row>
    <row r="15" ht="105" spans="1:25">
      <c r="A15" s="32">
        <v>4</v>
      </c>
      <c r="B15" s="33" t="s">
        <v>446</v>
      </c>
      <c r="C15" s="34" t="s">
        <v>447</v>
      </c>
      <c r="D15" s="38">
        <v>10</v>
      </c>
      <c r="E15" s="36">
        <v>994.33</v>
      </c>
      <c r="F15" s="37">
        <f t="shared" si="0"/>
        <v>9943.3</v>
      </c>
      <c r="G15" s="2"/>
      <c r="H15" s="2"/>
      <c r="I15" s="2"/>
      <c r="J15" s="2"/>
      <c r="K15" s="2"/>
      <c r="L15" s="2"/>
      <c r="M15" s="2"/>
      <c r="N15" s="2"/>
      <c r="O15" s="2"/>
      <c r="P15" s="2"/>
      <c r="Q15" s="2"/>
      <c r="R15" s="2"/>
      <c r="S15" s="2"/>
      <c r="T15" s="2"/>
      <c r="U15" s="2"/>
      <c r="V15" s="2"/>
      <c r="W15" s="2"/>
      <c r="X15" s="2"/>
      <c r="Y15" s="2"/>
    </row>
    <row r="16" ht="30" spans="1:25">
      <c r="A16" s="39">
        <v>5</v>
      </c>
      <c r="B16" s="40" t="s">
        <v>448</v>
      </c>
      <c r="C16" s="41" t="s">
        <v>447</v>
      </c>
      <c r="D16" s="42">
        <v>100</v>
      </c>
      <c r="E16" s="43">
        <v>68.67</v>
      </c>
      <c r="F16" s="44">
        <f t="shared" si="0"/>
        <v>6867</v>
      </c>
      <c r="G16" s="2"/>
      <c r="H16" s="2"/>
      <c r="I16" s="2"/>
      <c r="J16" s="2"/>
      <c r="K16" s="2"/>
      <c r="L16" s="2"/>
      <c r="M16" s="2"/>
      <c r="N16" s="2"/>
      <c r="O16" s="2"/>
      <c r="P16" s="2"/>
      <c r="Q16" s="2"/>
      <c r="R16" s="2"/>
      <c r="S16" s="2"/>
      <c r="T16" s="2"/>
      <c r="U16" s="2"/>
      <c r="V16" s="2"/>
      <c r="W16" s="2"/>
      <c r="X16" s="2"/>
      <c r="Y16" s="2"/>
    </row>
    <row r="17" ht="30" spans="1:25">
      <c r="A17" s="39">
        <v>6</v>
      </c>
      <c r="B17" s="40" t="s">
        <v>449</v>
      </c>
      <c r="C17" s="41" t="s">
        <v>447</v>
      </c>
      <c r="D17" s="42">
        <v>100</v>
      </c>
      <c r="E17" s="43">
        <v>73.5</v>
      </c>
      <c r="F17" s="44">
        <f t="shared" si="0"/>
        <v>7350</v>
      </c>
      <c r="G17" s="2"/>
      <c r="H17" s="2"/>
      <c r="I17" s="2"/>
      <c r="J17" s="2"/>
      <c r="K17" s="2"/>
      <c r="L17" s="2"/>
      <c r="M17" s="2"/>
      <c r="N17" s="2"/>
      <c r="O17" s="2"/>
      <c r="P17" s="2"/>
      <c r="Q17" s="2"/>
      <c r="R17" s="2"/>
      <c r="S17" s="2"/>
      <c r="T17" s="2"/>
      <c r="U17" s="2"/>
      <c r="V17" s="2"/>
      <c r="W17" s="2"/>
      <c r="X17" s="2"/>
      <c r="Y17" s="2"/>
    </row>
    <row r="18" ht="30" spans="1:25">
      <c r="A18" s="39">
        <v>7</v>
      </c>
      <c r="B18" s="40" t="s">
        <v>450</v>
      </c>
      <c r="C18" s="41" t="s">
        <v>447</v>
      </c>
      <c r="D18" s="42">
        <v>100</v>
      </c>
      <c r="E18" s="43">
        <v>49</v>
      </c>
      <c r="F18" s="44">
        <f t="shared" si="0"/>
        <v>4900</v>
      </c>
      <c r="G18" s="2"/>
      <c r="H18" s="2"/>
      <c r="I18" s="2"/>
      <c r="J18" s="2"/>
      <c r="K18" s="2"/>
      <c r="L18" s="2"/>
      <c r="M18" s="2"/>
      <c r="N18" s="2"/>
      <c r="O18" s="2"/>
      <c r="P18" s="2"/>
      <c r="Q18" s="2"/>
      <c r="R18" s="2"/>
      <c r="S18" s="2"/>
      <c r="T18" s="2"/>
      <c r="U18" s="2"/>
      <c r="V18" s="2"/>
      <c r="W18" s="2"/>
      <c r="X18" s="2"/>
      <c r="Y18" s="2"/>
    </row>
    <row r="19" ht="30" spans="1:25">
      <c r="A19" s="39">
        <v>8</v>
      </c>
      <c r="B19" s="40" t="s">
        <v>451</v>
      </c>
      <c r="C19" s="41" t="s">
        <v>447</v>
      </c>
      <c r="D19" s="42">
        <v>100</v>
      </c>
      <c r="E19" s="43">
        <v>91</v>
      </c>
      <c r="F19" s="44">
        <f t="shared" si="0"/>
        <v>9100</v>
      </c>
      <c r="G19" s="2"/>
      <c r="H19" s="2"/>
      <c r="I19" s="2"/>
      <c r="J19" s="2"/>
      <c r="K19" s="2"/>
      <c r="L19" s="2"/>
      <c r="M19" s="2"/>
      <c r="N19" s="2"/>
      <c r="O19" s="2"/>
      <c r="P19" s="2"/>
      <c r="Q19" s="2"/>
      <c r="R19" s="2"/>
      <c r="S19" s="2"/>
      <c r="T19" s="2"/>
      <c r="U19" s="2"/>
      <c r="V19" s="2"/>
      <c r="W19" s="2"/>
      <c r="X19" s="2"/>
      <c r="Y19" s="2"/>
    </row>
    <row r="20" ht="45" spans="1:25">
      <c r="A20" s="39">
        <v>9</v>
      </c>
      <c r="B20" s="40" t="s">
        <v>452</v>
      </c>
      <c r="C20" s="41" t="s">
        <v>447</v>
      </c>
      <c r="D20" s="42">
        <v>100</v>
      </c>
      <c r="E20" s="43">
        <v>49</v>
      </c>
      <c r="F20" s="44">
        <f t="shared" si="0"/>
        <v>4900</v>
      </c>
      <c r="G20" s="2"/>
      <c r="H20" s="2"/>
      <c r="I20" s="2"/>
      <c r="J20" s="2"/>
      <c r="K20" s="2"/>
      <c r="L20" s="2"/>
      <c r="M20" s="2"/>
      <c r="N20" s="2"/>
      <c r="O20" s="2"/>
      <c r="P20" s="2"/>
      <c r="Q20" s="2"/>
      <c r="R20" s="2"/>
      <c r="S20" s="2"/>
      <c r="T20" s="2"/>
      <c r="U20" s="2"/>
      <c r="V20" s="2"/>
      <c r="W20" s="2"/>
      <c r="X20" s="2"/>
      <c r="Y20" s="2"/>
    </row>
    <row r="21" ht="45" spans="1:25">
      <c r="A21" s="39">
        <v>10</v>
      </c>
      <c r="B21" s="40" t="s">
        <v>453</v>
      </c>
      <c r="C21" s="41" t="s">
        <v>447</v>
      </c>
      <c r="D21" s="42">
        <v>100</v>
      </c>
      <c r="E21" s="43">
        <v>96.67</v>
      </c>
      <c r="F21" s="44">
        <f t="shared" si="0"/>
        <v>9667</v>
      </c>
      <c r="G21" s="2"/>
      <c r="H21" s="2"/>
      <c r="I21" s="2"/>
      <c r="J21" s="2"/>
      <c r="K21" s="2"/>
      <c r="L21" s="2"/>
      <c r="M21" s="2"/>
      <c r="N21" s="2"/>
      <c r="O21" s="2"/>
      <c r="P21" s="2"/>
      <c r="Q21" s="2"/>
      <c r="R21" s="2"/>
      <c r="S21" s="2"/>
      <c r="T21" s="2"/>
      <c r="U21" s="2"/>
      <c r="V21" s="2"/>
      <c r="W21" s="2"/>
      <c r="X21" s="2"/>
      <c r="Y21" s="2"/>
    </row>
    <row r="22" ht="45" spans="1:25">
      <c r="A22" s="39">
        <v>11</v>
      </c>
      <c r="B22" s="40" t="s">
        <v>454</v>
      </c>
      <c r="C22" s="41" t="s">
        <v>447</v>
      </c>
      <c r="D22" s="42">
        <v>100</v>
      </c>
      <c r="E22" s="43">
        <v>123.67</v>
      </c>
      <c r="F22" s="44">
        <f t="shared" si="0"/>
        <v>12367</v>
      </c>
      <c r="G22" s="2"/>
      <c r="H22" s="2"/>
      <c r="I22" s="2"/>
      <c r="J22" s="2"/>
      <c r="K22" s="2"/>
      <c r="L22" s="2"/>
      <c r="M22" s="2"/>
      <c r="N22" s="2"/>
      <c r="O22" s="2"/>
      <c r="P22" s="2"/>
      <c r="Q22" s="2"/>
      <c r="R22" s="2"/>
      <c r="S22" s="2"/>
      <c r="T22" s="2"/>
      <c r="U22" s="2"/>
      <c r="V22" s="2"/>
      <c r="W22" s="2"/>
      <c r="X22" s="2"/>
      <c r="Y22" s="2"/>
    </row>
    <row r="23" ht="15.75" customHeight="1" spans="1:25">
      <c r="A23" s="45" t="s">
        <v>83</v>
      </c>
      <c r="B23" s="46"/>
      <c r="C23" s="46"/>
      <c r="D23" s="46"/>
      <c r="E23" s="47"/>
      <c r="F23" s="48">
        <f>SUM(F12:F22)</f>
        <v>85581</v>
      </c>
      <c r="G23" s="2"/>
      <c r="H23" s="2"/>
      <c r="I23" s="2"/>
      <c r="J23" s="2"/>
      <c r="K23" s="2"/>
      <c r="L23" s="2"/>
      <c r="M23" s="2"/>
      <c r="N23" s="2"/>
      <c r="O23" s="2"/>
      <c r="P23" s="2"/>
      <c r="Q23" s="2"/>
      <c r="R23" s="2"/>
      <c r="S23" s="2"/>
      <c r="T23" s="2"/>
      <c r="U23" s="2"/>
      <c r="V23" s="2"/>
      <c r="W23" s="2"/>
      <c r="X23" s="2"/>
      <c r="Y23" s="2"/>
    </row>
    <row r="24" ht="15.75" customHeight="1" spans="1:25">
      <c r="A24" s="2"/>
      <c r="B24" s="9"/>
      <c r="C24" s="2"/>
      <c r="D24" s="2"/>
      <c r="E24" s="2"/>
      <c r="F24" s="2"/>
      <c r="G24" s="2"/>
      <c r="H24" s="2"/>
      <c r="I24" s="2"/>
      <c r="J24" s="2"/>
      <c r="K24" s="2"/>
      <c r="L24" s="2"/>
      <c r="M24" s="2"/>
      <c r="N24" s="2"/>
      <c r="O24" s="2"/>
      <c r="P24" s="2"/>
      <c r="Q24" s="2"/>
      <c r="R24" s="2"/>
      <c r="S24" s="2"/>
      <c r="T24" s="2"/>
      <c r="U24" s="2"/>
      <c r="V24" s="2"/>
      <c r="W24" s="2"/>
      <c r="X24" s="2"/>
      <c r="Y24" s="2"/>
    </row>
    <row r="25" ht="15.75" customHeight="1" spans="1:25">
      <c r="A25" s="2"/>
      <c r="B25" s="9"/>
      <c r="C25" s="2"/>
      <c r="D25" s="2"/>
      <c r="E25" s="2"/>
      <c r="F25" s="2"/>
      <c r="G25" s="2"/>
      <c r="H25" s="2"/>
      <c r="I25" s="2"/>
      <c r="J25" s="2"/>
      <c r="K25" s="2"/>
      <c r="L25" s="2"/>
      <c r="M25" s="2"/>
      <c r="N25" s="2"/>
      <c r="O25" s="2"/>
      <c r="P25" s="2"/>
      <c r="Q25" s="2"/>
      <c r="R25" s="2"/>
      <c r="S25" s="2"/>
      <c r="T25" s="2"/>
      <c r="U25" s="2"/>
      <c r="V25" s="2"/>
      <c r="W25" s="2"/>
      <c r="X25" s="2"/>
      <c r="Y25" s="2"/>
    </row>
    <row r="26" ht="15.75" customHeight="1" spans="1:25">
      <c r="A26" s="2"/>
      <c r="B26" s="9"/>
      <c r="C26" s="2"/>
      <c r="D26" s="2"/>
      <c r="E26" s="2"/>
      <c r="F26" s="2"/>
      <c r="G26" s="2"/>
      <c r="H26" s="2"/>
      <c r="I26" s="2"/>
      <c r="J26" s="2"/>
      <c r="K26" s="2"/>
      <c r="L26" s="2"/>
      <c r="M26" s="2"/>
      <c r="N26" s="2"/>
      <c r="O26" s="2"/>
      <c r="P26" s="2"/>
      <c r="Q26" s="2"/>
      <c r="R26" s="2"/>
      <c r="S26" s="2"/>
      <c r="T26" s="2"/>
      <c r="U26" s="2"/>
      <c r="V26" s="2"/>
      <c r="W26" s="2"/>
      <c r="X26" s="2"/>
      <c r="Y26" s="2"/>
    </row>
    <row r="27" ht="15.75" customHeight="1" spans="1:25">
      <c r="A27" s="2"/>
      <c r="B27" s="9"/>
      <c r="C27" s="2"/>
      <c r="D27" s="2"/>
      <c r="E27" s="2"/>
      <c r="F27" s="2"/>
      <c r="G27" s="2"/>
      <c r="H27" s="2"/>
      <c r="I27" s="2"/>
      <c r="J27" s="2"/>
      <c r="K27" s="2"/>
      <c r="L27" s="2"/>
      <c r="M27" s="2"/>
      <c r="N27" s="2"/>
      <c r="O27" s="2"/>
      <c r="P27" s="2"/>
      <c r="Q27" s="2"/>
      <c r="R27" s="2"/>
      <c r="S27" s="2"/>
      <c r="T27" s="2"/>
      <c r="U27" s="2"/>
      <c r="V27" s="2"/>
      <c r="W27" s="2"/>
      <c r="X27" s="2"/>
      <c r="Y27" s="2"/>
    </row>
    <row r="28" ht="15.75" customHeight="1" spans="1:25">
      <c r="A28" s="2"/>
      <c r="B28" s="9"/>
      <c r="C28" s="2"/>
      <c r="D28" s="2"/>
      <c r="E28" s="2"/>
      <c r="F28" s="2"/>
      <c r="G28" s="2"/>
      <c r="H28" s="2"/>
      <c r="I28" s="2"/>
      <c r="J28" s="2"/>
      <c r="K28" s="2"/>
      <c r="L28" s="2"/>
      <c r="M28" s="2"/>
      <c r="N28" s="2"/>
      <c r="O28" s="2"/>
      <c r="P28" s="2"/>
      <c r="Q28" s="2"/>
      <c r="R28" s="2"/>
      <c r="S28" s="2"/>
      <c r="T28" s="2"/>
      <c r="U28" s="2"/>
      <c r="V28" s="2"/>
      <c r="W28" s="2"/>
      <c r="X28" s="2"/>
      <c r="Y28" s="2"/>
    </row>
    <row r="29" ht="15.75" customHeight="1" spans="1:25">
      <c r="A29" s="2"/>
      <c r="B29" s="9"/>
      <c r="C29" s="2"/>
      <c r="D29" s="2"/>
      <c r="E29" s="2"/>
      <c r="F29" s="2"/>
      <c r="G29" s="2"/>
      <c r="H29" s="2"/>
      <c r="I29" s="2"/>
      <c r="J29" s="2"/>
      <c r="K29" s="2"/>
      <c r="L29" s="2"/>
      <c r="M29" s="2"/>
      <c r="N29" s="2"/>
      <c r="O29" s="2"/>
      <c r="P29" s="2"/>
      <c r="Q29" s="2"/>
      <c r="R29" s="2"/>
      <c r="S29" s="2"/>
      <c r="T29" s="2"/>
      <c r="U29" s="2"/>
      <c r="V29" s="2"/>
      <c r="W29" s="2"/>
      <c r="X29" s="2"/>
      <c r="Y29" s="2"/>
    </row>
    <row r="30" ht="15.75" customHeight="1" spans="1:25">
      <c r="A30" s="2"/>
      <c r="B30" s="9"/>
      <c r="C30" s="2"/>
      <c r="D30" s="2"/>
      <c r="E30" s="2"/>
      <c r="F30" s="2"/>
      <c r="G30" s="2"/>
      <c r="H30" s="2"/>
      <c r="I30" s="2"/>
      <c r="J30" s="2"/>
      <c r="K30" s="2"/>
      <c r="L30" s="2"/>
      <c r="M30" s="2"/>
      <c r="N30" s="2"/>
      <c r="O30" s="2"/>
      <c r="P30" s="2"/>
      <c r="Q30" s="2"/>
      <c r="R30" s="2"/>
      <c r="S30" s="2"/>
      <c r="T30" s="2"/>
      <c r="U30" s="2"/>
      <c r="V30" s="2"/>
      <c r="W30" s="2"/>
      <c r="X30" s="2"/>
      <c r="Y30" s="2"/>
    </row>
    <row r="31" ht="15.75" customHeight="1" spans="1:25">
      <c r="A31" s="2"/>
      <c r="B31" s="9"/>
      <c r="C31" s="2"/>
      <c r="D31" s="2"/>
      <c r="E31" s="2"/>
      <c r="F31" s="2"/>
      <c r="G31" s="2"/>
      <c r="H31" s="2"/>
      <c r="I31" s="2"/>
      <c r="J31" s="2"/>
      <c r="K31" s="2"/>
      <c r="L31" s="2"/>
      <c r="M31" s="2"/>
      <c r="N31" s="2"/>
      <c r="O31" s="2"/>
      <c r="P31" s="2"/>
      <c r="Q31" s="2"/>
      <c r="R31" s="2"/>
      <c r="S31" s="2"/>
      <c r="T31" s="2"/>
      <c r="U31" s="2"/>
      <c r="V31" s="2"/>
      <c r="W31" s="2"/>
      <c r="X31" s="2"/>
      <c r="Y31" s="2"/>
    </row>
    <row r="32" ht="15.75" customHeight="1" spans="1:25">
      <c r="A32" s="2"/>
      <c r="B32" s="9"/>
      <c r="C32" s="2"/>
      <c r="D32" s="2"/>
      <c r="E32" s="2"/>
      <c r="F32" s="2"/>
      <c r="G32" s="2"/>
      <c r="H32" s="2"/>
      <c r="I32" s="2"/>
      <c r="J32" s="2"/>
      <c r="K32" s="2"/>
      <c r="L32" s="2"/>
      <c r="M32" s="2"/>
      <c r="N32" s="2"/>
      <c r="O32" s="2"/>
      <c r="P32" s="2"/>
      <c r="Q32" s="2"/>
      <c r="R32" s="2"/>
      <c r="S32" s="2"/>
      <c r="T32" s="2"/>
      <c r="U32" s="2"/>
      <c r="V32" s="2"/>
      <c r="W32" s="2"/>
      <c r="X32" s="2"/>
      <c r="Y32" s="2"/>
    </row>
    <row r="33" ht="15.75" customHeight="1" spans="1:25">
      <c r="A33" s="2"/>
      <c r="B33" s="9"/>
      <c r="C33" s="2"/>
      <c r="D33" s="2"/>
      <c r="E33" s="2"/>
      <c r="F33" s="2"/>
      <c r="G33" s="2"/>
      <c r="H33" s="2"/>
      <c r="I33" s="2"/>
      <c r="J33" s="2"/>
      <c r="K33" s="2"/>
      <c r="L33" s="2"/>
      <c r="M33" s="2"/>
      <c r="N33" s="2"/>
      <c r="O33" s="2"/>
      <c r="P33" s="2"/>
      <c r="Q33" s="2"/>
      <c r="R33" s="2"/>
      <c r="S33" s="2"/>
      <c r="T33" s="2"/>
      <c r="U33" s="2"/>
      <c r="V33" s="2"/>
      <c r="W33" s="2"/>
      <c r="X33" s="2"/>
      <c r="Y33" s="2"/>
    </row>
    <row r="34" ht="15.75" customHeight="1" spans="1:25">
      <c r="A34" s="2"/>
      <c r="B34" s="9"/>
      <c r="C34" s="2"/>
      <c r="D34" s="2"/>
      <c r="E34" s="2"/>
      <c r="F34" s="2"/>
      <c r="G34" s="2"/>
      <c r="H34" s="2"/>
      <c r="I34" s="2"/>
      <c r="J34" s="2"/>
      <c r="K34" s="2"/>
      <c r="L34" s="2"/>
      <c r="M34" s="2"/>
      <c r="N34" s="2"/>
      <c r="O34" s="2"/>
      <c r="P34" s="2"/>
      <c r="Q34" s="2"/>
      <c r="R34" s="2"/>
      <c r="S34" s="2"/>
      <c r="T34" s="2"/>
      <c r="U34" s="2"/>
      <c r="V34" s="2"/>
      <c r="W34" s="2"/>
      <c r="X34" s="2"/>
      <c r="Y34" s="2"/>
    </row>
    <row r="35" ht="15.75" customHeight="1" spans="1:25">
      <c r="A35" s="2"/>
      <c r="B35" s="9"/>
      <c r="C35" s="2"/>
      <c r="D35" s="2"/>
      <c r="E35" s="2"/>
      <c r="F35" s="2"/>
      <c r="G35" s="2"/>
      <c r="H35" s="2"/>
      <c r="I35" s="2"/>
      <c r="J35" s="2"/>
      <c r="K35" s="2"/>
      <c r="L35" s="2"/>
      <c r="M35" s="2"/>
      <c r="N35" s="2"/>
      <c r="O35" s="2"/>
      <c r="P35" s="2"/>
      <c r="Q35" s="2"/>
      <c r="R35" s="2"/>
      <c r="S35" s="2"/>
      <c r="T35" s="2"/>
      <c r="U35" s="2"/>
      <c r="V35" s="2"/>
      <c r="W35" s="2"/>
      <c r="X35" s="2"/>
      <c r="Y35" s="2"/>
    </row>
    <row r="36" ht="15.75" customHeight="1" spans="1:25">
      <c r="A36" s="2"/>
      <c r="B36" s="9"/>
      <c r="C36" s="2"/>
      <c r="D36" s="2"/>
      <c r="E36" s="2"/>
      <c r="F36" s="2"/>
      <c r="G36" s="2"/>
      <c r="H36" s="2"/>
      <c r="I36" s="2"/>
      <c r="J36" s="2"/>
      <c r="K36" s="2"/>
      <c r="L36" s="2"/>
      <c r="M36" s="2"/>
      <c r="N36" s="2"/>
      <c r="O36" s="2"/>
      <c r="P36" s="2"/>
      <c r="Q36" s="2"/>
      <c r="R36" s="2"/>
      <c r="S36" s="2"/>
      <c r="T36" s="2"/>
      <c r="U36" s="2"/>
      <c r="V36" s="2"/>
      <c r="W36" s="2"/>
      <c r="X36" s="2"/>
      <c r="Y36" s="2"/>
    </row>
    <row r="37" ht="15.75" customHeight="1" spans="1:25">
      <c r="A37" s="2"/>
      <c r="B37" s="9"/>
      <c r="C37" s="2"/>
      <c r="D37" s="2"/>
      <c r="E37" s="2"/>
      <c r="F37" s="2"/>
      <c r="G37" s="2"/>
      <c r="H37" s="2"/>
      <c r="I37" s="2"/>
      <c r="J37" s="2"/>
      <c r="K37" s="2"/>
      <c r="L37" s="2"/>
      <c r="M37" s="2"/>
      <c r="N37" s="2"/>
      <c r="O37" s="2"/>
      <c r="P37" s="2"/>
      <c r="Q37" s="2"/>
      <c r="R37" s="2"/>
      <c r="S37" s="2"/>
      <c r="T37" s="2"/>
      <c r="U37" s="2"/>
      <c r="V37" s="2"/>
      <c r="W37" s="2"/>
      <c r="X37" s="2"/>
      <c r="Y37" s="2"/>
    </row>
    <row r="38" ht="15.75" customHeight="1" spans="1:25">
      <c r="A38" s="2"/>
      <c r="B38" s="9"/>
      <c r="C38" s="2"/>
      <c r="D38" s="2"/>
      <c r="E38" s="2"/>
      <c r="F38" s="2"/>
      <c r="G38" s="2"/>
      <c r="H38" s="2"/>
      <c r="I38" s="2"/>
      <c r="J38" s="2"/>
      <c r="K38" s="2"/>
      <c r="L38" s="2"/>
      <c r="M38" s="2"/>
      <c r="N38" s="2"/>
      <c r="O38" s="2"/>
      <c r="P38" s="2"/>
      <c r="Q38" s="2"/>
      <c r="R38" s="2"/>
      <c r="S38" s="2"/>
      <c r="T38" s="2"/>
      <c r="U38" s="2"/>
      <c r="V38" s="2"/>
      <c r="W38" s="2"/>
      <c r="X38" s="2"/>
      <c r="Y38" s="2"/>
    </row>
    <row r="39" ht="15.75" customHeight="1" spans="1:25">
      <c r="A39" s="2"/>
      <c r="B39" s="9"/>
      <c r="C39" s="2"/>
      <c r="D39" s="2"/>
      <c r="E39" s="2"/>
      <c r="F39" s="2"/>
      <c r="G39" s="2"/>
      <c r="H39" s="2"/>
      <c r="I39" s="2"/>
      <c r="J39" s="2"/>
      <c r="K39" s="2"/>
      <c r="L39" s="2"/>
      <c r="M39" s="2"/>
      <c r="N39" s="2"/>
      <c r="O39" s="2"/>
      <c r="P39" s="2"/>
      <c r="Q39" s="2"/>
      <c r="R39" s="2"/>
      <c r="S39" s="2"/>
      <c r="T39" s="2"/>
      <c r="U39" s="2"/>
      <c r="V39" s="2"/>
      <c r="W39" s="2"/>
      <c r="X39" s="2"/>
      <c r="Y39" s="2"/>
    </row>
    <row r="40" ht="15.75" customHeight="1" spans="1:25">
      <c r="A40" s="2"/>
      <c r="B40" s="9"/>
      <c r="C40" s="2"/>
      <c r="D40" s="2"/>
      <c r="E40" s="2"/>
      <c r="F40" s="2"/>
      <c r="G40" s="2"/>
      <c r="H40" s="2"/>
      <c r="I40" s="2"/>
      <c r="J40" s="2"/>
      <c r="K40" s="2"/>
      <c r="L40" s="2"/>
      <c r="M40" s="2"/>
      <c r="N40" s="2"/>
      <c r="O40" s="2"/>
      <c r="P40" s="2"/>
      <c r="Q40" s="2"/>
      <c r="R40" s="2"/>
      <c r="S40" s="2"/>
      <c r="T40" s="2"/>
      <c r="U40" s="2"/>
      <c r="V40" s="2"/>
      <c r="W40" s="2"/>
      <c r="X40" s="2"/>
      <c r="Y40" s="2"/>
    </row>
    <row r="41" ht="15.75" customHeight="1" spans="1:25">
      <c r="A41" s="2"/>
      <c r="B41" s="9"/>
      <c r="C41" s="2"/>
      <c r="D41" s="2"/>
      <c r="E41" s="2"/>
      <c r="F41" s="2"/>
      <c r="G41" s="2"/>
      <c r="H41" s="2"/>
      <c r="I41" s="2"/>
      <c r="J41" s="2"/>
      <c r="K41" s="2"/>
      <c r="L41" s="2"/>
      <c r="M41" s="2"/>
      <c r="N41" s="2"/>
      <c r="O41" s="2"/>
      <c r="P41" s="2"/>
      <c r="Q41" s="2"/>
      <c r="R41" s="2"/>
      <c r="S41" s="2"/>
      <c r="T41" s="2"/>
      <c r="U41" s="2"/>
      <c r="V41" s="2"/>
      <c r="W41" s="2"/>
      <c r="X41" s="2"/>
      <c r="Y41" s="2"/>
    </row>
    <row r="42" ht="15.75" customHeight="1" spans="1:25">
      <c r="A42" s="2"/>
      <c r="B42" s="9"/>
      <c r="C42" s="2"/>
      <c r="D42" s="2"/>
      <c r="E42" s="2"/>
      <c r="F42" s="2"/>
      <c r="G42" s="2"/>
      <c r="H42" s="2"/>
      <c r="I42" s="2"/>
      <c r="J42" s="2"/>
      <c r="K42" s="2"/>
      <c r="L42" s="2"/>
      <c r="M42" s="2"/>
      <c r="N42" s="2"/>
      <c r="O42" s="2"/>
      <c r="P42" s="2"/>
      <c r="Q42" s="2"/>
      <c r="R42" s="2"/>
      <c r="S42" s="2"/>
      <c r="T42" s="2"/>
      <c r="U42" s="2"/>
      <c r="V42" s="2"/>
      <c r="W42" s="2"/>
      <c r="X42" s="2"/>
      <c r="Y42" s="2"/>
    </row>
    <row r="43" ht="15.75" customHeight="1" spans="1:25">
      <c r="A43" s="2"/>
      <c r="B43" s="9"/>
      <c r="C43" s="2"/>
      <c r="D43" s="2"/>
      <c r="E43" s="2"/>
      <c r="F43" s="2"/>
      <c r="G43" s="2"/>
      <c r="H43" s="2"/>
      <c r="I43" s="2"/>
      <c r="J43" s="2"/>
      <c r="K43" s="2"/>
      <c r="L43" s="2"/>
      <c r="M43" s="2"/>
      <c r="N43" s="2"/>
      <c r="O43" s="2"/>
      <c r="P43" s="2"/>
      <c r="Q43" s="2"/>
      <c r="R43" s="2"/>
      <c r="S43" s="2"/>
      <c r="T43" s="2"/>
      <c r="U43" s="2"/>
      <c r="V43" s="2"/>
      <c r="W43" s="2"/>
      <c r="X43" s="2"/>
      <c r="Y43" s="2"/>
    </row>
    <row r="44" ht="15.75" customHeight="1" spans="1:25">
      <c r="A44" s="2"/>
      <c r="B44" s="9"/>
      <c r="C44" s="2"/>
      <c r="D44" s="2"/>
      <c r="E44" s="2"/>
      <c r="F44" s="2"/>
      <c r="G44" s="2"/>
      <c r="H44" s="2"/>
      <c r="I44" s="2"/>
      <c r="J44" s="2"/>
      <c r="K44" s="2"/>
      <c r="L44" s="2"/>
      <c r="M44" s="2"/>
      <c r="N44" s="2"/>
      <c r="O44" s="2"/>
      <c r="P44" s="2"/>
      <c r="Q44" s="2"/>
      <c r="R44" s="2"/>
      <c r="S44" s="2"/>
      <c r="T44" s="2"/>
      <c r="U44" s="2"/>
      <c r="V44" s="2"/>
      <c r="W44" s="2"/>
      <c r="X44" s="2"/>
      <c r="Y44" s="2"/>
    </row>
    <row r="45" ht="15.75" customHeight="1" spans="1:25">
      <c r="A45" s="2"/>
      <c r="B45" s="9"/>
      <c r="C45" s="2"/>
      <c r="D45" s="2"/>
      <c r="E45" s="2"/>
      <c r="F45" s="2"/>
      <c r="G45" s="2"/>
      <c r="H45" s="2"/>
      <c r="I45" s="2"/>
      <c r="J45" s="2"/>
      <c r="K45" s="2"/>
      <c r="L45" s="2"/>
      <c r="M45" s="2"/>
      <c r="N45" s="2"/>
      <c r="O45" s="2"/>
      <c r="P45" s="2"/>
      <c r="Q45" s="2"/>
      <c r="R45" s="2"/>
      <c r="S45" s="2"/>
      <c r="T45" s="2"/>
      <c r="U45" s="2"/>
      <c r="V45" s="2"/>
      <c r="W45" s="2"/>
      <c r="X45" s="2"/>
      <c r="Y45" s="2"/>
    </row>
    <row r="46" ht="15.75" customHeight="1" spans="1:25">
      <c r="A46" s="2"/>
      <c r="B46" s="9"/>
      <c r="C46" s="2"/>
      <c r="D46" s="2"/>
      <c r="E46" s="2"/>
      <c r="F46" s="2"/>
      <c r="G46" s="2"/>
      <c r="H46" s="2"/>
      <c r="I46" s="2"/>
      <c r="J46" s="2"/>
      <c r="K46" s="2"/>
      <c r="L46" s="2"/>
      <c r="M46" s="2"/>
      <c r="N46" s="2"/>
      <c r="O46" s="2"/>
      <c r="P46" s="2"/>
      <c r="Q46" s="2"/>
      <c r="R46" s="2"/>
      <c r="S46" s="2"/>
      <c r="T46" s="2"/>
      <c r="U46" s="2"/>
      <c r="V46" s="2"/>
      <c r="W46" s="2"/>
      <c r="X46" s="2"/>
      <c r="Y46" s="2"/>
    </row>
    <row r="47" ht="15.75" customHeight="1" spans="1:25">
      <c r="A47" s="2"/>
      <c r="B47" s="9"/>
      <c r="C47" s="2"/>
      <c r="D47" s="2"/>
      <c r="E47" s="2"/>
      <c r="F47" s="2"/>
      <c r="G47" s="2"/>
      <c r="H47" s="2"/>
      <c r="I47" s="2"/>
      <c r="J47" s="2"/>
      <c r="K47" s="2"/>
      <c r="L47" s="2"/>
      <c r="M47" s="2"/>
      <c r="N47" s="2"/>
      <c r="O47" s="2"/>
      <c r="P47" s="2"/>
      <c r="Q47" s="2"/>
      <c r="R47" s="2"/>
      <c r="S47" s="2"/>
      <c r="T47" s="2"/>
      <c r="U47" s="2"/>
      <c r="V47" s="2"/>
      <c r="W47" s="2"/>
      <c r="X47" s="2"/>
      <c r="Y47" s="2"/>
    </row>
    <row r="48" ht="15.75" customHeight="1" spans="1:25">
      <c r="A48" s="2"/>
      <c r="B48" s="9"/>
      <c r="C48" s="2"/>
      <c r="D48" s="2"/>
      <c r="E48" s="2"/>
      <c r="F48" s="2"/>
      <c r="G48" s="2"/>
      <c r="H48" s="2"/>
      <c r="I48" s="2"/>
      <c r="J48" s="2"/>
      <c r="K48" s="2"/>
      <c r="L48" s="2"/>
      <c r="M48" s="2"/>
      <c r="N48" s="2"/>
      <c r="O48" s="2"/>
      <c r="P48" s="2"/>
      <c r="Q48" s="2"/>
      <c r="R48" s="2"/>
      <c r="S48" s="2"/>
      <c r="T48" s="2"/>
      <c r="U48" s="2"/>
      <c r="V48" s="2"/>
      <c r="W48" s="2"/>
      <c r="X48" s="2"/>
      <c r="Y48" s="2"/>
    </row>
    <row r="49" ht="15.75" customHeight="1" spans="1:25">
      <c r="A49" s="2"/>
      <c r="B49" s="9"/>
      <c r="C49" s="2"/>
      <c r="D49" s="2"/>
      <c r="E49" s="2"/>
      <c r="F49" s="2"/>
      <c r="G49" s="2"/>
      <c r="H49" s="2"/>
      <c r="I49" s="2"/>
      <c r="J49" s="2"/>
      <c r="K49" s="2"/>
      <c r="L49" s="2"/>
      <c r="M49" s="2"/>
      <c r="N49" s="2"/>
      <c r="O49" s="2"/>
      <c r="P49" s="2"/>
      <c r="Q49" s="2"/>
      <c r="R49" s="2"/>
      <c r="S49" s="2"/>
      <c r="T49" s="2"/>
      <c r="U49" s="2"/>
      <c r="V49" s="2"/>
      <c r="W49" s="2"/>
      <c r="X49" s="2"/>
      <c r="Y49" s="2"/>
    </row>
    <row r="50" ht="15.75" customHeight="1" spans="1:25">
      <c r="A50" s="2"/>
      <c r="B50" s="9"/>
      <c r="C50" s="2"/>
      <c r="D50" s="2"/>
      <c r="E50" s="2"/>
      <c r="F50" s="2"/>
      <c r="G50" s="2"/>
      <c r="H50" s="2"/>
      <c r="I50" s="2"/>
      <c r="J50" s="2"/>
      <c r="K50" s="2"/>
      <c r="L50" s="2"/>
      <c r="M50" s="2"/>
      <c r="N50" s="2"/>
      <c r="O50" s="2"/>
      <c r="P50" s="2"/>
      <c r="Q50" s="2"/>
      <c r="R50" s="2"/>
      <c r="S50" s="2"/>
      <c r="T50" s="2"/>
      <c r="U50" s="2"/>
      <c r="V50" s="2"/>
      <c r="W50" s="2"/>
      <c r="X50" s="2"/>
      <c r="Y50" s="2"/>
    </row>
    <row r="51" ht="15.75" customHeight="1" spans="1:25">
      <c r="A51" s="2"/>
      <c r="B51" s="9"/>
      <c r="C51" s="2"/>
      <c r="D51" s="2"/>
      <c r="E51" s="2"/>
      <c r="F51" s="2"/>
      <c r="G51" s="2"/>
      <c r="H51" s="2"/>
      <c r="I51" s="2"/>
      <c r="J51" s="2"/>
      <c r="K51" s="2"/>
      <c r="L51" s="2"/>
      <c r="M51" s="2"/>
      <c r="N51" s="2"/>
      <c r="O51" s="2"/>
      <c r="P51" s="2"/>
      <c r="Q51" s="2"/>
      <c r="R51" s="2"/>
      <c r="S51" s="2"/>
      <c r="T51" s="2"/>
      <c r="U51" s="2"/>
      <c r="V51" s="2"/>
      <c r="W51" s="2"/>
      <c r="X51" s="2"/>
      <c r="Y51" s="2"/>
    </row>
    <row r="52" ht="15.75" customHeight="1" spans="1:25">
      <c r="A52" s="2"/>
      <c r="B52" s="9"/>
      <c r="C52" s="2"/>
      <c r="D52" s="2"/>
      <c r="E52" s="2"/>
      <c r="F52" s="2"/>
      <c r="G52" s="2"/>
      <c r="H52" s="2"/>
      <c r="I52" s="2"/>
      <c r="J52" s="2"/>
      <c r="K52" s="2"/>
      <c r="L52" s="2"/>
      <c r="M52" s="2"/>
      <c r="N52" s="2"/>
      <c r="O52" s="2"/>
      <c r="P52" s="2"/>
      <c r="Q52" s="2"/>
      <c r="R52" s="2"/>
      <c r="S52" s="2"/>
      <c r="T52" s="2"/>
      <c r="U52" s="2"/>
      <c r="V52" s="2"/>
      <c r="W52" s="2"/>
      <c r="X52" s="2"/>
      <c r="Y52" s="2"/>
    </row>
    <row r="53" ht="15.75" customHeight="1" spans="1:25">
      <c r="A53" s="2"/>
      <c r="B53" s="9"/>
      <c r="C53" s="2"/>
      <c r="D53" s="2"/>
      <c r="E53" s="2"/>
      <c r="F53" s="2"/>
      <c r="G53" s="2"/>
      <c r="H53" s="2"/>
      <c r="I53" s="2"/>
      <c r="J53" s="2"/>
      <c r="K53" s="2"/>
      <c r="L53" s="2"/>
      <c r="M53" s="2"/>
      <c r="N53" s="2"/>
      <c r="O53" s="2"/>
      <c r="P53" s="2"/>
      <c r="Q53" s="2"/>
      <c r="R53" s="2"/>
      <c r="S53" s="2"/>
      <c r="T53" s="2"/>
      <c r="U53" s="2"/>
      <c r="V53" s="2"/>
      <c r="W53" s="2"/>
      <c r="X53" s="2"/>
      <c r="Y53" s="2"/>
    </row>
    <row r="54" ht="15.75" customHeight="1" spans="1:25">
      <c r="A54" s="2"/>
      <c r="B54" s="9"/>
      <c r="C54" s="2"/>
      <c r="D54" s="2"/>
      <c r="E54" s="2"/>
      <c r="F54" s="2"/>
      <c r="G54" s="2"/>
      <c r="H54" s="2"/>
      <c r="I54" s="2"/>
      <c r="J54" s="2"/>
      <c r="K54" s="2"/>
      <c r="L54" s="2"/>
      <c r="M54" s="2"/>
      <c r="N54" s="2"/>
      <c r="O54" s="2"/>
      <c r="P54" s="2"/>
      <c r="Q54" s="2"/>
      <c r="R54" s="2"/>
      <c r="S54" s="2"/>
      <c r="T54" s="2"/>
      <c r="U54" s="2"/>
      <c r="V54" s="2"/>
      <c r="W54" s="2"/>
      <c r="X54" s="2"/>
      <c r="Y54" s="2"/>
    </row>
    <row r="55" ht="15.75" customHeight="1" spans="1:25">
      <c r="A55" s="2"/>
      <c r="B55" s="9"/>
      <c r="C55" s="2"/>
      <c r="D55" s="2"/>
      <c r="E55" s="2"/>
      <c r="F55" s="2"/>
      <c r="G55" s="2"/>
      <c r="H55" s="2"/>
      <c r="I55" s="2"/>
      <c r="J55" s="2"/>
      <c r="K55" s="2"/>
      <c r="L55" s="2"/>
      <c r="M55" s="2"/>
      <c r="N55" s="2"/>
      <c r="O55" s="2"/>
      <c r="P55" s="2"/>
      <c r="Q55" s="2"/>
      <c r="R55" s="2"/>
      <c r="S55" s="2"/>
      <c r="T55" s="2"/>
      <c r="U55" s="2"/>
      <c r="V55" s="2"/>
      <c r="W55" s="2"/>
      <c r="X55" s="2"/>
      <c r="Y55" s="2"/>
    </row>
    <row r="56" ht="15.75" customHeight="1" spans="1:25">
      <c r="A56" s="2"/>
      <c r="B56" s="9"/>
      <c r="C56" s="2"/>
      <c r="D56" s="2"/>
      <c r="E56" s="2"/>
      <c r="F56" s="2"/>
      <c r="G56" s="2"/>
      <c r="H56" s="2"/>
      <c r="I56" s="2"/>
      <c r="J56" s="2"/>
      <c r="K56" s="2"/>
      <c r="L56" s="2"/>
      <c r="M56" s="2"/>
      <c r="N56" s="2"/>
      <c r="O56" s="2"/>
      <c r="P56" s="2"/>
      <c r="Q56" s="2"/>
      <c r="R56" s="2"/>
      <c r="S56" s="2"/>
      <c r="T56" s="2"/>
      <c r="U56" s="2"/>
      <c r="V56" s="2"/>
      <c r="W56" s="2"/>
      <c r="X56" s="2"/>
      <c r="Y56" s="2"/>
    </row>
    <row r="57" ht="15.75" customHeight="1" spans="1:25">
      <c r="A57" s="2"/>
      <c r="B57" s="9"/>
      <c r="C57" s="2"/>
      <c r="D57" s="2"/>
      <c r="E57" s="2"/>
      <c r="F57" s="2"/>
      <c r="G57" s="2"/>
      <c r="H57" s="2"/>
      <c r="I57" s="2"/>
      <c r="J57" s="2"/>
      <c r="K57" s="2"/>
      <c r="L57" s="2"/>
      <c r="M57" s="2"/>
      <c r="N57" s="2"/>
      <c r="O57" s="2"/>
      <c r="P57" s="2"/>
      <c r="Q57" s="2"/>
      <c r="R57" s="2"/>
      <c r="S57" s="2"/>
      <c r="T57" s="2"/>
      <c r="U57" s="2"/>
      <c r="V57" s="2"/>
      <c r="W57" s="2"/>
      <c r="X57" s="2"/>
      <c r="Y57" s="2"/>
    </row>
    <row r="58" ht="15.75" customHeight="1" spans="1:25">
      <c r="A58" s="2"/>
      <c r="B58" s="9"/>
      <c r="C58" s="2"/>
      <c r="D58" s="2"/>
      <c r="E58" s="2"/>
      <c r="F58" s="2"/>
      <c r="G58" s="2"/>
      <c r="H58" s="2"/>
      <c r="I58" s="2"/>
      <c r="J58" s="2"/>
      <c r="K58" s="2"/>
      <c r="L58" s="2"/>
      <c r="M58" s="2"/>
      <c r="N58" s="2"/>
      <c r="O58" s="2"/>
      <c r="P58" s="2"/>
      <c r="Q58" s="2"/>
      <c r="R58" s="2"/>
      <c r="S58" s="2"/>
      <c r="T58" s="2"/>
      <c r="U58" s="2"/>
      <c r="V58" s="2"/>
      <c r="W58" s="2"/>
      <c r="X58" s="2"/>
      <c r="Y58" s="2"/>
    </row>
    <row r="59" ht="15.75" customHeight="1" spans="1:25">
      <c r="A59" s="2"/>
      <c r="B59" s="9"/>
      <c r="C59" s="2"/>
      <c r="D59" s="2"/>
      <c r="E59" s="2"/>
      <c r="F59" s="2"/>
      <c r="G59" s="2"/>
      <c r="H59" s="2"/>
      <c r="I59" s="2"/>
      <c r="J59" s="2"/>
      <c r="K59" s="2"/>
      <c r="L59" s="2"/>
      <c r="M59" s="2"/>
      <c r="N59" s="2"/>
      <c r="O59" s="2"/>
      <c r="P59" s="2"/>
      <c r="Q59" s="2"/>
      <c r="R59" s="2"/>
      <c r="S59" s="2"/>
      <c r="T59" s="2"/>
      <c r="U59" s="2"/>
      <c r="V59" s="2"/>
      <c r="W59" s="2"/>
      <c r="X59" s="2"/>
      <c r="Y59" s="2"/>
    </row>
    <row r="60" ht="15.75" customHeight="1" spans="1:25">
      <c r="A60" s="2"/>
      <c r="B60" s="9"/>
      <c r="C60" s="2"/>
      <c r="D60" s="2"/>
      <c r="E60" s="2"/>
      <c r="F60" s="2"/>
      <c r="G60" s="2"/>
      <c r="H60" s="2"/>
      <c r="I60" s="2"/>
      <c r="J60" s="2"/>
      <c r="K60" s="2"/>
      <c r="L60" s="2"/>
      <c r="M60" s="2"/>
      <c r="N60" s="2"/>
      <c r="O60" s="2"/>
      <c r="P60" s="2"/>
      <c r="Q60" s="2"/>
      <c r="R60" s="2"/>
      <c r="S60" s="2"/>
      <c r="T60" s="2"/>
      <c r="U60" s="2"/>
      <c r="V60" s="2"/>
      <c r="W60" s="2"/>
      <c r="X60" s="2"/>
      <c r="Y60" s="2"/>
    </row>
    <row r="61" ht="15.75" customHeight="1" spans="1:25">
      <c r="A61" s="2"/>
      <c r="B61" s="9"/>
      <c r="C61" s="2"/>
      <c r="D61" s="2"/>
      <c r="E61" s="2"/>
      <c r="F61" s="2"/>
      <c r="G61" s="2"/>
      <c r="H61" s="2"/>
      <c r="I61" s="2"/>
      <c r="J61" s="2"/>
      <c r="K61" s="2"/>
      <c r="L61" s="2"/>
      <c r="M61" s="2"/>
      <c r="N61" s="2"/>
      <c r="O61" s="2"/>
      <c r="P61" s="2"/>
      <c r="Q61" s="2"/>
      <c r="R61" s="2"/>
      <c r="S61" s="2"/>
      <c r="T61" s="2"/>
      <c r="U61" s="2"/>
      <c r="V61" s="2"/>
      <c r="W61" s="2"/>
      <c r="X61" s="2"/>
      <c r="Y61" s="2"/>
    </row>
    <row r="62" ht="15.75" customHeight="1" spans="1:25">
      <c r="A62" s="2"/>
      <c r="B62" s="9"/>
      <c r="C62" s="2"/>
      <c r="D62" s="2"/>
      <c r="E62" s="2"/>
      <c r="F62" s="2"/>
      <c r="G62" s="2"/>
      <c r="H62" s="2"/>
      <c r="I62" s="2"/>
      <c r="J62" s="2"/>
      <c r="K62" s="2"/>
      <c r="L62" s="2"/>
      <c r="M62" s="2"/>
      <c r="N62" s="2"/>
      <c r="O62" s="2"/>
      <c r="P62" s="2"/>
      <c r="Q62" s="2"/>
      <c r="R62" s="2"/>
      <c r="S62" s="2"/>
      <c r="T62" s="2"/>
      <c r="U62" s="2"/>
      <c r="V62" s="2"/>
      <c r="W62" s="2"/>
      <c r="X62" s="2"/>
      <c r="Y62" s="2"/>
    </row>
    <row r="63" ht="15.75" customHeight="1" spans="1:25">
      <c r="A63" s="2"/>
      <c r="B63" s="9"/>
      <c r="C63" s="2"/>
      <c r="D63" s="2"/>
      <c r="E63" s="2"/>
      <c r="F63" s="2"/>
      <c r="G63" s="2"/>
      <c r="H63" s="2"/>
      <c r="I63" s="2"/>
      <c r="J63" s="2"/>
      <c r="K63" s="2"/>
      <c r="L63" s="2"/>
      <c r="M63" s="2"/>
      <c r="N63" s="2"/>
      <c r="O63" s="2"/>
      <c r="P63" s="2"/>
      <c r="Q63" s="2"/>
      <c r="R63" s="2"/>
      <c r="S63" s="2"/>
      <c r="T63" s="2"/>
      <c r="U63" s="2"/>
      <c r="V63" s="2"/>
      <c r="W63" s="2"/>
      <c r="X63" s="2"/>
      <c r="Y63" s="2"/>
    </row>
    <row r="64" ht="15.75" customHeight="1" spans="1:25">
      <c r="A64" s="2"/>
      <c r="B64" s="9"/>
      <c r="C64" s="2"/>
      <c r="D64" s="2"/>
      <c r="E64" s="2"/>
      <c r="F64" s="2"/>
      <c r="G64" s="2"/>
      <c r="H64" s="2"/>
      <c r="I64" s="2"/>
      <c r="J64" s="2"/>
      <c r="K64" s="2"/>
      <c r="L64" s="2"/>
      <c r="M64" s="2"/>
      <c r="N64" s="2"/>
      <c r="O64" s="2"/>
      <c r="P64" s="2"/>
      <c r="Q64" s="2"/>
      <c r="R64" s="2"/>
      <c r="S64" s="2"/>
      <c r="T64" s="2"/>
      <c r="U64" s="2"/>
      <c r="V64" s="2"/>
      <c r="W64" s="2"/>
      <c r="X64" s="2"/>
      <c r="Y64" s="2"/>
    </row>
    <row r="65" ht="15.75" customHeight="1" spans="1:25">
      <c r="A65" s="2"/>
      <c r="B65" s="9"/>
      <c r="C65" s="2"/>
      <c r="D65" s="2"/>
      <c r="E65" s="2"/>
      <c r="F65" s="2"/>
      <c r="G65" s="2"/>
      <c r="H65" s="2"/>
      <c r="I65" s="2"/>
      <c r="J65" s="2"/>
      <c r="K65" s="2"/>
      <c r="L65" s="2"/>
      <c r="M65" s="2"/>
      <c r="N65" s="2"/>
      <c r="O65" s="2"/>
      <c r="P65" s="2"/>
      <c r="Q65" s="2"/>
      <c r="R65" s="2"/>
      <c r="S65" s="2"/>
      <c r="T65" s="2"/>
      <c r="U65" s="2"/>
      <c r="V65" s="2"/>
      <c r="W65" s="2"/>
      <c r="X65" s="2"/>
      <c r="Y65" s="2"/>
    </row>
    <row r="66" ht="15.75" customHeight="1" spans="1:25">
      <c r="A66" s="2"/>
      <c r="B66" s="9"/>
      <c r="C66" s="2"/>
      <c r="D66" s="2"/>
      <c r="E66" s="2"/>
      <c r="F66" s="2"/>
      <c r="G66" s="2"/>
      <c r="H66" s="2"/>
      <c r="I66" s="2"/>
      <c r="J66" s="2"/>
      <c r="K66" s="2"/>
      <c r="L66" s="2"/>
      <c r="M66" s="2"/>
      <c r="N66" s="2"/>
      <c r="O66" s="2"/>
      <c r="P66" s="2"/>
      <c r="Q66" s="2"/>
      <c r="R66" s="2"/>
      <c r="S66" s="2"/>
      <c r="T66" s="2"/>
      <c r="U66" s="2"/>
      <c r="V66" s="2"/>
      <c r="W66" s="2"/>
      <c r="X66" s="2"/>
      <c r="Y66" s="2"/>
    </row>
    <row r="67" ht="15.75" customHeight="1" spans="1:25">
      <c r="A67" s="2"/>
      <c r="B67" s="9"/>
      <c r="C67" s="2"/>
      <c r="D67" s="2"/>
      <c r="E67" s="2"/>
      <c r="F67" s="2"/>
      <c r="G67" s="2"/>
      <c r="H67" s="2"/>
      <c r="I67" s="2"/>
      <c r="J67" s="2"/>
      <c r="K67" s="2"/>
      <c r="L67" s="2"/>
      <c r="M67" s="2"/>
      <c r="N67" s="2"/>
      <c r="O67" s="2"/>
      <c r="P67" s="2"/>
      <c r="Q67" s="2"/>
      <c r="R67" s="2"/>
      <c r="S67" s="2"/>
      <c r="T67" s="2"/>
      <c r="U67" s="2"/>
      <c r="V67" s="2"/>
      <c r="W67" s="2"/>
      <c r="X67" s="2"/>
      <c r="Y67" s="2"/>
    </row>
    <row r="68" ht="15.75" customHeight="1" spans="1:25">
      <c r="A68" s="2"/>
      <c r="B68" s="9"/>
      <c r="C68" s="2"/>
      <c r="D68" s="2"/>
      <c r="E68" s="2"/>
      <c r="F68" s="2"/>
      <c r="G68" s="2"/>
      <c r="H68" s="2"/>
      <c r="I68" s="2"/>
      <c r="J68" s="2"/>
      <c r="K68" s="2"/>
      <c r="L68" s="2"/>
      <c r="M68" s="2"/>
      <c r="N68" s="2"/>
      <c r="O68" s="2"/>
      <c r="P68" s="2"/>
      <c r="Q68" s="2"/>
      <c r="R68" s="2"/>
      <c r="S68" s="2"/>
      <c r="T68" s="2"/>
      <c r="U68" s="2"/>
      <c r="V68" s="2"/>
      <c r="W68" s="2"/>
      <c r="X68" s="2"/>
      <c r="Y68" s="2"/>
    </row>
    <row r="69" ht="15.75" customHeight="1" spans="1:25">
      <c r="A69" s="2"/>
      <c r="B69" s="9"/>
      <c r="C69" s="2"/>
      <c r="D69" s="2"/>
      <c r="E69" s="2"/>
      <c r="F69" s="2"/>
      <c r="G69" s="2"/>
      <c r="H69" s="2"/>
      <c r="I69" s="2"/>
      <c r="J69" s="2"/>
      <c r="K69" s="2"/>
      <c r="L69" s="2"/>
      <c r="M69" s="2"/>
      <c r="N69" s="2"/>
      <c r="O69" s="2"/>
      <c r="P69" s="2"/>
      <c r="Q69" s="2"/>
      <c r="R69" s="2"/>
      <c r="S69" s="2"/>
      <c r="T69" s="2"/>
      <c r="U69" s="2"/>
      <c r="V69" s="2"/>
      <c r="W69" s="2"/>
      <c r="X69" s="2"/>
      <c r="Y69" s="2"/>
    </row>
    <row r="70" ht="15.75" customHeight="1" spans="1:25">
      <c r="A70" s="2"/>
      <c r="B70" s="9"/>
      <c r="C70" s="2"/>
      <c r="D70" s="2"/>
      <c r="E70" s="2"/>
      <c r="F70" s="2"/>
      <c r="G70" s="2"/>
      <c r="H70" s="2"/>
      <c r="I70" s="2"/>
      <c r="J70" s="2"/>
      <c r="K70" s="2"/>
      <c r="L70" s="2"/>
      <c r="M70" s="2"/>
      <c r="N70" s="2"/>
      <c r="O70" s="2"/>
      <c r="P70" s="2"/>
      <c r="Q70" s="2"/>
      <c r="R70" s="2"/>
      <c r="S70" s="2"/>
      <c r="T70" s="2"/>
      <c r="U70" s="2"/>
      <c r="V70" s="2"/>
      <c r="W70" s="2"/>
      <c r="X70" s="2"/>
      <c r="Y70" s="2"/>
    </row>
    <row r="71" ht="15.75" customHeight="1" spans="1:25">
      <c r="A71" s="2"/>
      <c r="B71" s="9"/>
      <c r="C71" s="2"/>
      <c r="D71" s="2"/>
      <c r="E71" s="2"/>
      <c r="F71" s="2"/>
      <c r="G71" s="2"/>
      <c r="H71" s="2"/>
      <c r="I71" s="2"/>
      <c r="J71" s="2"/>
      <c r="K71" s="2"/>
      <c r="L71" s="2"/>
      <c r="M71" s="2"/>
      <c r="N71" s="2"/>
      <c r="O71" s="2"/>
      <c r="P71" s="2"/>
      <c r="Q71" s="2"/>
      <c r="R71" s="2"/>
      <c r="S71" s="2"/>
      <c r="T71" s="2"/>
      <c r="U71" s="2"/>
      <c r="V71" s="2"/>
      <c r="W71" s="2"/>
      <c r="X71" s="2"/>
      <c r="Y71" s="2"/>
    </row>
    <row r="72" ht="15.75" customHeight="1" spans="1:25">
      <c r="A72" s="2"/>
      <c r="B72" s="9"/>
      <c r="C72" s="2"/>
      <c r="D72" s="2"/>
      <c r="E72" s="2"/>
      <c r="F72" s="2"/>
      <c r="G72" s="2"/>
      <c r="H72" s="2"/>
      <c r="I72" s="2"/>
      <c r="J72" s="2"/>
      <c r="K72" s="2"/>
      <c r="L72" s="2"/>
      <c r="M72" s="2"/>
      <c r="N72" s="2"/>
      <c r="O72" s="2"/>
      <c r="P72" s="2"/>
      <c r="Q72" s="2"/>
      <c r="R72" s="2"/>
      <c r="S72" s="2"/>
      <c r="T72" s="2"/>
      <c r="U72" s="2"/>
      <c r="V72" s="2"/>
      <c r="W72" s="2"/>
      <c r="X72" s="2"/>
      <c r="Y72" s="2"/>
    </row>
    <row r="73" ht="15.75" customHeight="1" spans="1:25">
      <c r="A73" s="2"/>
      <c r="B73" s="9"/>
      <c r="C73" s="2"/>
      <c r="D73" s="2"/>
      <c r="E73" s="2"/>
      <c r="F73" s="2"/>
      <c r="G73" s="2"/>
      <c r="H73" s="2"/>
      <c r="I73" s="2"/>
      <c r="J73" s="2"/>
      <c r="K73" s="2"/>
      <c r="L73" s="2"/>
      <c r="M73" s="2"/>
      <c r="N73" s="2"/>
      <c r="O73" s="2"/>
      <c r="P73" s="2"/>
      <c r="Q73" s="2"/>
      <c r="R73" s="2"/>
      <c r="S73" s="2"/>
      <c r="T73" s="2"/>
      <c r="U73" s="2"/>
      <c r="V73" s="2"/>
      <c r="W73" s="2"/>
      <c r="X73" s="2"/>
      <c r="Y73" s="2"/>
    </row>
    <row r="74" ht="15.75" customHeight="1" spans="1:25">
      <c r="A74" s="2"/>
      <c r="B74" s="9"/>
      <c r="C74" s="2"/>
      <c r="D74" s="2"/>
      <c r="E74" s="2"/>
      <c r="F74" s="2"/>
      <c r="G74" s="2"/>
      <c r="H74" s="2"/>
      <c r="I74" s="2"/>
      <c r="J74" s="2"/>
      <c r="K74" s="2"/>
      <c r="L74" s="2"/>
      <c r="M74" s="2"/>
      <c r="N74" s="2"/>
      <c r="O74" s="2"/>
      <c r="P74" s="2"/>
      <c r="Q74" s="2"/>
      <c r="R74" s="2"/>
      <c r="S74" s="2"/>
      <c r="T74" s="2"/>
      <c r="U74" s="2"/>
      <c r="V74" s="2"/>
      <c r="W74" s="2"/>
      <c r="X74" s="2"/>
      <c r="Y74" s="2"/>
    </row>
    <row r="75" ht="15.75" customHeight="1" spans="1:25">
      <c r="A75" s="2"/>
      <c r="B75" s="9"/>
      <c r="C75" s="2"/>
      <c r="D75" s="2"/>
      <c r="E75" s="2"/>
      <c r="F75" s="2"/>
      <c r="G75" s="2"/>
      <c r="H75" s="2"/>
      <c r="I75" s="2"/>
      <c r="J75" s="2"/>
      <c r="K75" s="2"/>
      <c r="L75" s="2"/>
      <c r="M75" s="2"/>
      <c r="N75" s="2"/>
      <c r="O75" s="2"/>
      <c r="P75" s="2"/>
      <c r="Q75" s="2"/>
      <c r="R75" s="2"/>
      <c r="S75" s="2"/>
      <c r="T75" s="2"/>
      <c r="U75" s="2"/>
      <c r="V75" s="2"/>
      <c r="W75" s="2"/>
      <c r="X75" s="2"/>
      <c r="Y75" s="2"/>
    </row>
    <row r="76" ht="15.75" customHeight="1" spans="1:25">
      <c r="A76" s="2"/>
      <c r="B76" s="9"/>
      <c r="C76" s="2"/>
      <c r="D76" s="2"/>
      <c r="E76" s="2"/>
      <c r="F76" s="2"/>
      <c r="G76" s="2"/>
      <c r="H76" s="2"/>
      <c r="I76" s="2"/>
      <c r="J76" s="2"/>
      <c r="K76" s="2"/>
      <c r="L76" s="2"/>
      <c r="M76" s="2"/>
      <c r="N76" s="2"/>
      <c r="O76" s="2"/>
      <c r="P76" s="2"/>
      <c r="Q76" s="2"/>
      <c r="R76" s="2"/>
      <c r="S76" s="2"/>
      <c r="T76" s="2"/>
      <c r="U76" s="2"/>
      <c r="V76" s="2"/>
      <c r="W76" s="2"/>
      <c r="X76" s="2"/>
      <c r="Y76" s="2"/>
    </row>
    <row r="77" ht="15.75" customHeight="1" spans="1:25">
      <c r="A77" s="2"/>
      <c r="B77" s="9"/>
      <c r="C77" s="2"/>
      <c r="D77" s="2"/>
      <c r="E77" s="2"/>
      <c r="F77" s="2"/>
      <c r="G77" s="2"/>
      <c r="H77" s="2"/>
      <c r="I77" s="2"/>
      <c r="J77" s="2"/>
      <c r="K77" s="2"/>
      <c r="L77" s="2"/>
      <c r="M77" s="2"/>
      <c r="N77" s="2"/>
      <c r="O77" s="2"/>
      <c r="P77" s="2"/>
      <c r="Q77" s="2"/>
      <c r="R77" s="2"/>
      <c r="S77" s="2"/>
      <c r="T77" s="2"/>
      <c r="U77" s="2"/>
      <c r="V77" s="2"/>
      <c r="W77" s="2"/>
      <c r="X77" s="2"/>
      <c r="Y77" s="2"/>
    </row>
    <row r="78" ht="15.75" customHeight="1" spans="1:25">
      <c r="A78" s="2"/>
      <c r="B78" s="9"/>
      <c r="C78" s="2"/>
      <c r="D78" s="2"/>
      <c r="E78" s="2"/>
      <c r="F78" s="2"/>
      <c r="G78" s="2"/>
      <c r="H78" s="2"/>
      <c r="I78" s="2"/>
      <c r="J78" s="2"/>
      <c r="K78" s="2"/>
      <c r="L78" s="2"/>
      <c r="M78" s="2"/>
      <c r="N78" s="2"/>
      <c r="O78" s="2"/>
      <c r="P78" s="2"/>
      <c r="Q78" s="2"/>
      <c r="R78" s="2"/>
      <c r="S78" s="2"/>
      <c r="T78" s="2"/>
      <c r="U78" s="2"/>
      <c r="V78" s="2"/>
      <c r="W78" s="2"/>
      <c r="X78" s="2"/>
      <c r="Y78" s="2"/>
    </row>
    <row r="79" ht="15.75" customHeight="1" spans="1:25">
      <c r="A79" s="2"/>
      <c r="B79" s="9"/>
      <c r="C79" s="2"/>
      <c r="D79" s="2"/>
      <c r="E79" s="2"/>
      <c r="F79" s="2"/>
      <c r="G79" s="2"/>
      <c r="H79" s="2"/>
      <c r="I79" s="2"/>
      <c r="J79" s="2"/>
      <c r="K79" s="2"/>
      <c r="L79" s="2"/>
      <c r="M79" s="2"/>
      <c r="N79" s="2"/>
      <c r="O79" s="2"/>
      <c r="P79" s="2"/>
      <c r="Q79" s="2"/>
      <c r="R79" s="2"/>
      <c r="S79" s="2"/>
      <c r="T79" s="2"/>
      <c r="U79" s="2"/>
      <c r="V79" s="2"/>
      <c r="W79" s="2"/>
      <c r="X79" s="2"/>
      <c r="Y79" s="2"/>
    </row>
    <row r="80" ht="15.75" customHeight="1" spans="1:25">
      <c r="A80" s="2"/>
      <c r="B80" s="9"/>
      <c r="C80" s="2"/>
      <c r="D80" s="2"/>
      <c r="E80" s="2"/>
      <c r="F80" s="2"/>
      <c r="G80" s="2"/>
      <c r="H80" s="2"/>
      <c r="I80" s="2"/>
      <c r="J80" s="2"/>
      <c r="K80" s="2"/>
      <c r="L80" s="2"/>
      <c r="M80" s="2"/>
      <c r="N80" s="2"/>
      <c r="O80" s="2"/>
      <c r="P80" s="2"/>
      <c r="Q80" s="2"/>
      <c r="R80" s="2"/>
      <c r="S80" s="2"/>
      <c r="T80" s="2"/>
      <c r="U80" s="2"/>
      <c r="V80" s="2"/>
      <c r="W80" s="2"/>
      <c r="X80" s="2"/>
      <c r="Y80" s="2"/>
    </row>
    <row r="81" ht="15.75" customHeight="1" spans="1:25">
      <c r="A81" s="2"/>
      <c r="B81" s="9"/>
      <c r="C81" s="2"/>
      <c r="D81" s="2"/>
      <c r="E81" s="2"/>
      <c r="F81" s="2"/>
      <c r="G81" s="2"/>
      <c r="H81" s="2"/>
      <c r="I81" s="2"/>
      <c r="J81" s="2"/>
      <c r="K81" s="2"/>
      <c r="L81" s="2"/>
      <c r="M81" s="2"/>
      <c r="N81" s="2"/>
      <c r="O81" s="2"/>
      <c r="P81" s="2"/>
      <c r="Q81" s="2"/>
      <c r="R81" s="2"/>
      <c r="S81" s="2"/>
      <c r="T81" s="2"/>
      <c r="U81" s="2"/>
      <c r="V81" s="2"/>
      <c r="W81" s="2"/>
      <c r="X81" s="2"/>
      <c r="Y81" s="2"/>
    </row>
    <row r="82" ht="15.75" customHeight="1" spans="1:25">
      <c r="A82" s="2"/>
      <c r="B82" s="9"/>
      <c r="C82" s="2"/>
      <c r="D82" s="2"/>
      <c r="E82" s="2"/>
      <c r="F82" s="2"/>
      <c r="G82" s="2"/>
      <c r="H82" s="2"/>
      <c r="I82" s="2"/>
      <c r="J82" s="2"/>
      <c r="K82" s="2"/>
      <c r="L82" s="2"/>
      <c r="M82" s="2"/>
      <c r="N82" s="2"/>
      <c r="O82" s="2"/>
      <c r="P82" s="2"/>
      <c r="Q82" s="2"/>
      <c r="R82" s="2"/>
      <c r="S82" s="2"/>
      <c r="T82" s="2"/>
      <c r="U82" s="2"/>
      <c r="V82" s="2"/>
      <c r="W82" s="2"/>
      <c r="X82" s="2"/>
      <c r="Y82" s="2"/>
    </row>
    <row r="83" ht="15.75" customHeight="1" spans="1:25">
      <c r="A83" s="2"/>
      <c r="B83" s="9"/>
      <c r="C83" s="2"/>
      <c r="D83" s="2"/>
      <c r="E83" s="2"/>
      <c r="F83" s="2"/>
      <c r="G83" s="2"/>
      <c r="H83" s="2"/>
      <c r="I83" s="2"/>
      <c r="J83" s="2"/>
      <c r="K83" s="2"/>
      <c r="L83" s="2"/>
      <c r="M83" s="2"/>
      <c r="N83" s="2"/>
      <c r="O83" s="2"/>
      <c r="P83" s="2"/>
      <c r="Q83" s="2"/>
      <c r="R83" s="2"/>
      <c r="S83" s="2"/>
      <c r="T83" s="2"/>
      <c r="U83" s="2"/>
      <c r="V83" s="2"/>
      <c r="W83" s="2"/>
      <c r="X83" s="2"/>
      <c r="Y83" s="2"/>
    </row>
    <row r="84" ht="15.75" customHeight="1" spans="1:25">
      <c r="A84" s="2"/>
      <c r="B84" s="9"/>
      <c r="C84" s="2"/>
      <c r="D84" s="2"/>
      <c r="E84" s="2"/>
      <c r="F84" s="2"/>
      <c r="G84" s="2"/>
      <c r="H84" s="2"/>
      <c r="I84" s="2"/>
      <c r="J84" s="2"/>
      <c r="K84" s="2"/>
      <c r="L84" s="2"/>
      <c r="M84" s="2"/>
      <c r="N84" s="2"/>
      <c r="O84" s="2"/>
      <c r="P84" s="2"/>
      <c r="Q84" s="2"/>
      <c r="R84" s="2"/>
      <c r="S84" s="2"/>
      <c r="T84" s="2"/>
      <c r="U84" s="2"/>
      <c r="V84" s="2"/>
      <c r="W84" s="2"/>
      <c r="X84" s="2"/>
      <c r="Y84" s="2"/>
    </row>
    <row r="85" ht="15.75" customHeight="1" spans="1:25">
      <c r="A85" s="2"/>
      <c r="B85" s="9"/>
      <c r="C85" s="2"/>
      <c r="D85" s="2"/>
      <c r="E85" s="2"/>
      <c r="F85" s="2"/>
      <c r="G85" s="2"/>
      <c r="H85" s="2"/>
      <c r="I85" s="2"/>
      <c r="J85" s="2"/>
      <c r="K85" s="2"/>
      <c r="L85" s="2"/>
      <c r="M85" s="2"/>
      <c r="N85" s="2"/>
      <c r="O85" s="2"/>
      <c r="P85" s="2"/>
      <c r="Q85" s="2"/>
      <c r="R85" s="2"/>
      <c r="S85" s="2"/>
      <c r="T85" s="2"/>
      <c r="U85" s="2"/>
      <c r="V85" s="2"/>
      <c r="W85" s="2"/>
      <c r="X85" s="2"/>
      <c r="Y85" s="2"/>
    </row>
    <row r="86" ht="15.75" customHeight="1" spans="1:25">
      <c r="A86" s="2"/>
      <c r="B86" s="9"/>
      <c r="C86" s="2"/>
      <c r="D86" s="2"/>
      <c r="E86" s="2"/>
      <c r="F86" s="2"/>
      <c r="G86" s="2"/>
      <c r="H86" s="2"/>
      <c r="I86" s="2"/>
      <c r="J86" s="2"/>
      <c r="K86" s="2"/>
      <c r="L86" s="2"/>
      <c r="M86" s="2"/>
      <c r="N86" s="2"/>
      <c r="O86" s="2"/>
      <c r="P86" s="2"/>
      <c r="Q86" s="2"/>
      <c r="R86" s="2"/>
      <c r="S86" s="2"/>
      <c r="T86" s="2"/>
      <c r="U86" s="2"/>
      <c r="V86" s="2"/>
      <c r="W86" s="2"/>
      <c r="X86" s="2"/>
      <c r="Y86" s="2"/>
    </row>
    <row r="87" ht="15.75" customHeight="1" spans="1:25">
      <c r="A87" s="2"/>
      <c r="B87" s="9"/>
      <c r="C87" s="2"/>
      <c r="D87" s="2"/>
      <c r="E87" s="2"/>
      <c r="F87" s="2"/>
      <c r="G87" s="2"/>
      <c r="H87" s="2"/>
      <c r="I87" s="2"/>
      <c r="J87" s="2"/>
      <c r="K87" s="2"/>
      <c r="L87" s="2"/>
      <c r="M87" s="2"/>
      <c r="N87" s="2"/>
      <c r="O87" s="2"/>
      <c r="P87" s="2"/>
      <c r="Q87" s="2"/>
      <c r="R87" s="2"/>
      <c r="S87" s="2"/>
      <c r="T87" s="2"/>
      <c r="U87" s="2"/>
      <c r="V87" s="2"/>
      <c r="W87" s="2"/>
      <c r="X87" s="2"/>
      <c r="Y87" s="2"/>
    </row>
    <row r="88" ht="15.75" customHeight="1" spans="1:25">
      <c r="A88" s="2"/>
      <c r="B88" s="9"/>
      <c r="C88" s="2"/>
      <c r="D88" s="2"/>
      <c r="E88" s="2"/>
      <c r="F88" s="2"/>
      <c r="G88" s="2"/>
      <c r="H88" s="2"/>
      <c r="I88" s="2"/>
      <c r="J88" s="2"/>
      <c r="K88" s="2"/>
      <c r="L88" s="2"/>
      <c r="M88" s="2"/>
      <c r="N88" s="2"/>
      <c r="O88" s="2"/>
      <c r="P88" s="2"/>
      <c r="Q88" s="2"/>
      <c r="R88" s="2"/>
      <c r="S88" s="2"/>
      <c r="T88" s="2"/>
      <c r="U88" s="2"/>
      <c r="V88" s="2"/>
      <c r="W88" s="2"/>
      <c r="X88" s="2"/>
      <c r="Y88" s="2"/>
    </row>
    <row r="89" ht="15.75" customHeight="1" spans="1:25">
      <c r="A89" s="2"/>
      <c r="B89" s="9"/>
      <c r="C89" s="2"/>
      <c r="D89" s="2"/>
      <c r="E89" s="2"/>
      <c r="F89" s="2"/>
      <c r="G89" s="2"/>
      <c r="H89" s="2"/>
      <c r="I89" s="2"/>
      <c r="J89" s="2"/>
      <c r="K89" s="2"/>
      <c r="L89" s="2"/>
      <c r="M89" s="2"/>
      <c r="N89" s="2"/>
      <c r="O89" s="2"/>
      <c r="P89" s="2"/>
      <c r="Q89" s="2"/>
      <c r="R89" s="2"/>
      <c r="S89" s="2"/>
      <c r="T89" s="2"/>
      <c r="U89" s="2"/>
      <c r="V89" s="2"/>
      <c r="W89" s="2"/>
      <c r="X89" s="2"/>
      <c r="Y89" s="2"/>
    </row>
    <row r="90" ht="15.75" customHeight="1" spans="1:25">
      <c r="A90" s="2"/>
      <c r="B90" s="9"/>
      <c r="C90" s="2"/>
      <c r="D90" s="2"/>
      <c r="E90" s="2"/>
      <c r="F90" s="2"/>
      <c r="G90" s="2"/>
      <c r="H90" s="2"/>
      <c r="I90" s="2"/>
      <c r="J90" s="2"/>
      <c r="K90" s="2"/>
      <c r="L90" s="2"/>
      <c r="M90" s="2"/>
      <c r="N90" s="2"/>
      <c r="O90" s="2"/>
      <c r="P90" s="2"/>
      <c r="Q90" s="2"/>
      <c r="R90" s="2"/>
      <c r="S90" s="2"/>
      <c r="T90" s="2"/>
      <c r="U90" s="2"/>
      <c r="V90" s="2"/>
      <c r="W90" s="2"/>
      <c r="X90" s="2"/>
      <c r="Y90" s="2"/>
    </row>
    <row r="91" ht="15.75" customHeight="1" spans="1:25">
      <c r="A91" s="2"/>
      <c r="B91" s="9"/>
      <c r="C91" s="2"/>
      <c r="D91" s="2"/>
      <c r="E91" s="2"/>
      <c r="F91" s="2"/>
      <c r="G91" s="2"/>
      <c r="H91" s="2"/>
      <c r="I91" s="2"/>
      <c r="J91" s="2"/>
      <c r="K91" s="2"/>
      <c r="L91" s="2"/>
      <c r="M91" s="2"/>
      <c r="N91" s="2"/>
      <c r="O91" s="2"/>
      <c r="P91" s="2"/>
      <c r="Q91" s="2"/>
      <c r="R91" s="2"/>
      <c r="S91" s="2"/>
      <c r="T91" s="2"/>
      <c r="U91" s="2"/>
      <c r="V91" s="2"/>
      <c r="W91" s="2"/>
      <c r="X91" s="2"/>
      <c r="Y91" s="2"/>
    </row>
    <row r="92" ht="15.75" customHeight="1" spans="1:25">
      <c r="A92" s="2"/>
      <c r="B92" s="9"/>
      <c r="C92" s="2"/>
      <c r="D92" s="2"/>
      <c r="E92" s="2"/>
      <c r="F92" s="2"/>
      <c r="G92" s="2"/>
      <c r="H92" s="2"/>
      <c r="I92" s="2"/>
      <c r="J92" s="2"/>
      <c r="K92" s="2"/>
      <c r="L92" s="2"/>
      <c r="M92" s="2"/>
      <c r="N92" s="2"/>
      <c r="O92" s="2"/>
      <c r="P92" s="2"/>
      <c r="Q92" s="2"/>
      <c r="R92" s="2"/>
      <c r="S92" s="2"/>
      <c r="T92" s="2"/>
      <c r="U92" s="2"/>
      <c r="V92" s="2"/>
      <c r="W92" s="2"/>
      <c r="X92" s="2"/>
      <c r="Y92" s="2"/>
    </row>
    <row r="93" ht="15.75" customHeight="1" spans="1:25">
      <c r="A93" s="2"/>
      <c r="B93" s="9"/>
      <c r="C93" s="2"/>
      <c r="D93" s="2"/>
      <c r="E93" s="2"/>
      <c r="F93" s="2"/>
      <c r="G93" s="2"/>
      <c r="H93" s="2"/>
      <c r="I93" s="2"/>
      <c r="J93" s="2"/>
      <c r="K93" s="2"/>
      <c r="L93" s="2"/>
      <c r="M93" s="2"/>
      <c r="N93" s="2"/>
      <c r="O93" s="2"/>
      <c r="P93" s="2"/>
      <c r="Q93" s="2"/>
      <c r="R93" s="2"/>
      <c r="S93" s="2"/>
      <c r="T93" s="2"/>
      <c r="U93" s="2"/>
      <c r="V93" s="2"/>
      <c r="W93" s="2"/>
      <c r="X93" s="2"/>
      <c r="Y93" s="2"/>
    </row>
    <row r="94" ht="15.75" customHeight="1" spans="1:25">
      <c r="A94" s="2"/>
      <c r="B94" s="9"/>
      <c r="C94" s="2"/>
      <c r="D94" s="2"/>
      <c r="E94" s="2"/>
      <c r="F94" s="2"/>
      <c r="G94" s="2"/>
      <c r="H94" s="2"/>
      <c r="I94" s="2"/>
      <c r="J94" s="2"/>
      <c r="K94" s="2"/>
      <c r="L94" s="2"/>
      <c r="M94" s="2"/>
      <c r="N94" s="2"/>
      <c r="O94" s="2"/>
      <c r="P94" s="2"/>
      <c r="Q94" s="2"/>
      <c r="R94" s="2"/>
      <c r="S94" s="2"/>
      <c r="T94" s="2"/>
      <c r="U94" s="2"/>
      <c r="V94" s="2"/>
      <c r="W94" s="2"/>
      <c r="X94" s="2"/>
      <c r="Y94" s="2"/>
    </row>
    <row r="95" ht="15.75" customHeight="1" spans="1:25">
      <c r="A95" s="2"/>
      <c r="B95" s="9"/>
      <c r="C95" s="2"/>
      <c r="D95" s="2"/>
      <c r="E95" s="2"/>
      <c r="F95" s="2"/>
      <c r="G95" s="2"/>
      <c r="H95" s="2"/>
      <c r="I95" s="2"/>
      <c r="J95" s="2"/>
      <c r="K95" s="2"/>
      <c r="L95" s="2"/>
      <c r="M95" s="2"/>
      <c r="N95" s="2"/>
      <c r="O95" s="2"/>
      <c r="P95" s="2"/>
      <c r="Q95" s="2"/>
      <c r="R95" s="2"/>
      <c r="S95" s="2"/>
      <c r="T95" s="2"/>
      <c r="U95" s="2"/>
      <c r="V95" s="2"/>
      <c r="W95" s="2"/>
      <c r="X95" s="2"/>
      <c r="Y95" s="2"/>
    </row>
    <row r="96" ht="15.75" customHeight="1" spans="1:25">
      <c r="A96" s="2"/>
      <c r="B96" s="9"/>
      <c r="C96" s="2"/>
      <c r="D96" s="2"/>
      <c r="E96" s="2"/>
      <c r="F96" s="2"/>
      <c r="G96" s="2"/>
      <c r="H96" s="2"/>
      <c r="I96" s="2"/>
      <c r="J96" s="2"/>
      <c r="K96" s="2"/>
      <c r="L96" s="2"/>
      <c r="M96" s="2"/>
      <c r="N96" s="2"/>
      <c r="O96" s="2"/>
      <c r="P96" s="2"/>
      <c r="Q96" s="2"/>
      <c r="R96" s="2"/>
      <c r="S96" s="2"/>
      <c r="T96" s="2"/>
      <c r="U96" s="2"/>
      <c r="V96" s="2"/>
      <c r="W96" s="2"/>
      <c r="X96" s="2"/>
      <c r="Y96" s="2"/>
    </row>
    <row r="97" ht="15.75" customHeight="1" spans="1:25">
      <c r="A97" s="2"/>
      <c r="B97" s="9"/>
      <c r="C97" s="2"/>
      <c r="D97" s="2"/>
      <c r="E97" s="2"/>
      <c r="F97" s="2"/>
      <c r="G97" s="2"/>
      <c r="H97" s="2"/>
      <c r="I97" s="2"/>
      <c r="J97" s="2"/>
      <c r="K97" s="2"/>
      <c r="L97" s="2"/>
      <c r="M97" s="2"/>
      <c r="N97" s="2"/>
      <c r="O97" s="2"/>
      <c r="P97" s="2"/>
      <c r="Q97" s="2"/>
      <c r="R97" s="2"/>
      <c r="S97" s="2"/>
      <c r="T97" s="2"/>
      <c r="U97" s="2"/>
      <c r="V97" s="2"/>
      <c r="W97" s="2"/>
      <c r="X97" s="2"/>
      <c r="Y97" s="2"/>
    </row>
    <row r="98" ht="15.75" customHeight="1" spans="1:25">
      <c r="A98" s="2"/>
      <c r="B98" s="9"/>
      <c r="C98" s="2"/>
      <c r="D98" s="2"/>
      <c r="E98" s="2"/>
      <c r="F98" s="2"/>
      <c r="G98" s="2"/>
      <c r="H98" s="2"/>
      <c r="I98" s="2"/>
      <c r="J98" s="2"/>
      <c r="K98" s="2"/>
      <c r="L98" s="2"/>
      <c r="M98" s="2"/>
      <c r="N98" s="2"/>
      <c r="O98" s="2"/>
      <c r="P98" s="2"/>
      <c r="Q98" s="2"/>
      <c r="R98" s="2"/>
      <c r="S98" s="2"/>
      <c r="T98" s="2"/>
      <c r="U98" s="2"/>
      <c r="V98" s="2"/>
      <c r="W98" s="2"/>
      <c r="X98" s="2"/>
      <c r="Y98" s="2"/>
    </row>
    <row r="99" ht="15.75" customHeight="1" spans="1:25">
      <c r="A99" s="2"/>
      <c r="B99" s="9"/>
      <c r="C99" s="2"/>
      <c r="D99" s="2"/>
      <c r="E99" s="2"/>
      <c r="F99" s="2"/>
      <c r="G99" s="2"/>
      <c r="H99" s="2"/>
      <c r="I99" s="2"/>
      <c r="J99" s="2"/>
      <c r="K99" s="2"/>
      <c r="L99" s="2"/>
      <c r="M99" s="2"/>
      <c r="N99" s="2"/>
      <c r="O99" s="2"/>
      <c r="P99" s="2"/>
      <c r="Q99" s="2"/>
      <c r="R99" s="2"/>
      <c r="S99" s="2"/>
      <c r="T99" s="2"/>
      <c r="U99" s="2"/>
      <c r="V99" s="2"/>
      <c r="W99" s="2"/>
      <c r="X99" s="2"/>
      <c r="Y99" s="2"/>
    </row>
    <row r="100" ht="15.75" customHeight="1" spans="1:25">
      <c r="A100" s="2"/>
      <c r="B100" s="9"/>
      <c r="C100" s="2"/>
      <c r="D100" s="2"/>
      <c r="E100" s="2"/>
      <c r="F100" s="2"/>
      <c r="G100" s="2"/>
      <c r="H100" s="2"/>
      <c r="I100" s="2"/>
      <c r="J100" s="2"/>
      <c r="K100" s="2"/>
      <c r="L100" s="2"/>
      <c r="M100" s="2"/>
      <c r="N100" s="2"/>
      <c r="O100" s="2"/>
      <c r="P100" s="2"/>
      <c r="Q100" s="2"/>
      <c r="R100" s="2"/>
      <c r="S100" s="2"/>
      <c r="T100" s="2"/>
      <c r="U100" s="2"/>
      <c r="V100" s="2"/>
      <c r="W100" s="2"/>
      <c r="X100" s="2"/>
      <c r="Y100" s="2"/>
    </row>
    <row r="101" ht="15.75" customHeight="1" spans="1:25">
      <c r="A101" s="2"/>
      <c r="B101" s="9"/>
      <c r="C101" s="2"/>
      <c r="D101" s="2"/>
      <c r="E101" s="2"/>
      <c r="F101" s="2"/>
      <c r="G101" s="2"/>
      <c r="H101" s="2"/>
      <c r="I101" s="2"/>
      <c r="J101" s="2"/>
      <c r="K101" s="2"/>
      <c r="L101" s="2"/>
      <c r="M101" s="2"/>
      <c r="N101" s="2"/>
      <c r="O101" s="2"/>
      <c r="P101" s="2"/>
      <c r="Q101" s="2"/>
      <c r="R101" s="2"/>
      <c r="S101" s="2"/>
      <c r="T101" s="2"/>
      <c r="U101" s="2"/>
      <c r="V101" s="2"/>
      <c r="W101" s="2"/>
      <c r="X101" s="2"/>
      <c r="Y101" s="2"/>
    </row>
    <row r="102" ht="15.75" customHeight="1" spans="1:25">
      <c r="A102" s="2"/>
      <c r="B102" s="9"/>
      <c r="C102" s="2"/>
      <c r="D102" s="2"/>
      <c r="E102" s="2"/>
      <c r="F102" s="2"/>
      <c r="G102" s="2"/>
      <c r="H102" s="2"/>
      <c r="I102" s="2"/>
      <c r="J102" s="2"/>
      <c r="K102" s="2"/>
      <c r="L102" s="2"/>
      <c r="M102" s="2"/>
      <c r="N102" s="2"/>
      <c r="O102" s="2"/>
      <c r="P102" s="2"/>
      <c r="Q102" s="2"/>
      <c r="R102" s="2"/>
      <c r="S102" s="2"/>
      <c r="T102" s="2"/>
      <c r="U102" s="2"/>
      <c r="V102" s="2"/>
      <c r="W102" s="2"/>
      <c r="X102" s="2"/>
      <c r="Y102" s="2"/>
    </row>
    <row r="103" ht="15.75" customHeight="1" spans="1:25">
      <c r="A103" s="2"/>
      <c r="B103" s="9"/>
      <c r="C103" s="2"/>
      <c r="D103" s="2"/>
      <c r="E103" s="2"/>
      <c r="F103" s="2"/>
      <c r="G103" s="2"/>
      <c r="H103" s="2"/>
      <c r="I103" s="2"/>
      <c r="J103" s="2"/>
      <c r="K103" s="2"/>
      <c r="L103" s="2"/>
      <c r="M103" s="2"/>
      <c r="N103" s="2"/>
      <c r="O103" s="2"/>
      <c r="P103" s="2"/>
      <c r="Q103" s="2"/>
      <c r="R103" s="2"/>
      <c r="S103" s="2"/>
      <c r="T103" s="2"/>
      <c r="U103" s="2"/>
      <c r="V103" s="2"/>
      <c r="W103" s="2"/>
      <c r="X103" s="2"/>
      <c r="Y103" s="2"/>
    </row>
    <row r="104" ht="15.75" customHeight="1" spans="1:25">
      <c r="A104" s="2"/>
      <c r="B104" s="9"/>
      <c r="C104" s="2"/>
      <c r="D104" s="2"/>
      <c r="E104" s="2"/>
      <c r="F104" s="2"/>
      <c r="G104" s="2"/>
      <c r="H104" s="2"/>
      <c r="I104" s="2"/>
      <c r="J104" s="2"/>
      <c r="K104" s="2"/>
      <c r="L104" s="2"/>
      <c r="M104" s="2"/>
      <c r="N104" s="2"/>
      <c r="O104" s="2"/>
      <c r="P104" s="2"/>
      <c r="Q104" s="2"/>
      <c r="R104" s="2"/>
      <c r="S104" s="2"/>
      <c r="T104" s="2"/>
      <c r="U104" s="2"/>
      <c r="V104" s="2"/>
      <c r="W104" s="2"/>
      <c r="X104" s="2"/>
      <c r="Y104" s="2"/>
    </row>
    <row r="105" ht="15.75" customHeight="1" spans="1:25">
      <c r="A105" s="2"/>
      <c r="B105" s="9"/>
      <c r="C105" s="2"/>
      <c r="D105" s="2"/>
      <c r="E105" s="2"/>
      <c r="F105" s="2"/>
      <c r="G105" s="2"/>
      <c r="H105" s="2"/>
      <c r="I105" s="2"/>
      <c r="J105" s="2"/>
      <c r="K105" s="2"/>
      <c r="L105" s="2"/>
      <c r="M105" s="2"/>
      <c r="N105" s="2"/>
      <c r="O105" s="2"/>
      <c r="P105" s="2"/>
      <c r="Q105" s="2"/>
      <c r="R105" s="2"/>
      <c r="S105" s="2"/>
      <c r="T105" s="2"/>
      <c r="U105" s="2"/>
      <c r="V105" s="2"/>
      <c r="W105" s="2"/>
      <c r="X105" s="2"/>
      <c r="Y105" s="2"/>
    </row>
    <row r="106" ht="15.75" customHeight="1" spans="1:25">
      <c r="A106" s="2"/>
      <c r="B106" s="9"/>
      <c r="C106" s="2"/>
      <c r="D106" s="2"/>
      <c r="E106" s="2"/>
      <c r="F106" s="2"/>
      <c r="G106" s="2"/>
      <c r="H106" s="2"/>
      <c r="I106" s="2"/>
      <c r="J106" s="2"/>
      <c r="K106" s="2"/>
      <c r="L106" s="2"/>
      <c r="M106" s="2"/>
      <c r="N106" s="2"/>
      <c r="O106" s="2"/>
      <c r="P106" s="2"/>
      <c r="Q106" s="2"/>
      <c r="R106" s="2"/>
      <c r="S106" s="2"/>
      <c r="T106" s="2"/>
      <c r="U106" s="2"/>
      <c r="V106" s="2"/>
      <c r="W106" s="2"/>
      <c r="X106" s="2"/>
      <c r="Y106" s="2"/>
    </row>
    <row r="107" ht="15.75" customHeight="1" spans="1:25">
      <c r="A107" s="2"/>
      <c r="B107" s="9"/>
      <c r="C107" s="2"/>
      <c r="D107" s="2"/>
      <c r="E107" s="2"/>
      <c r="F107" s="2"/>
      <c r="G107" s="2"/>
      <c r="H107" s="2"/>
      <c r="I107" s="2"/>
      <c r="J107" s="2"/>
      <c r="K107" s="2"/>
      <c r="L107" s="2"/>
      <c r="M107" s="2"/>
      <c r="N107" s="2"/>
      <c r="O107" s="2"/>
      <c r="P107" s="2"/>
      <c r="Q107" s="2"/>
      <c r="R107" s="2"/>
      <c r="S107" s="2"/>
      <c r="T107" s="2"/>
      <c r="U107" s="2"/>
      <c r="V107" s="2"/>
      <c r="W107" s="2"/>
      <c r="X107" s="2"/>
      <c r="Y107" s="2"/>
    </row>
    <row r="108" ht="15.75" customHeight="1" spans="1:25">
      <c r="A108" s="2"/>
      <c r="B108" s="9"/>
      <c r="C108" s="2"/>
      <c r="D108" s="2"/>
      <c r="E108" s="2"/>
      <c r="F108" s="2"/>
      <c r="G108" s="2"/>
      <c r="H108" s="2"/>
      <c r="I108" s="2"/>
      <c r="J108" s="2"/>
      <c r="K108" s="2"/>
      <c r="L108" s="2"/>
      <c r="M108" s="2"/>
      <c r="N108" s="2"/>
      <c r="O108" s="2"/>
      <c r="P108" s="2"/>
      <c r="Q108" s="2"/>
      <c r="R108" s="2"/>
      <c r="S108" s="2"/>
      <c r="T108" s="2"/>
      <c r="U108" s="2"/>
      <c r="V108" s="2"/>
      <c r="W108" s="2"/>
      <c r="X108" s="2"/>
      <c r="Y108" s="2"/>
    </row>
    <row r="109" ht="15.75" customHeight="1" spans="1:25">
      <c r="A109" s="2"/>
      <c r="B109" s="9"/>
      <c r="C109" s="2"/>
      <c r="D109" s="2"/>
      <c r="E109" s="2"/>
      <c r="F109" s="2"/>
      <c r="G109" s="2"/>
      <c r="H109" s="2"/>
      <c r="I109" s="2"/>
      <c r="J109" s="2"/>
      <c r="K109" s="2"/>
      <c r="L109" s="2"/>
      <c r="M109" s="2"/>
      <c r="N109" s="2"/>
      <c r="O109" s="2"/>
      <c r="P109" s="2"/>
      <c r="Q109" s="2"/>
      <c r="R109" s="2"/>
      <c r="S109" s="2"/>
      <c r="T109" s="2"/>
      <c r="U109" s="2"/>
      <c r="V109" s="2"/>
      <c r="W109" s="2"/>
      <c r="X109" s="2"/>
      <c r="Y109" s="2"/>
    </row>
    <row r="110" ht="15.75" customHeight="1" spans="1:25">
      <c r="A110" s="2"/>
      <c r="B110" s="9"/>
      <c r="C110" s="2"/>
      <c r="D110" s="2"/>
      <c r="E110" s="2"/>
      <c r="F110" s="2"/>
      <c r="G110" s="2"/>
      <c r="H110" s="2"/>
      <c r="I110" s="2"/>
      <c r="J110" s="2"/>
      <c r="K110" s="2"/>
      <c r="L110" s="2"/>
      <c r="M110" s="2"/>
      <c r="N110" s="2"/>
      <c r="O110" s="2"/>
      <c r="P110" s="2"/>
      <c r="Q110" s="2"/>
      <c r="R110" s="2"/>
      <c r="S110" s="2"/>
      <c r="T110" s="2"/>
      <c r="U110" s="2"/>
      <c r="V110" s="2"/>
      <c r="W110" s="2"/>
      <c r="X110" s="2"/>
      <c r="Y110" s="2"/>
    </row>
    <row r="111" ht="15.75" customHeight="1" spans="1:25">
      <c r="A111" s="2"/>
      <c r="B111" s="9"/>
      <c r="C111" s="2"/>
      <c r="D111" s="2"/>
      <c r="E111" s="2"/>
      <c r="F111" s="2"/>
      <c r="G111" s="2"/>
      <c r="H111" s="2"/>
      <c r="I111" s="2"/>
      <c r="J111" s="2"/>
      <c r="K111" s="2"/>
      <c r="L111" s="2"/>
      <c r="M111" s="2"/>
      <c r="N111" s="2"/>
      <c r="O111" s="2"/>
      <c r="P111" s="2"/>
      <c r="Q111" s="2"/>
      <c r="R111" s="2"/>
      <c r="S111" s="2"/>
      <c r="T111" s="2"/>
      <c r="U111" s="2"/>
      <c r="V111" s="2"/>
      <c r="W111" s="2"/>
      <c r="X111" s="2"/>
      <c r="Y111" s="2"/>
    </row>
    <row r="112" ht="15.75" customHeight="1" spans="1:25">
      <c r="A112" s="2"/>
      <c r="B112" s="9"/>
      <c r="C112" s="2"/>
      <c r="D112" s="2"/>
      <c r="E112" s="2"/>
      <c r="F112" s="2"/>
      <c r="G112" s="2"/>
      <c r="H112" s="2"/>
      <c r="I112" s="2"/>
      <c r="J112" s="2"/>
      <c r="K112" s="2"/>
      <c r="L112" s="2"/>
      <c r="M112" s="2"/>
      <c r="N112" s="2"/>
      <c r="O112" s="2"/>
      <c r="P112" s="2"/>
      <c r="Q112" s="2"/>
      <c r="R112" s="2"/>
      <c r="S112" s="2"/>
      <c r="T112" s="2"/>
      <c r="U112" s="2"/>
      <c r="V112" s="2"/>
      <c r="W112" s="2"/>
      <c r="X112" s="2"/>
      <c r="Y112" s="2"/>
    </row>
    <row r="113" ht="15.75" customHeight="1" spans="1:25">
      <c r="A113" s="2"/>
      <c r="B113" s="9"/>
      <c r="C113" s="2"/>
      <c r="D113" s="2"/>
      <c r="E113" s="2"/>
      <c r="F113" s="2"/>
      <c r="G113" s="2"/>
      <c r="H113" s="2"/>
      <c r="I113" s="2"/>
      <c r="J113" s="2"/>
      <c r="K113" s="2"/>
      <c r="L113" s="2"/>
      <c r="M113" s="2"/>
      <c r="N113" s="2"/>
      <c r="O113" s="2"/>
      <c r="P113" s="2"/>
      <c r="Q113" s="2"/>
      <c r="R113" s="2"/>
      <c r="S113" s="2"/>
      <c r="T113" s="2"/>
      <c r="U113" s="2"/>
      <c r="V113" s="2"/>
      <c r="W113" s="2"/>
      <c r="X113" s="2"/>
      <c r="Y113" s="2"/>
    </row>
    <row r="114" ht="15.75" customHeight="1" spans="1:25">
      <c r="A114" s="2"/>
      <c r="B114" s="9"/>
      <c r="C114" s="2"/>
      <c r="D114" s="2"/>
      <c r="E114" s="2"/>
      <c r="F114" s="2"/>
      <c r="G114" s="2"/>
      <c r="H114" s="2"/>
      <c r="I114" s="2"/>
      <c r="J114" s="2"/>
      <c r="K114" s="2"/>
      <c r="L114" s="2"/>
      <c r="M114" s="2"/>
      <c r="N114" s="2"/>
      <c r="O114" s="2"/>
      <c r="P114" s="2"/>
      <c r="Q114" s="2"/>
      <c r="R114" s="2"/>
      <c r="S114" s="2"/>
      <c r="T114" s="2"/>
      <c r="U114" s="2"/>
      <c r="V114" s="2"/>
      <c r="W114" s="2"/>
      <c r="X114" s="2"/>
      <c r="Y114" s="2"/>
    </row>
    <row r="115" ht="15.75" customHeight="1" spans="1:25">
      <c r="A115" s="2"/>
      <c r="B115" s="9"/>
      <c r="C115" s="2"/>
      <c r="D115" s="2"/>
      <c r="E115" s="2"/>
      <c r="F115" s="2"/>
      <c r="G115" s="2"/>
      <c r="H115" s="2"/>
      <c r="I115" s="2"/>
      <c r="J115" s="2"/>
      <c r="K115" s="2"/>
      <c r="L115" s="2"/>
      <c r="M115" s="2"/>
      <c r="N115" s="2"/>
      <c r="O115" s="2"/>
      <c r="P115" s="2"/>
      <c r="Q115" s="2"/>
      <c r="R115" s="2"/>
      <c r="S115" s="2"/>
      <c r="T115" s="2"/>
      <c r="U115" s="2"/>
      <c r="V115" s="2"/>
      <c r="W115" s="2"/>
      <c r="X115" s="2"/>
      <c r="Y115" s="2"/>
    </row>
    <row r="116" ht="15.75" customHeight="1" spans="1:25">
      <c r="A116" s="2"/>
      <c r="B116" s="9"/>
      <c r="C116" s="2"/>
      <c r="D116" s="2"/>
      <c r="E116" s="2"/>
      <c r="F116" s="2"/>
      <c r="G116" s="2"/>
      <c r="H116" s="2"/>
      <c r="I116" s="2"/>
      <c r="J116" s="2"/>
      <c r="K116" s="2"/>
      <c r="L116" s="2"/>
      <c r="M116" s="2"/>
      <c r="N116" s="2"/>
      <c r="O116" s="2"/>
      <c r="P116" s="2"/>
      <c r="Q116" s="2"/>
      <c r="R116" s="2"/>
      <c r="S116" s="2"/>
      <c r="T116" s="2"/>
      <c r="U116" s="2"/>
      <c r="V116" s="2"/>
      <c r="W116" s="2"/>
      <c r="X116" s="2"/>
      <c r="Y116" s="2"/>
    </row>
    <row r="117" ht="15.75" customHeight="1" spans="1:25">
      <c r="A117" s="2"/>
      <c r="B117" s="9"/>
      <c r="C117" s="2"/>
      <c r="D117" s="2"/>
      <c r="E117" s="2"/>
      <c r="F117" s="2"/>
      <c r="G117" s="2"/>
      <c r="H117" s="2"/>
      <c r="I117" s="2"/>
      <c r="J117" s="2"/>
      <c r="K117" s="2"/>
      <c r="L117" s="2"/>
      <c r="M117" s="2"/>
      <c r="N117" s="2"/>
      <c r="O117" s="2"/>
      <c r="P117" s="2"/>
      <c r="Q117" s="2"/>
      <c r="R117" s="2"/>
      <c r="S117" s="2"/>
      <c r="T117" s="2"/>
      <c r="U117" s="2"/>
      <c r="V117" s="2"/>
      <c r="W117" s="2"/>
      <c r="X117" s="2"/>
      <c r="Y117" s="2"/>
    </row>
    <row r="118" ht="15.75" customHeight="1" spans="1:25">
      <c r="A118" s="2"/>
      <c r="B118" s="9"/>
      <c r="C118" s="2"/>
      <c r="D118" s="2"/>
      <c r="E118" s="2"/>
      <c r="F118" s="2"/>
      <c r="G118" s="2"/>
      <c r="H118" s="2"/>
      <c r="I118" s="2"/>
      <c r="J118" s="2"/>
      <c r="K118" s="2"/>
      <c r="L118" s="2"/>
      <c r="M118" s="2"/>
      <c r="N118" s="2"/>
      <c r="O118" s="2"/>
      <c r="P118" s="2"/>
      <c r="Q118" s="2"/>
      <c r="R118" s="2"/>
      <c r="S118" s="2"/>
      <c r="T118" s="2"/>
      <c r="U118" s="2"/>
      <c r="V118" s="2"/>
      <c r="W118" s="2"/>
      <c r="X118" s="2"/>
      <c r="Y118" s="2"/>
    </row>
    <row r="119" ht="15.75" customHeight="1" spans="1:25">
      <c r="A119" s="2"/>
      <c r="B119" s="9"/>
      <c r="C119" s="2"/>
      <c r="D119" s="2"/>
      <c r="E119" s="2"/>
      <c r="F119" s="2"/>
      <c r="G119" s="2"/>
      <c r="H119" s="2"/>
      <c r="I119" s="2"/>
      <c r="J119" s="2"/>
      <c r="K119" s="2"/>
      <c r="L119" s="2"/>
      <c r="M119" s="2"/>
      <c r="N119" s="2"/>
      <c r="O119" s="2"/>
      <c r="P119" s="2"/>
      <c r="Q119" s="2"/>
      <c r="R119" s="2"/>
      <c r="S119" s="2"/>
      <c r="T119" s="2"/>
      <c r="U119" s="2"/>
      <c r="V119" s="2"/>
      <c r="W119" s="2"/>
      <c r="X119" s="2"/>
      <c r="Y119" s="2"/>
    </row>
    <row r="120" ht="15.75" customHeight="1" spans="1:25">
      <c r="A120" s="2"/>
      <c r="B120" s="9"/>
      <c r="C120" s="2"/>
      <c r="D120" s="2"/>
      <c r="E120" s="2"/>
      <c r="F120" s="2"/>
      <c r="G120" s="2"/>
      <c r="H120" s="2"/>
      <c r="I120" s="2"/>
      <c r="J120" s="2"/>
      <c r="K120" s="2"/>
      <c r="L120" s="2"/>
      <c r="M120" s="2"/>
      <c r="N120" s="2"/>
      <c r="O120" s="2"/>
      <c r="P120" s="2"/>
      <c r="Q120" s="2"/>
      <c r="R120" s="2"/>
      <c r="S120" s="2"/>
      <c r="T120" s="2"/>
      <c r="U120" s="2"/>
      <c r="V120" s="2"/>
      <c r="W120" s="2"/>
      <c r="X120" s="2"/>
      <c r="Y120" s="2"/>
    </row>
    <row r="121" ht="15.75" customHeight="1" spans="1:25">
      <c r="A121" s="2"/>
      <c r="B121" s="9"/>
      <c r="C121" s="2"/>
      <c r="D121" s="2"/>
      <c r="E121" s="2"/>
      <c r="F121" s="2"/>
      <c r="G121" s="2"/>
      <c r="H121" s="2"/>
      <c r="I121" s="2"/>
      <c r="J121" s="2"/>
      <c r="K121" s="2"/>
      <c r="L121" s="2"/>
      <c r="M121" s="2"/>
      <c r="N121" s="2"/>
      <c r="O121" s="2"/>
      <c r="P121" s="2"/>
      <c r="Q121" s="2"/>
      <c r="R121" s="2"/>
      <c r="S121" s="2"/>
      <c r="T121" s="2"/>
      <c r="U121" s="2"/>
      <c r="V121" s="2"/>
      <c r="W121" s="2"/>
      <c r="X121" s="2"/>
      <c r="Y121" s="2"/>
    </row>
    <row r="122" ht="15.75" customHeight="1" spans="1:25">
      <c r="A122" s="2"/>
      <c r="B122" s="9"/>
      <c r="C122" s="2"/>
      <c r="D122" s="2"/>
      <c r="E122" s="2"/>
      <c r="F122" s="2"/>
      <c r="G122" s="2"/>
      <c r="H122" s="2"/>
      <c r="I122" s="2"/>
      <c r="J122" s="2"/>
      <c r="K122" s="2"/>
      <c r="L122" s="2"/>
      <c r="M122" s="2"/>
      <c r="N122" s="2"/>
      <c r="O122" s="2"/>
      <c r="P122" s="2"/>
      <c r="Q122" s="2"/>
      <c r="R122" s="2"/>
      <c r="S122" s="2"/>
      <c r="T122" s="2"/>
      <c r="U122" s="2"/>
      <c r="V122" s="2"/>
      <c r="W122" s="2"/>
      <c r="X122" s="2"/>
      <c r="Y122" s="2"/>
    </row>
    <row r="123" ht="15.75" customHeight="1" spans="1:25">
      <c r="A123" s="2"/>
      <c r="B123" s="9"/>
      <c r="C123" s="2"/>
      <c r="D123" s="2"/>
      <c r="E123" s="2"/>
      <c r="F123" s="2"/>
      <c r="G123" s="2"/>
      <c r="H123" s="2"/>
      <c r="I123" s="2"/>
      <c r="J123" s="2"/>
      <c r="K123" s="2"/>
      <c r="L123" s="2"/>
      <c r="M123" s="2"/>
      <c r="N123" s="2"/>
      <c r="O123" s="2"/>
      <c r="P123" s="2"/>
      <c r="Q123" s="2"/>
      <c r="R123" s="2"/>
      <c r="S123" s="2"/>
      <c r="T123" s="2"/>
      <c r="U123" s="2"/>
      <c r="V123" s="2"/>
      <c r="W123" s="2"/>
      <c r="X123" s="2"/>
      <c r="Y123" s="2"/>
    </row>
    <row r="124" ht="15.75" customHeight="1" spans="1:25">
      <c r="A124" s="2"/>
      <c r="B124" s="9"/>
      <c r="C124" s="2"/>
      <c r="D124" s="2"/>
      <c r="E124" s="2"/>
      <c r="F124" s="2"/>
      <c r="G124" s="2"/>
      <c r="H124" s="2"/>
      <c r="I124" s="2"/>
      <c r="J124" s="2"/>
      <c r="K124" s="2"/>
      <c r="L124" s="2"/>
      <c r="M124" s="2"/>
      <c r="N124" s="2"/>
      <c r="O124" s="2"/>
      <c r="P124" s="2"/>
      <c r="Q124" s="2"/>
      <c r="R124" s="2"/>
      <c r="S124" s="2"/>
      <c r="T124" s="2"/>
      <c r="U124" s="2"/>
      <c r="V124" s="2"/>
      <c r="W124" s="2"/>
      <c r="X124" s="2"/>
      <c r="Y124" s="2"/>
    </row>
    <row r="125" ht="15.75" customHeight="1" spans="1:25">
      <c r="A125" s="2"/>
      <c r="B125" s="9"/>
      <c r="C125" s="2"/>
      <c r="D125" s="2"/>
      <c r="E125" s="2"/>
      <c r="F125" s="2"/>
      <c r="G125" s="2"/>
      <c r="H125" s="2"/>
      <c r="I125" s="2"/>
      <c r="J125" s="2"/>
      <c r="K125" s="2"/>
      <c r="L125" s="2"/>
      <c r="M125" s="2"/>
      <c r="N125" s="2"/>
      <c r="O125" s="2"/>
      <c r="P125" s="2"/>
      <c r="Q125" s="2"/>
      <c r="R125" s="2"/>
      <c r="S125" s="2"/>
      <c r="T125" s="2"/>
      <c r="U125" s="2"/>
      <c r="V125" s="2"/>
      <c r="W125" s="2"/>
      <c r="X125" s="2"/>
      <c r="Y125" s="2"/>
    </row>
    <row r="126" ht="15.75" customHeight="1" spans="1:25">
      <c r="A126" s="2"/>
      <c r="B126" s="9"/>
      <c r="C126" s="2"/>
      <c r="D126" s="2"/>
      <c r="E126" s="2"/>
      <c r="F126" s="2"/>
      <c r="G126" s="2"/>
      <c r="H126" s="2"/>
      <c r="I126" s="2"/>
      <c r="J126" s="2"/>
      <c r="K126" s="2"/>
      <c r="L126" s="2"/>
      <c r="M126" s="2"/>
      <c r="N126" s="2"/>
      <c r="O126" s="2"/>
      <c r="P126" s="2"/>
      <c r="Q126" s="2"/>
      <c r="R126" s="2"/>
      <c r="S126" s="2"/>
      <c r="T126" s="2"/>
      <c r="U126" s="2"/>
      <c r="V126" s="2"/>
      <c r="W126" s="2"/>
      <c r="X126" s="2"/>
      <c r="Y126" s="2"/>
    </row>
    <row r="127" ht="15.75" customHeight="1" spans="1:25">
      <c r="A127" s="2"/>
      <c r="B127" s="9"/>
      <c r="C127" s="2"/>
      <c r="D127" s="2"/>
      <c r="E127" s="2"/>
      <c r="F127" s="2"/>
      <c r="G127" s="2"/>
      <c r="H127" s="2"/>
      <c r="I127" s="2"/>
      <c r="J127" s="2"/>
      <c r="K127" s="2"/>
      <c r="L127" s="2"/>
      <c r="M127" s="2"/>
      <c r="N127" s="2"/>
      <c r="O127" s="2"/>
      <c r="P127" s="2"/>
      <c r="Q127" s="2"/>
      <c r="R127" s="2"/>
      <c r="S127" s="2"/>
      <c r="T127" s="2"/>
      <c r="U127" s="2"/>
      <c r="V127" s="2"/>
      <c r="W127" s="2"/>
      <c r="X127" s="2"/>
      <c r="Y127" s="2"/>
    </row>
    <row r="128" ht="15.75" customHeight="1" spans="1:25">
      <c r="A128" s="2"/>
      <c r="B128" s="9"/>
      <c r="C128" s="2"/>
      <c r="D128" s="2"/>
      <c r="E128" s="2"/>
      <c r="F128" s="2"/>
      <c r="G128" s="2"/>
      <c r="H128" s="2"/>
      <c r="I128" s="2"/>
      <c r="J128" s="2"/>
      <c r="K128" s="2"/>
      <c r="L128" s="2"/>
      <c r="M128" s="2"/>
      <c r="N128" s="2"/>
      <c r="O128" s="2"/>
      <c r="P128" s="2"/>
      <c r="Q128" s="2"/>
      <c r="R128" s="2"/>
      <c r="S128" s="2"/>
      <c r="T128" s="2"/>
      <c r="U128" s="2"/>
      <c r="V128" s="2"/>
      <c r="W128" s="2"/>
      <c r="X128" s="2"/>
      <c r="Y128" s="2"/>
    </row>
    <row r="129" ht="15.75" customHeight="1" spans="1:25">
      <c r="A129" s="2"/>
      <c r="B129" s="9"/>
      <c r="C129" s="2"/>
      <c r="D129" s="2"/>
      <c r="E129" s="2"/>
      <c r="F129" s="2"/>
      <c r="G129" s="2"/>
      <c r="H129" s="2"/>
      <c r="I129" s="2"/>
      <c r="J129" s="2"/>
      <c r="K129" s="2"/>
      <c r="L129" s="2"/>
      <c r="M129" s="2"/>
      <c r="N129" s="2"/>
      <c r="O129" s="2"/>
      <c r="P129" s="2"/>
      <c r="Q129" s="2"/>
      <c r="R129" s="2"/>
      <c r="S129" s="2"/>
      <c r="T129" s="2"/>
      <c r="U129" s="2"/>
      <c r="V129" s="2"/>
      <c r="W129" s="2"/>
      <c r="X129" s="2"/>
      <c r="Y129" s="2"/>
    </row>
    <row r="130" ht="15.75" customHeight="1" spans="1:25">
      <c r="A130" s="2"/>
      <c r="B130" s="9"/>
      <c r="C130" s="2"/>
      <c r="D130" s="2"/>
      <c r="E130" s="2"/>
      <c r="F130" s="2"/>
      <c r="G130" s="2"/>
      <c r="H130" s="2"/>
      <c r="I130" s="2"/>
      <c r="J130" s="2"/>
      <c r="K130" s="2"/>
      <c r="L130" s="2"/>
      <c r="M130" s="2"/>
      <c r="N130" s="2"/>
      <c r="O130" s="2"/>
      <c r="P130" s="2"/>
      <c r="Q130" s="2"/>
      <c r="R130" s="2"/>
      <c r="S130" s="2"/>
      <c r="T130" s="2"/>
      <c r="U130" s="2"/>
      <c r="V130" s="2"/>
      <c r="W130" s="2"/>
      <c r="X130" s="2"/>
      <c r="Y130" s="2"/>
    </row>
    <row r="131" ht="15.75" customHeight="1" spans="1:25">
      <c r="A131" s="2"/>
      <c r="B131" s="9"/>
      <c r="C131" s="2"/>
      <c r="D131" s="2"/>
      <c r="E131" s="2"/>
      <c r="F131" s="2"/>
      <c r="G131" s="2"/>
      <c r="H131" s="2"/>
      <c r="I131" s="2"/>
      <c r="J131" s="2"/>
      <c r="K131" s="2"/>
      <c r="L131" s="2"/>
      <c r="M131" s="2"/>
      <c r="N131" s="2"/>
      <c r="O131" s="2"/>
      <c r="P131" s="2"/>
      <c r="Q131" s="2"/>
      <c r="R131" s="2"/>
      <c r="S131" s="2"/>
      <c r="T131" s="2"/>
      <c r="U131" s="2"/>
      <c r="V131" s="2"/>
      <c r="W131" s="2"/>
      <c r="X131" s="2"/>
      <c r="Y131" s="2"/>
    </row>
    <row r="132" ht="15.75" customHeight="1" spans="1:25">
      <c r="A132" s="2"/>
      <c r="B132" s="9"/>
      <c r="C132" s="2"/>
      <c r="D132" s="2"/>
      <c r="E132" s="2"/>
      <c r="F132" s="2"/>
      <c r="G132" s="2"/>
      <c r="H132" s="2"/>
      <c r="I132" s="2"/>
      <c r="J132" s="2"/>
      <c r="K132" s="2"/>
      <c r="L132" s="2"/>
      <c r="M132" s="2"/>
      <c r="N132" s="2"/>
      <c r="O132" s="2"/>
      <c r="P132" s="2"/>
      <c r="Q132" s="2"/>
      <c r="R132" s="2"/>
      <c r="S132" s="2"/>
      <c r="T132" s="2"/>
      <c r="U132" s="2"/>
      <c r="V132" s="2"/>
      <c r="W132" s="2"/>
      <c r="X132" s="2"/>
      <c r="Y132" s="2"/>
    </row>
    <row r="133" ht="15.75" customHeight="1" spans="1:25">
      <c r="A133" s="2"/>
      <c r="B133" s="9"/>
      <c r="C133" s="2"/>
      <c r="D133" s="2"/>
      <c r="E133" s="2"/>
      <c r="F133" s="2"/>
      <c r="G133" s="2"/>
      <c r="H133" s="2"/>
      <c r="I133" s="2"/>
      <c r="J133" s="2"/>
      <c r="K133" s="2"/>
      <c r="L133" s="2"/>
      <c r="M133" s="2"/>
      <c r="N133" s="2"/>
      <c r="O133" s="2"/>
      <c r="P133" s="2"/>
      <c r="Q133" s="2"/>
      <c r="R133" s="2"/>
      <c r="S133" s="2"/>
      <c r="T133" s="2"/>
      <c r="U133" s="2"/>
      <c r="V133" s="2"/>
      <c r="W133" s="2"/>
      <c r="X133" s="2"/>
      <c r="Y133" s="2"/>
    </row>
    <row r="134" ht="15.75" customHeight="1" spans="1:25">
      <c r="A134" s="2"/>
      <c r="B134" s="9"/>
      <c r="C134" s="2"/>
      <c r="D134" s="2"/>
      <c r="E134" s="2"/>
      <c r="F134" s="2"/>
      <c r="G134" s="2"/>
      <c r="H134" s="2"/>
      <c r="I134" s="2"/>
      <c r="J134" s="2"/>
      <c r="K134" s="2"/>
      <c r="L134" s="2"/>
      <c r="M134" s="2"/>
      <c r="N134" s="2"/>
      <c r="O134" s="2"/>
      <c r="P134" s="2"/>
      <c r="Q134" s="2"/>
      <c r="R134" s="2"/>
      <c r="S134" s="2"/>
      <c r="T134" s="2"/>
      <c r="U134" s="2"/>
      <c r="V134" s="2"/>
      <c r="W134" s="2"/>
      <c r="X134" s="2"/>
      <c r="Y134" s="2"/>
    </row>
    <row r="135" ht="15.75" customHeight="1" spans="1:25">
      <c r="A135" s="2"/>
      <c r="B135" s="9"/>
      <c r="C135" s="2"/>
      <c r="D135" s="2"/>
      <c r="E135" s="2"/>
      <c r="F135" s="2"/>
      <c r="G135" s="2"/>
      <c r="H135" s="2"/>
      <c r="I135" s="2"/>
      <c r="J135" s="2"/>
      <c r="K135" s="2"/>
      <c r="L135" s="2"/>
      <c r="M135" s="2"/>
      <c r="N135" s="2"/>
      <c r="O135" s="2"/>
      <c r="P135" s="2"/>
      <c r="Q135" s="2"/>
      <c r="R135" s="2"/>
      <c r="S135" s="2"/>
      <c r="T135" s="2"/>
      <c r="U135" s="2"/>
      <c r="V135" s="2"/>
      <c r="W135" s="2"/>
      <c r="X135" s="2"/>
      <c r="Y135" s="2"/>
    </row>
    <row r="136" ht="15.75" customHeight="1" spans="1:25">
      <c r="A136" s="2"/>
      <c r="B136" s="9"/>
      <c r="C136" s="2"/>
      <c r="D136" s="2"/>
      <c r="E136" s="2"/>
      <c r="F136" s="2"/>
      <c r="G136" s="2"/>
      <c r="H136" s="2"/>
      <c r="I136" s="2"/>
      <c r="J136" s="2"/>
      <c r="K136" s="2"/>
      <c r="L136" s="2"/>
      <c r="M136" s="2"/>
      <c r="N136" s="2"/>
      <c r="O136" s="2"/>
      <c r="P136" s="2"/>
      <c r="Q136" s="2"/>
      <c r="R136" s="2"/>
      <c r="S136" s="2"/>
      <c r="T136" s="2"/>
      <c r="U136" s="2"/>
      <c r="V136" s="2"/>
      <c r="W136" s="2"/>
      <c r="X136" s="2"/>
      <c r="Y136" s="2"/>
    </row>
    <row r="137" ht="15.75" customHeight="1" spans="1:25">
      <c r="A137" s="2"/>
      <c r="B137" s="9"/>
      <c r="C137" s="2"/>
      <c r="D137" s="2"/>
      <c r="E137" s="2"/>
      <c r="F137" s="2"/>
      <c r="G137" s="2"/>
      <c r="H137" s="2"/>
      <c r="I137" s="2"/>
      <c r="J137" s="2"/>
      <c r="K137" s="2"/>
      <c r="L137" s="2"/>
      <c r="M137" s="2"/>
      <c r="N137" s="2"/>
      <c r="O137" s="2"/>
      <c r="P137" s="2"/>
      <c r="Q137" s="2"/>
      <c r="R137" s="2"/>
      <c r="S137" s="2"/>
      <c r="T137" s="2"/>
      <c r="U137" s="2"/>
      <c r="V137" s="2"/>
      <c r="W137" s="2"/>
      <c r="X137" s="2"/>
      <c r="Y137" s="2"/>
    </row>
    <row r="138" ht="15.75" customHeight="1" spans="1:25">
      <c r="A138" s="2"/>
      <c r="B138" s="9"/>
      <c r="C138" s="2"/>
      <c r="D138" s="2"/>
      <c r="E138" s="2"/>
      <c r="F138" s="2"/>
      <c r="G138" s="2"/>
      <c r="H138" s="2"/>
      <c r="I138" s="2"/>
      <c r="J138" s="2"/>
      <c r="K138" s="2"/>
      <c r="L138" s="2"/>
      <c r="M138" s="2"/>
      <c r="N138" s="2"/>
      <c r="O138" s="2"/>
      <c r="P138" s="2"/>
      <c r="Q138" s="2"/>
      <c r="R138" s="2"/>
      <c r="S138" s="2"/>
      <c r="T138" s="2"/>
      <c r="U138" s="2"/>
      <c r="V138" s="2"/>
      <c r="W138" s="2"/>
      <c r="X138" s="2"/>
      <c r="Y138" s="2"/>
    </row>
    <row r="139" ht="15.75" customHeight="1" spans="1:25">
      <c r="A139" s="2"/>
      <c r="B139" s="9"/>
      <c r="C139" s="2"/>
      <c r="D139" s="2"/>
      <c r="E139" s="2"/>
      <c r="F139" s="2"/>
      <c r="G139" s="2"/>
      <c r="H139" s="2"/>
      <c r="I139" s="2"/>
      <c r="J139" s="2"/>
      <c r="K139" s="2"/>
      <c r="L139" s="2"/>
      <c r="M139" s="2"/>
      <c r="N139" s="2"/>
      <c r="O139" s="2"/>
      <c r="P139" s="2"/>
      <c r="Q139" s="2"/>
      <c r="R139" s="2"/>
      <c r="S139" s="2"/>
      <c r="T139" s="2"/>
      <c r="U139" s="2"/>
      <c r="V139" s="2"/>
      <c r="W139" s="2"/>
      <c r="X139" s="2"/>
      <c r="Y139" s="2"/>
    </row>
    <row r="140" ht="15.75" customHeight="1" spans="1:25">
      <c r="A140" s="2"/>
      <c r="B140" s="9"/>
      <c r="C140" s="2"/>
      <c r="D140" s="2"/>
      <c r="E140" s="2"/>
      <c r="F140" s="2"/>
      <c r="G140" s="2"/>
      <c r="H140" s="2"/>
      <c r="I140" s="2"/>
      <c r="J140" s="2"/>
      <c r="K140" s="2"/>
      <c r="L140" s="2"/>
      <c r="M140" s="2"/>
      <c r="N140" s="2"/>
      <c r="O140" s="2"/>
      <c r="P140" s="2"/>
      <c r="Q140" s="2"/>
      <c r="R140" s="2"/>
      <c r="S140" s="2"/>
      <c r="T140" s="2"/>
      <c r="U140" s="2"/>
      <c r="V140" s="2"/>
      <c r="W140" s="2"/>
      <c r="X140" s="2"/>
      <c r="Y140" s="2"/>
    </row>
    <row r="141" ht="15.75" customHeight="1" spans="1:25">
      <c r="A141" s="2"/>
      <c r="B141" s="9"/>
      <c r="C141" s="2"/>
      <c r="D141" s="2"/>
      <c r="E141" s="2"/>
      <c r="F141" s="2"/>
      <c r="G141" s="2"/>
      <c r="H141" s="2"/>
      <c r="I141" s="2"/>
      <c r="J141" s="2"/>
      <c r="K141" s="2"/>
      <c r="L141" s="2"/>
      <c r="M141" s="2"/>
      <c r="N141" s="2"/>
      <c r="O141" s="2"/>
      <c r="P141" s="2"/>
      <c r="Q141" s="2"/>
      <c r="R141" s="2"/>
      <c r="S141" s="2"/>
      <c r="T141" s="2"/>
      <c r="U141" s="2"/>
      <c r="V141" s="2"/>
      <c r="W141" s="2"/>
      <c r="X141" s="2"/>
      <c r="Y141" s="2"/>
    </row>
    <row r="142" ht="15.75" customHeight="1" spans="1:25">
      <c r="A142" s="2"/>
      <c r="B142" s="9"/>
      <c r="C142" s="2"/>
      <c r="D142" s="2"/>
      <c r="E142" s="2"/>
      <c r="F142" s="2"/>
      <c r="G142" s="2"/>
      <c r="H142" s="2"/>
      <c r="I142" s="2"/>
      <c r="J142" s="2"/>
      <c r="K142" s="2"/>
      <c r="L142" s="2"/>
      <c r="M142" s="2"/>
      <c r="N142" s="2"/>
      <c r="O142" s="2"/>
      <c r="P142" s="2"/>
      <c r="Q142" s="2"/>
      <c r="R142" s="2"/>
      <c r="S142" s="2"/>
      <c r="T142" s="2"/>
      <c r="U142" s="2"/>
      <c r="V142" s="2"/>
      <c r="W142" s="2"/>
      <c r="X142" s="2"/>
      <c r="Y142" s="2"/>
    </row>
    <row r="143" ht="15.75" customHeight="1" spans="1:25">
      <c r="A143" s="2"/>
      <c r="B143" s="9"/>
      <c r="C143" s="2"/>
      <c r="D143" s="2"/>
      <c r="E143" s="2"/>
      <c r="F143" s="2"/>
      <c r="G143" s="2"/>
      <c r="H143" s="2"/>
      <c r="I143" s="2"/>
      <c r="J143" s="2"/>
      <c r="K143" s="2"/>
      <c r="L143" s="2"/>
      <c r="M143" s="2"/>
      <c r="N143" s="2"/>
      <c r="O143" s="2"/>
      <c r="P143" s="2"/>
      <c r="Q143" s="2"/>
      <c r="R143" s="2"/>
      <c r="S143" s="2"/>
      <c r="T143" s="2"/>
      <c r="U143" s="2"/>
      <c r="V143" s="2"/>
      <c r="W143" s="2"/>
      <c r="X143" s="2"/>
      <c r="Y143" s="2"/>
    </row>
    <row r="144" ht="15.75" customHeight="1" spans="1:25">
      <c r="A144" s="2"/>
      <c r="B144" s="9"/>
      <c r="C144" s="2"/>
      <c r="D144" s="2"/>
      <c r="E144" s="2"/>
      <c r="F144" s="2"/>
      <c r="G144" s="2"/>
      <c r="H144" s="2"/>
      <c r="I144" s="2"/>
      <c r="J144" s="2"/>
      <c r="K144" s="2"/>
      <c r="L144" s="2"/>
      <c r="M144" s="2"/>
      <c r="N144" s="2"/>
      <c r="O144" s="2"/>
      <c r="P144" s="2"/>
      <c r="Q144" s="2"/>
      <c r="R144" s="2"/>
      <c r="S144" s="2"/>
      <c r="T144" s="2"/>
      <c r="U144" s="2"/>
      <c r="V144" s="2"/>
      <c r="W144" s="2"/>
      <c r="X144" s="2"/>
      <c r="Y144" s="2"/>
    </row>
    <row r="145" ht="15.75" customHeight="1" spans="1:25">
      <c r="A145" s="2"/>
      <c r="B145" s="9"/>
      <c r="C145" s="2"/>
      <c r="D145" s="2"/>
      <c r="E145" s="2"/>
      <c r="F145" s="2"/>
      <c r="G145" s="2"/>
      <c r="H145" s="2"/>
      <c r="I145" s="2"/>
      <c r="J145" s="2"/>
      <c r="K145" s="2"/>
      <c r="L145" s="2"/>
      <c r="M145" s="2"/>
      <c r="N145" s="2"/>
      <c r="O145" s="2"/>
      <c r="P145" s="2"/>
      <c r="Q145" s="2"/>
      <c r="R145" s="2"/>
      <c r="S145" s="2"/>
      <c r="T145" s="2"/>
      <c r="U145" s="2"/>
      <c r="V145" s="2"/>
      <c r="W145" s="2"/>
      <c r="X145" s="2"/>
      <c r="Y145" s="2"/>
    </row>
    <row r="146" ht="15.75" customHeight="1" spans="1:25">
      <c r="A146" s="2"/>
      <c r="B146" s="9"/>
      <c r="C146" s="2"/>
      <c r="D146" s="2"/>
      <c r="E146" s="2"/>
      <c r="F146" s="2"/>
      <c r="G146" s="2"/>
      <c r="H146" s="2"/>
      <c r="I146" s="2"/>
      <c r="J146" s="2"/>
      <c r="K146" s="2"/>
      <c r="L146" s="2"/>
      <c r="M146" s="2"/>
      <c r="N146" s="2"/>
      <c r="O146" s="2"/>
      <c r="P146" s="2"/>
      <c r="Q146" s="2"/>
      <c r="R146" s="2"/>
      <c r="S146" s="2"/>
      <c r="T146" s="2"/>
      <c r="U146" s="2"/>
      <c r="V146" s="2"/>
      <c r="W146" s="2"/>
      <c r="X146" s="2"/>
      <c r="Y146" s="2"/>
    </row>
    <row r="147" ht="15.75" customHeight="1" spans="1:25">
      <c r="A147" s="2"/>
      <c r="B147" s="9"/>
      <c r="C147" s="2"/>
      <c r="D147" s="2"/>
      <c r="E147" s="2"/>
      <c r="F147" s="2"/>
      <c r="G147" s="2"/>
      <c r="H147" s="2"/>
      <c r="I147" s="2"/>
      <c r="J147" s="2"/>
      <c r="K147" s="2"/>
      <c r="L147" s="2"/>
      <c r="M147" s="2"/>
      <c r="N147" s="2"/>
      <c r="O147" s="2"/>
      <c r="P147" s="2"/>
      <c r="Q147" s="2"/>
      <c r="R147" s="2"/>
      <c r="S147" s="2"/>
      <c r="T147" s="2"/>
      <c r="U147" s="2"/>
      <c r="V147" s="2"/>
      <c r="W147" s="2"/>
      <c r="X147" s="2"/>
      <c r="Y147" s="2"/>
    </row>
    <row r="148" ht="15.75" customHeight="1" spans="1:25">
      <c r="A148" s="2"/>
      <c r="B148" s="9"/>
      <c r="C148" s="2"/>
      <c r="D148" s="2"/>
      <c r="E148" s="2"/>
      <c r="F148" s="2"/>
      <c r="G148" s="2"/>
      <c r="H148" s="2"/>
      <c r="I148" s="2"/>
      <c r="J148" s="2"/>
      <c r="K148" s="2"/>
      <c r="L148" s="2"/>
      <c r="M148" s="2"/>
      <c r="N148" s="2"/>
      <c r="O148" s="2"/>
      <c r="P148" s="2"/>
      <c r="Q148" s="2"/>
      <c r="R148" s="2"/>
      <c r="S148" s="2"/>
      <c r="T148" s="2"/>
      <c r="U148" s="2"/>
      <c r="V148" s="2"/>
      <c r="W148" s="2"/>
      <c r="X148" s="2"/>
      <c r="Y148" s="2"/>
    </row>
    <row r="149" ht="15.75" customHeight="1" spans="1:25">
      <c r="A149" s="2"/>
      <c r="B149" s="9"/>
      <c r="C149" s="2"/>
      <c r="D149" s="2"/>
      <c r="E149" s="2"/>
      <c r="F149" s="2"/>
      <c r="G149" s="2"/>
      <c r="H149" s="2"/>
      <c r="I149" s="2"/>
      <c r="J149" s="2"/>
      <c r="K149" s="2"/>
      <c r="L149" s="2"/>
      <c r="M149" s="2"/>
      <c r="N149" s="2"/>
      <c r="O149" s="2"/>
      <c r="P149" s="2"/>
      <c r="Q149" s="2"/>
      <c r="R149" s="2"/>
      <c r="S149" s="2"/>
      <c r="T149" s="2"/>
      <c r="U149" s="2"/>
      <c r="V149" s="2"/>
      <c r="W149" s="2"/>
      <c r="X149" s="2"/>
      <c r="Y149" s="2"/>
    </row>
    <row r="150" ht="15.75" customHeight="1" spans="1:25">
      <c r="A150" s="2"/>
      <c r="B150" s="9"/>
      <c r="C150" s="2"/>
      <c r="D150" s="2"/>
      <c r="E150" s="2"/>
      <c r="F150" s="2"/>
      <c r="G150" s="2"/>
      <c r="H150" s="2"/>
      <c r="I150" s="2"/>
      <c r="J150" s="2"/>
      <c r="K150" s="2"/>
      <c r="L150" s="2"/>
      <c r="M150" s="2"/>
      <c r="N150" s="2"/>
      <c r="O150" s="2"/>
      <c r="P150" s="2"/>
      <c r="Q150" s="2"/>
      <c r="R150" s="2"/>
      <c r="S150" s="2"/>
      <c r="T150" s="2"/>
      <c r="U150" s="2"/>
      <c r="V150" s="2"/>
      <c r="W150" s="2"/>
      <c r="X150" s="2"/>
      <c r="Y150" s="2"/>
    </row>
    <row r="151" ht="15.75" customHeight="1" spans="1:25">
      <c r="A151" s="2"/>
      <c r="B151" s="9"/>
      <c r="C151" s="2"/>
      <c r="D151" s="2"/>
      <c r="E151" s="2"/>
      <c r="F151" s="2"/>
      <c r="G151" s="2"/>
      <c r="H151" s="2"/>
      <c r="I151" s="2"/>
      <c r="J151" s="2"/>
      <c r="K151" s="2"/>
      <c r="L151" s="2"/>
      <c r="M151" s="2"/>
      <c r="N151" s="2"/>
      <c r="O151" s="2"/>
      <c r="P151" s="2"/>
      <c r="Q151" s="2"/>
      <c r="R151" s="2"/>
      <c r="S151" s="2"/>
      <c r="T151" s="2"/>
      <c r="U151" s="2"/>
      <c r="V151" s="2"/>
      <c r="W151" s="2"/>
      <c r="X151" s="2"/>
      <c r="Y151" s="2"/>
    </row>
    <row r="152" ht="15.75" customHeight="1" spans="1:25">
      <c r="A152" s="2"/>
      <c r="B152" s="9"/>
      <c r="C152" s="2"/>
      <c r="D152" s="2"/>
      <c r="E152" s="2"/>
      <c r="F152" s="2"/>
      <c r="G152" s="2"/>
      <c r="H152" s="2"/>
      <c r="I152" s="2"/>
      <c r="J152" s="2"/>
      <c r="K152" s="2"/>
      <c r="L152" s="2"/>
      <c r="M152" s="2"/>
      <c r="N152" s="2"/>
      <c r="O152" s="2"/>
      <c r="P152" s="2"/>
      <c r="Q152" s="2"/>
      <c r="R152" s="2"/>
      <c r="S152" s="2"/>
      <c r="T152" s="2"/>
      <c r="U152" s="2"/>
      <c r="V152" s="2"/>
      <c r="W152" s="2"/>
      <c r="X152" s="2"/>
      <c r="Y152" s="2"/>
    </row>
    <row r="153" ht="15.75" customHeight="1" spans="1:25">
      <c r="A153" s="2"/>
      <c r="B153" s="9"/>
      <c r="C153" s="2"/>
      <c r="D153" s="2"/>
      <c r="E153" s="2"/>
      <c r="F153" s="2"/>
      <c r="G153" s="2"/>
      <c r="H153" s="2"/>
      <c r="I153" s="2"/>
      <c r="J153" s="2"/>
      <c r="K153" s="2"/>
      <c r="L153" s="2"/>
      <c r="M153" s="2"/>
      <c r="N153" s="2"/>
      <c r="O153" s="2"/>
      <c r="P153" s="2"/>
      <c r="Q153" s="2"/>
      <c r="R153" s="2"/>
      <c r="S153" s="2"/>
      <c r="T153" s="2"/>
      <c r="U153" s="2"/>
      <c r="V153" s="2"/>
      <c r="W153" s="2"/>
      <c r="X153" s="2"/>
      <c r="Y153" s="2"/>
    </row>
    <row r="154" ht="15.75" customHeight="1" spans="1:25">
      <c r="A154" s="2"/>
      <c r="B154" s="9"/>
      <c r="C154" s="2"/>
      <c r="D154" s="2"/>
      <c r="E154" s="2"/>
      <c r="F154" s="2"/>
      <c r="G154" s="2"/>
      <c r="H154" s="2"/>
      <c r="I154" s="2"/>
      <c r="J154" s="2"/>
      <c r="K154" s="2"/>
      <c r="L154" s="2"/>
      <c r="M154" s="2"/>
      <c r="N154" s="2"/>
      <c r="O154" s="2"/>
      <c r="P154" s="2"/>
      <c r="Q154" s="2"/>
      <c r="R154" s="2"/>
      <c r="S154" s="2"/>
      <c r="T154" s="2"/>
      <c r="U154" s="2"/>
      <c r="V154" s="2"/>
      <c r="W154" s="2"/>
      <c r="X154" s="2"/>
      <c r="Y154" s="2"/>
    </row>
    <row r="155" ht="15.75" customHeight="1" spans="1:25">
      <c r="A155" s="2"/>
      <c r="B155" s="9"/>
      <c r="C155" s="2"/>
      <c r="D155" s="2"/>
      <c r="E155" s="2"/>
      <c r="F155" s="2"/>
      <c r="G155" s="2"/>
      <c r="H155" s="2"/>
      <c r="I155" s="2"/>
      <c r="J155" s="2"/>
      <c r="K155" s="2"/>
      <c r="L155" s="2"/>
      <c r="M155" s="2"/>
      <c r="N155" s="2"/>
      <c r="O155" s="2"/>
      <c r="P155" s="2"/>
      <c r="Q155" s="2"/>
      <c r="R155" s="2"/>
      <c r="S155" s="2"/>
      <c r="T155" s="2"/>
      <c r="U155" s="2"/>
      <c r="V155" s="2"/>
      <c r="W155" s="2"/>
      <c r="X155" s="2"/>
      <c r="Y155" s="2"/>
    </row>
    <row r="156" ht="15.75" customHeight="1" spans="1:25">
      <c r="A156" s="2"/>
      <c r="B156" s="9"/>
      <c r="C156" s="2"/>
      <c r="D156" s="2"/>
      <c r="E156" s="2"/>
      <c r="F156" s="2"/>
      <c r="G156" s="2"/>
      <c r="H156" s="2"/>
      <c r="I156" s="2"/>
      <c r="J156" s="2"/>
      <c r="K156" s="2"/>
      <c r="L156" s="2"/>
      <c r="M156" s="2"/>
      <c r="N156" s="2"/>
      <c r="O156" s="2"/>
      <c r="P156" s="2"/>
      <c r="Q156" s="2"/>
      <c r="R156" s="2"/>
      <c r="S156" s="2"/>
      <c r="T156" s="2"/>
      <c r="U156" s="2"/>
      <c r="V156" s="2"/>
      <c r="W156" s="2"/>
      <c r="X156" s="2"/>
      <c r="Y156" s="2"/>
    </row>
    <row r="157" ht="15.75" customHeight="1" spans="1:25">
      <c r="A157" s="2"/>
      <c r="B157" s="9"/>
      <c r="C157" s="2"/>
      <c r="D157" s="2"/>
      <c r="E157" s="2"/>
      <c r="F157" s="2"/>
      <c r="G157" s="2"/>
      <c r="H157" s="2"/>
      <c r="I157" s="2"/>
      <c r="J157" s="2"/>
      <c r="K157" s="2"/>
      <c r="L157" s="2"/>
      <c r="M157" s="2"/>
      <c r="N157" s="2"/>
      <c r="O157" s="2"/>
      <c r="P157" s="2"/>
      <c r="Q157" s="2"/>
      <c r="R157" s="2"/>
      <c r="S157" s="2"/>
      <c r="T157" s="2"/>
      <c r="U157" s="2"/>
      <c r="V157" s="2"/>
      <c r="W157" s="2"/>
      <c r="X157" s="2"/>
      <c r="Y157" s="2"/>
    </row>
    <row r="158" ht="15.75" customHeight="1" spans="1:25">
      <c r="A158" s="2"/>
      <c r="B158" s="9"/>
      <c r="C158" s="2"/>
      <c r="D158" s="2"/>
      <c r="E158" s="2"/>
      <c r="F158" s="2"/>
      <c r="G158" s="2"/>
      <c r="H158" s="2"/>
      <c r="I158" s="2"/>
      <c r="J158" s="2"/>
      <c r="K158" s="2"/>
      <c r="L158" s="2"/>
      <c r="M158" s="2"/>
      <c r="N158" s="2"/>
      <c r="O158" s="2"/>
      <c r="P158" s="2"/>
      <c r="Q158" s="2"/>
      <c r="R158" s="2"/>
      <c r="S158" s="2"/>
      <c r="T158" s="2"/>
      <c r="U158" s="2"/>
      <c r="V158" s="2"/>
      <c r="W158" s="2"/>
      <c r="X158" s="2"/>
      <c r="Y158" s="2"/>
    </row>
    <row r="159" ht="15.75" customHeight="1" spans="1:25">
      <c r="A159" s="2"/>
      <c r="B159" s="9"/>
      <c r="C159" s="2"/>
      <c r="D159" s="2"/>
      <c r="E159" s="2"/>
      <c r="F159" s="2"/>
      <c r="G159" s="2"/>
      <c r="H159" s="2"/>
      <c r="I159" s="2"/>
      <c r="J159" s="2"/>
      <c r="K159" s="2"/>
      <c r="L159" s="2"/>
      <c r="M159" s="2"/>
      <c r="N159" s="2"/>
      <c r="O159" s="2"/>
      <c r="P159" s="2"/>
      <c r="Q159" s="2"/>
      <c r="R159" s="2"/>
      <c r="S159" s="2"/>
      <c r="T159" s="2"/>
      <c r="U159" s="2"/>
      <c r="V159" s="2"/>
      <c r="W159" s="2"/>
      <c r="X159" s="2"/>
      <c r="Y159" s="2"/>
    </row>
    <row r="160" ht="15.75" customHeight="1" spans="1:25">
      <c r="A160" s="2"/>
      <c r="B160" s="9"/>
      <c r="C160" s="2"/>
      <c r="D160" s="2"/>
      <c r="E160" s="2"/>
      <c r="F160" s="2"/>
      <c r="G160" s="2"/>
      <c r="H160" s="2"/>
      <c r="I160" s="2"/>
      <c r="J160" s="2"/>
      <c r="K160" s="2"/>
      <c r="L160" s="2"/>
      <c r="M160" s="2"/>
      <c r="N160" s="2"/>
      <c r="O160" s="2"/>
      <c r="P160" s="2"/>
      <c r="Q160" s="2"/>
      <c r="R160" s="2"/>
      <c r="S160" s="2"/>
      <c r="T160" s="2"/>
      <c r="U160" s="2"/>
      <c r="V160" s="2"/>
      <c r="W160" s="2"/>
      <c r="X160" s="2"/>
      <c r="Y160" s="2"/>
    </row>
    <row r="161" ht="15.75" customHeight="1" spans="1:25">
      <c r="A161" s="2"/>
      <c r="B161" s="9"/>
      <c r="C161" s="2"/>
      <c r="D161" s="2"/>
      <c r="E161" s="2"/>
      <c r="F161" s="2"/>
      <c r="G161" s="2"/>
      <c r="H161" s="2"/>
      <c r="I161" s="2"/>
      <c r="J161" s="2"/>
      <c r="K161" s="2"/>
      <c r="L161" s="2"/>
      <c r="M161" s="2"/>
      <c r="N161" s="2"/>
      <c r="O161" s="2"/>
      <c r="P161" s="2"/>
      <c r="Q161" s="2"/>
      <c r="R161" s="2"/>
      <c r="S161" s="2"/>
      <c r="T161" s="2"/>
      <c r="U161" s="2"/>
      <c r="V161" s="2"/>
      <c r="W161" s="2"/>
      <c r="X161" s="2"/>
      <c r="Y161" s="2"/>
    </row>
    <row r="162" ht="15.75" customHeight="1" spans="1:25">
      <c r="A162" s="2"/>
      <c r="B162" s="9"/>
      <c r="C162" s="2"/>
      <c r="D162" s="2"/>
      <c r="E162" s="2"/>
      <c r="F162" s="2"/>
      <c r="G162" s="2"/>
      <c r="H162" s="2"/>
      <c r="I162" s="2"/>
      <c r="J162" s="2"/>
      <c r="K162" s="2"/>
      <c r="L162" s="2"/>
      <c r="M162" s="2"/>
      <c r="N162" s="2"/>
      <c r="O162" s="2"/>
      <c r="P162" s="2"/>
      <c r="Q162" s="2"/>
      <c r="R162" s="2"/>
      <c r="S162" s="2"/>
      <c r="T162" s="2"/>
      <c r="U162" s="2"/>
      <c r="V162" s="2"/>
      <c r="W162" s="2"/>
      <c r="X162" s="2"/>
      <c r="Y162" s="2"/>
    </row>
    <row r="163" ht="15.75" customHeight="1" spans="1:25">
      <c r="A163" s="2"/>
      <c r="B163" s="9"/>
      <c r="C163" s="2"/>
      <c r="D163" s="2"/>
      <c r="E163" s="2"/>
      <c r="F163" s="2"/>
      <c r="G163" s="2"/>
      <c r="H163" s="2"/>
      <c r="I163" s="2"/>
      <c r="J163" s="2"/>
      <c r="K163" s="2"/>
      <c r="L163" s="2"/>
      <c r="M163" s="2"/>
      <c r="N163" s="2"/>
      <c r="O163" s="2"/>
      <c r="P163" s="2"/>
      <c r="Q163" s="2"/>
      <c r="R163" s="2"/>
      <c r="S163" s="2"/>
      <c r="T163" s="2"/>
      <c r="U163" s="2"/>
      <c r="V163" s="2"/>
      <c r="W163" s="2"/>
      <c r="X163" s="2"/>
      <c r="Y163" s="2"/>
    </row>
    <row r="164" ht="15.75" customHeight="1" spans="1:25">
      <c r="A164" s="2"/>
      <c r="B164" s="9"/>
      <c r="C164" s="2"/>
      <c r="D164" s="2"/>
      <c r="E164" s="2"/>
      <c r="F164" s="2"/>
      <c r="G164" s="2"/>
      <c r="H164" s="2"/>
      <c r="I164" s="2"/>
      <c r="J164" s="2"/>
      <c r="K164" s="2"/>
      <c r="L164" s="2"/>
      <c r="M164" s="2"/>
      <c r="N164" s="2"/>
      <c r="O164" s="2"/>
      <c r="P164" s="2"/>
      <c r="Q164" s="2"/>
      <c r="R164" s="2"/>
      <c r="S164" s="2"/>
      <c r="T164" s="2"/>
      <c r="U164" s="2"/>
      <c r="V164" s="2"/>
      <c r="W164" s="2"/>
      <c r="X164" s="2"/>
      <c r="Y164" s="2"/>
    </row>
    <row r="165" ht="15.75" customHeight="1" spans="1:25">
      <c r="A165" s="2"/>
      <c r="B165" s="9"/>
      <c r="C165" s="2"/>
      <c r="D165" s="2"/>
      <c r="E165" s="2"/>
      <c r="F165" s="2"/>
      <c r="G165" s="2"/>
      <c r="H165" s="2"/>
      <c r="I165" s="2"/>
      <c r="J165" s="2"/>
      <c r="K165" s="2"/>
      <c r="L165" s="2"/>
      <c r="M165" s="2"/>
      <c r="N165" s="2"/>
      <c r="O165" s="2"/>
      <c r="P165" s="2"/>
      <c r="Q165" s="2"/>
      <c r="R165" s="2"/>
      <c r="S165" s="2"/>
      <c r="T165" s="2"/>
      <c r="U165" s="2"/>
      <c r="V165" s="2"/>
      <c r="W165" s="2"/>
      <c r="X165" s="2"/>
      <c r="Y165" s="2"/>
    </row>
    <row r="166" ht="15.75" customHeight="1" spans="1:25">
      <c r="A166" s="2"/>
      <c r="B166" s="9"/>
      <c r="C166" s="2"/>
      <c r="D166" s="2"/>
      <c r="E166" s="2"/>
      <c r="F166" s="2"/>
      <c r="G166" s="2"/>
      <c r="H166" s="2"/>
      <c r="I166" s="2"/>
      <c r="J166" s="2"/>
      <c r="K166" s="2"/>
      <c r="L166" s="2"/>
      <c r="M166" s="2"/>
      <c r="N166" s="2"/>
      <c r="O166" s="2"/>
      <c r="P166" s="2"/>
      <c r="Q166" s="2"/>
      <c r="R166" s="2"/>
      <c r="S166" s="2"/>
      <c r="T166" s="2"/>
      <c r="U166" s="2"/>
      <c r="V166" s="2"/>
      <c r="W166" s="2"/>
      <c r="X166" s="2"/>
      <c r="Y166" s="2"/>
    </row>
    <row r="167" ht="15.75" customHeight="1" spans="1:25">
      <c r="A167" s="2"/>
      <c r="B167" s="9"/>
      <c r="C167" s="2"/>
      <c r="D167" s="2"/>
      <c r="E167" s="2"/>
      <c r="F167" s="2"/>
      <c r="G167" s="2"/>
      <c r="H167" s="2"/>
      <c r="I167" s="2"/>
      <c r="J167" s="2"/>
      <c r="K167" s="2"/>
      <c r="L167" s="2"/>
      <c r="M167" s="2"/>
      <c r="N167" s="2"/>
      <c r="O167" s="2"/>
      <c r="P167" s="2"/>
      <c r="Q167" s="2"/>
      <c r="R167" s="2"/>
      <c r="S167" s="2"/>
      <c r="T167" s="2"/>
      <c r="U167" s="2"/>
      <c r="V167" s="2"/>
      <c r="W167" s="2"/>
      <c r="X167" s="2"/>
      <c r="Y167" s="2"/>
    </row>
    <row r="168" ht="15.75" customHeight="1" spans="1:25">
      <c r="A168" s="2"/>
      <c r="B168" s="9"/>
      <c r="C168" s="2"/>
      <c r="D168" s="2"/>
      <c r="E168" s="2"/>
      <c r="F168" s="2"/>
      <c r="G168" s="2"/>
      <c r="H168" s="2"/>
      <c r="I168" s="2"/>
      <c r="J168" s="2"/>
      <c r="K168" s="2"/>
      <c r="L168" s="2"/>
      <c r="M168" s="2"/>
      <c r="N168" s="2"/>
      <c r="O168" s="2"/>
      <c r="P168" s="2"/>
      <c r="Q168" s="2"/>
      <c r="R168" s="2"/>
      <c r="S168" s="2"/>
      <c r="T168" s="2"/>
      <c r="U168" s="2"/>
      <c r="V168" s="2"/>
      <c r="W168" s="2"/>
      <c r="X168" s="2"/>
      <c r="Y168" s="2"/>
    </row>
    <row r="169" ht="15.75" customHeight="1" spans="1:25">
      <c r="A169" s="2"/>
      <c r="B169" s="9"/>
      <c r="C169" s="2"/>
      <c r="D169" s="2"/>
      <c r="E169" s="2"/>
      <c r="F169" s="2"/>
      <c r="G169" s="2"/>
      <c r="H169" s="2"/>
      <c r="I169" s="2"/>
      <c r="J169" s="2"/>
      <c r="K169" s="2"/>
      <c r="L169" s="2"/>
      <c r="M169" s="2"/>
      <c r="N169" s="2"/>
      <c r="O169" s="2"/>
      <c r="P169" s="2"/>
      <c r="Q169" s="2"/>
      <c r="R169" s="2"/>
      <c r="S169" s="2"/>
      <c r="T169" s="2"/>
      <c r="U169" s="2"/>
      <c r="V169" s="2"/>
      <c r="W169" s="2"/>
      <c r="X169" s="2"/>
      <c r="Y169" s="2"/>
    </row>
    <row r="170" ht="15.75" customHeight="1" spans="1:25">
      <c r="A170" s="2"/>
      <c r="B170" s="9"/>
      <c r="C170" s="2"/>
      <c r="D170" s="2"/>
      <c r="E170" s="2"/>
      <c r="F170" s="2"/>
      <c r="G170" s="2"/>
      <c r="H170" s="2"/>
      <c r="I170" s="2"/>
      <c r="J170" s="2"/>
      <c r="K170" s="2"/>
      <c r="L170" s="2"/>
      <c r="M170" s="2"/>
      <c r="N170" s="2"/>
      <c r="O170" s="2"/>
      <c r="P170" s="2"/>
      <c r="Q170" s="2"/>
      <c r="R170" s="2"/>
      <c r="S170" s="2"/>
      <c r="T170" s="2"/>
      <c r="U170" s="2"/>
      <c r="V170" s="2"/>
      <c r="W170" s="2"/>
      <c r="X170" s="2"/>
      <c r="Y170" s="2"/>
    </row>
    <row r="171" ht="15.75" customHeight="1" spans="1:25">
      <c r="A171" s="2"/>
      <c r="B171" s="9"/>
      <c r="C171" s="2"/>
      <c r="D171" s="2"/>
      <c r="E171" s="2"/>
      <c r="F171" s="2"/>
      <c r="G171" s="2"/>
      <c r="H171" s="2"/>
      <c r="I171" s="2"/>
      <c r="J171" s="2"/>
      <c r="K171" s="2"/>
      <c r="L171" s="2"/>
      <c r="M171" s="2"/>
      <c r="N171" s="2"/>
      <c r="O171" s="2"/>
      <c r="P171" s="2"/>
      <c r="Q171" s="2"/>
      <c r="R171" s="2"/>
      <c r="S171" s="2"/>
      <c r="T171" s="2"/>
      <c r="U171" s="2"/>
      <c r="V171" s="2"/>
      <c r="W171" s="2"/>
      <c r="X171" s="2"/>
      <c r="Y171" s="2"/>
    </row>
    <row r="172" ht="15.75" customHeight="1" spans="1:25">
      <c r="A172" s="2"/>
      <c r="B172" s="9"/>
      <c r="C172" s="2"/>
      <c r="D172" s="2"/>
      <c r="E172" s="2"/>
      <c r="F172" s="2"/>
      <c r="G172" s="2"/>
      <c r="H172" s="2"/>
      <c r="I172" s="2"/>
      <c r="J172" s="2"/>
      <c r="K172" s="2"/>
      <c r="L172" s="2"/>
      <c r="M172" s="2"/>
      <c r="N172" s="2"/>
      <c r="O172" s="2"/>
      <c r="P172" s="2"/>
      <c r="Q172" s="2"/>
      <c r="R172" s="2"/>
      <c r="S172" s="2"/>
      <c r="T172" s="2"/>
      <c r="U172" s="2"/>
      <c r="V172" s="2"/>
      <c r="W172" s="2"/>
      <c r="X172" s="2"/>
      <c r="Y172" s="2"/>
    </row>
    <row r="173" ht="15.75" customHeight="1" spans="1:25">
      <c r="A173" s="2"/>
      <c r="B173" s="9"/>
      <c r="C173" s="2"/>
      <c r="D173" s="2"/>
      <c r="E173" s="2"/>
      <c r="F173" s="2"/>
      <c r="G173" s="2"/>
      <c r="H173" s="2"/>
      <c r="I173" s="2"/>
      <c r="J173" s="2"/>
      <c r="K173" s="2"/>
      <c r="L173" s="2"/>
      <c r="M173" s="2"/>
      <c r="N173" s="2"/>
      <c r="O173" s="2"/>
      <c r="P173" s="2"/>
      <c r="Q173" s="2"/>
      <c r="R173" s="2"/>
      <c r="S173" s="2"/>
      <c r="T173" s="2"/>
      <c r="U173" s="2"/>
      <c r="V173" s="2"/>
      <c r="W173" s="2"/>
      <c r="X173" s="2"/>
      <c r="Y173" s="2"/>
    </row>
    <row r="174" ht="15.75" customHeight="1" spans="1:25">
      <c r="A174" s="2"/>
      <c r="B174" s="9"/>
      <c r="C174" s="2"/>
      <c r="D174" s="2"/>
      <c r="E174" s="2"/>
      <c r="F174" s="2"/>
      <c r="G174" s="2"/>
      <c r="H174" s="2"/>
      <c r="I174" s="2"/>
      <c r="J174" s="2"/>
      <c r="K174" s="2"/>
      <c r="L174" s="2"/>
      <c r="M174" s="2"/>
      <c r="N174" s="2"/>
      <c r="O174" s="2"/>
      <c r="P174" s="2"/>
      <c r="Q174" s="2"/>
      <c r="R174" s="2"/>
      <c r="S174" s="2"/>
      <c r="T174" s="2"/>
      <c r="U174" s="2"/>
      <c r="V174" s="2"/>
      <c r="W174" s="2"/>
      <c r="X174" s="2"/>
      <c r="Y174" s="2"/>
    </row>
    <row r="175" ht="15.75" customHeight="1" spans="1:25">
      <c r="A175" s="2"/>
      <c r="B175" s="9"/>
      <c r="C175" s="2"/>
      <c r="D175" s="2"/>
      <c r="E175" s="2"/>
      <c r="F175" s="2"/>
      <c r="G175" s="2"/>
      <c r="H175" s="2"/>
      <c r="I175" s="2"/>
      <c r="J175" s="2"/>
      <c r="K175" s="2"/>
      <c r="L175" s="2"/>
      <c r="M175" s="2"/>
      <c r="N175" s="2"/>
      <c r="O175" s="2"/>
      <c r="P175" s="2"/>
      <c r="Q175" s="2"/>
      <c r="R175" s="2"/>
      <c r="S175" s="2"/>
      <c r="T175" s="2"/>
      <c r="U175" s="2"/>
      <c r="V175" s="2"/>
      <c r="W175" s="2"/>
      <c r="X175" s="2"/>
      <c r="Y175" s="2"/>
    </row>
    <row r="176" ht="15.75" customHeight="1" spans="1:25">
      <c r="A176" s="2"/>
      <c r="B176" s="9"/>
      <c r="C176" s="2"/>
      <c r="D176" s="2"/>
      <c r="E176" s="2"/>
      <c r="F176" s="2"/>
      <c r="G176" s="2"/>
      <c r="H176" s="2"/>
      <c r="I176" s="2"/>
      <c r="J176" s="2"/>
      <c r="K176" s="2"/>
      <c r="L176" s="2"/>
      <c r="M176" s="2"/>
      <c r="N176" s="2"/>
      <c r="O176" s="2"/>
      <c r="P176" s="2"/>
      <c r="Q176" s="2"/>
      <c r="R176" s="2"/>
      <c r="S176" s="2"/>
      <c r="T176" s="2"/>
      <c r="U176" s="2"/>
      <c r="V176" s="2"/>
      <c r="W176" s="2"/>
      <c r="X176" s="2"/>
      <c r="Y176" s="2"/>
    </row>
    <row r="177" ht="15.75" customHeight="1" spans="1:25">
      <c r="A177" s="2"/>
      <c r="B177" s="9"/>
      <c r="C177" s="2"/>
      <c r="D177" s="2"/>
      <c r="E177" s="2"/>
      <c r="F177" s="2"/>
      <c r="G177" s="2"/>
      <c r="H177" s="2"/>
      <c r="I177" s="2"/>
      <c r="J177" s="2"/>
      <c r="K177" s="2"/>
      <c r="L177" s="2"/>
      <c r="M177" s="2"/>
      <c r="N177" s="2"/>
      <c r="O177" s="2"/>
      <c r="P177" s="2"/>
      <c r="Q177" s="2"/>
      <c r="R177" s="2"/>
      <c r="S177" s="2"/>
      <c r="T177" s="2"/>
      <c r="U177" s="2"/>
      <c r="V177" s="2"/>
      <c r="W177" s="2"/>
      <c r="X177" s="2"/>
      <c r="Y177" s="2"/>
    </row>
    <row r="178" ht="15.75" customHeight="1" spans="1:25">
      <c r="A178" s="2"/>
      <c r="B178" s="9"/>
      <c r="C178" s="2"/>
      <c r="D178" s="2"/>
      <c r="E178" s="2"/>
      <c r="F178" s="2"/>
      <c r="G178" s="2"/>
      <c r="H178" s="2"/>
      <c r="I178" s="2"/>
      <c r="J178" s="2"/>
      <c r="K178" s="2"/>
      <c r="L178" s="2"/>
      <c r="M178" s="2"/>
      <c r="N178" s="2"/>
      <c r="O178" s="2"/>
      <c r="P178" s="2"/>
      <c r="Q178" s="2"/>
      <c r="R178" s="2"/>
      <c r="S178" s="2"/>
      <c r="T178" s="2"/>
      <c r="U178" s="2"/>
      <c r="V178" s="2"/>
      <c r="W178" s="2"/>
      <c r="X178" s="2"/>
      <c r="Y178" s="2"/>
    </row>
    <row r="179" ht="15.75" customHeight="1" spans="1:25">
      <c r="A179" s="2"/>
      <c r="B179" s="9"/>
      <c r="C179" s="2"/>
      <c r="D179" s="2"/>
      <c r="E179" s="2"/>
      <c r="F179" s="2"/>
      <c r="G179" s="2"/>
      <c r="H179" s="2"/>
      <c r="I179" s="2"/>
      <c r="J179" s="2"/>
      <c r="K179" s="2"/>
      <c r="L179" s="2"/>
      <c r="M179" s="2"/>
      <c r="N179" s="2"/>
      <c r="O179" s="2"/>
      <c r="P179" s="2"/>
      <c r="Q179" s="2"/>
      <c r="R179" s="2"/>
      <c r="S179" s="2"/>
      <c r="T179" s="2"/>
      <c r="U179" s="2"/>
      <c r="V179" s="2"/>
      <c r="W179" s="2"/>
      <c r="X179" s="2"/>
      <c r="Y179" s="2"/>
    </row>
    <row r="180" ht="15.75" customHeight="1" spans="1:25">
      <c r="A180" s="2"/>
      <c r="B180" s="9"/>
      <c r="C180" s="2"/>
      <c r="D180" s="2"/>
      <c r="E180" s="2"/>
      <c r="F180" s="2"/>
      <c r="G180" s="2"/>
      <c r="H180" s="2"/>
      <c r="I180" s="2"/>
      <c r="J180" s="2"/>
      <c r="K180" s="2"/>
      <c r="L180" s="2"/>
      <c r="M180" s="2"/>
      <c r="N180" s="2"/>
      <c r="O180" s="2"/>
      <c r="P180" s="2"/>
      <c r="Q180" s="2"/>
      <c r="R180" s="2"/>
      <c r="S180" s="2"/>
      <c r="T180" s="2"/>
      <c r="U180" s="2"/>
      <c r="V180" s="2"/>
      <c r="W180" s="2"/>
      <c r="X180" s="2"/>
      <c r="Y180" s="2"/>
    </row>
    <row r="181" ht="15.75" customHeight="1" spans="1:25">
      <c r="A181" s="2"/>
      <c r="B181" s="9"/>
      <c r="C181" s="2"/>
      <c r="D181" s="2"/>
      <c r="E181" s="2"/>
      <c r="F181" s="2"/>
      <c r="G181" s="2"/>
      <c r="H181" s="2"/>
      <c r="I181" s="2"/>
      <c r="J181" s="2"/>
      <c r="K181" s="2"/>
      <c r="L181" s="2"/>
      <c r="M181" s="2"/>
      <c r="N181" s="2"/>
      <c r="O181" s="2"/>
      <c r="P181" s="2"/>
      <c r="Q181" s="2"/>
      <c r="R181" s="2"/>
      <c r="S181" s="2"/>
      <c r="T181" s="2"/>
      <c r="U181" s="2"/>
      <c r="V181" s="2"/>
      <c r="W181" s="2"/>
      <c r="X181" s="2"/>
      <c r="Y181" s="2"/>
    </row>
    <row r="182" ht="15.75" customHeight="1" spans="1:25">
      <c r="A182" s="2"/>
      <c r="B182" s="9"/>
      <c r="C182" s="2"/>
      <c r="D182" s="2"/>
      <c r="E182" s="2"/>
      <c r="F182" s="2"/>
      <c r="G182" s="2"/>
      <c r="H182" s="2"/>
      <c r="I182" s="2"/>
      <c r="J182" s="2"/>
      <c r="K182" s="2"/>
      <c r="L182" s="2"/>
      <c r="M182" s="2"/>
      <c r="N182" s="2"/>
      <c r="O182" s="2"/>
      <c r="P182" s="2"/>
      <c r="Q182" s="2"/>
      <c r="R182" s="2"/>
      <c r="S182" s="2"/>
      <c r="T182" s="2"/>
      <c r="U182" s="2"/>
      <c r="V182" s="2"/>
      <c r="W182" s="2"/>
      <c r="X182" s="2"/>
      <c r="Y182" s="2"/>
    </row>
    <row r="183" ht="15.75" customHeight="1" spans="1:25">
      <c r="A183" s="2"/>
      <c r="B183" s="9"/>
      <c r="C183" s="2"/>
      <c r="D183" s="2"/>
      <c r="E183" s="2"/>
      <c r="F183" s="2"/>
      <c r="G183" s="2"/>
      <c r="H183" s="2"/>
      <c r="I183" s="2"/>
      <c r="J183" s="2"/>
      <c r="K183" s="2"/>
      <c r="L183" s="2"/>
      <c r="M183" s="2"/>
      <c r="N183" s="2"/>
      <c r="O183" s="2"/>
      <c r="P183" s="2"/>
      <c r="Q183" s="2"/>
      <c r="R183" s="2"/>
      <c r="S183" s="2"/>
      <c r="T183" s="2"/>
      <c r="U183" s="2"/>
      <c r="V183" s="2"/>
      <c r="W183" s="2"/>
      <c r="X183" s="2"/>
      <c r="Y183" s="2"/>
    </row>
    <row r="184" ht="15.75" customHeight="1" spans="1:25">
      <c r="A184" s="2"/>
      <c r="B184" s="9"/>
      <c r="C184" s="2"/>
      <c r="D184" s="2"/>
      <c r="E184" s="2"/>
      <c r="F184" s="2"/>
      <c r="G184" s="2"/>
      <c r="H184" s="2"/>
      <c r="I184" s="2"/>
      <c r="J184" s="2"/>
      <c r="K184" s="2"/>
      <c r="L184" s="2"/>
      <c r="M184" s="2"/>
      <c r="N184" s="2"/>
      <c r="O184" s="2"/>
      <c r="P184" s="2"/>
      <c r="Q184" s="2"/>
      <c r="R184" s="2"/>
      <c r="S184" s="2"/>
      <c r="T184" s="2"/>
      <c r="U184" s="2"/>
      <c r="V184" s="2"/>
      <c r="W184" s="2"/>
      <c r="X184" s="2"/>
      <c r="Y184" s="2"/>
    </row>
    <row r="185" ht="15.75" customHeight="1" spans="1:25">
      <c r="A185" s="2"/>
      <c r="B185" s="9"/>
      <c r="C185" s="2"/>
      <c r="D185" s="2"/>
      <c r="E185" s="2"/>
      <c r="F185" s="2"/>
      <c r="G185" s="2"/>
      <c r="H185" s="2"/>
      <c r="I185" s="2"/>
      <c r="J185" s="2"/>
      <c r="K185" s="2"/>
      <c r="L185" s="2"/>
      <c r="M185" s="2"/>
      <c r="N185" s="2"/>
      <c r="O185" s="2"/>
      <c r="P185" s="2"/>
      <c r="Q185" s="2"/>
      <c r="R185" s="2"/>
      <c r="S185" s="2"/>
      <c r="T185" s="2"/>
      <c r="U185" s="2"/>
      <c r="V185" s="2"/>
      <c r="W185" s="2"/>
      <c r="X185" s="2"/>
      <c r="Y185" s="2"/>
    </row>
    <row r="186" ht="15.75" customHeight="1" spans="1:25">
      <c r="A186" s="2"/>
      <c r="B186" s="9"/>
      <c r="C186" s="2"/>
      <c r="D186" s="2"/>
      <c r="E186" s="2"/>
      <c r="F186" s="2"/>
      <c r="G186" s="2"/>
      <c r="H186" s="2"/>
      <c r="I186" s="2"/>
      <c r="J186" s="2"/>
      <c r="K186" s="2"/>
      <c r="L186" s="2"/>
      <c r="M186" s="2"/>
      <c r="N186" s="2"/>
      <c r="O186" s="2"/>
      <c r="P186" s="2"/>
      <c r="Q186" s="2"/>
      <c r="R186" s="2"/>
      <c r="S186" s="2"/>
      <c r="T186" s="2"/>
      <c r="U186" s="2"/>
      <c r="V186" s="2"/>
      <c r="W186" s="2"/>
      <c r="X186" s="2"/>
      <c r="Y186" s="2"/>
    </row>
    <row r="187" ht="15.75" customHeight="1" spans="1:25">
      <c r="A187" s="2"/>
      <c r="B187" s="9"/>
      <c r="C187" s="2"/>
      <c r="D187" s="2"/>
      <c r="E187" s="2"/>
      <c r="F187" s="2"/>
      <c r="G187" s="2"/>
      <c r="H187" s="2"/>
      <c r="I187" s="2"/>
      <c r="J187" s="2"/>
      <c r="K187" s="2"/>
      <c r="L187" s="2"/>
      <c r="M187" s="2"/>
      <c r="N187" s="2"/>
      <c r="O187" s="2"/>
      <c r="P187" s="2"/>
      <c r="Q187" s="2"/>
      <c r="R187" s="2"/>
      <c r="S187" s="2"/>
      <c r="T187" s="2"/>
      <c r="U187" s="2"/>
      <c r="V187" s="2"/>
      <c r="W187" s="2"/>
      <c r="X187" s="2"/>
      <c r="Y187" s="2"/>
    </row>
    <row r="188" ht="15.75" customHeight="1" spans="1:25">
      <c r="A188" s="2"/>
      <c r="B188" s="9"/>
      <c r="C188" s="2"/>
      <c r="D188" s="2"/>
      <c r="E188" s="2"/>
      <c r="F188" s="2"/>
      <c r="G188" s="2"/>
      <c r="H188" s="2"/>
      <c r="I188" s="2"/>
      <c r="J188" s="2"/>
      <c r="K188" s="2"/>
      <c r="L188" s="2"/>
      <c r="M188" s="2"/>
      <c r="N188" s="2"/>
      <c r="O188" s="2"/>
      <c r="P188" s="2"/>
      <c r="Q188" s="2"/>
      <c r="R188" s="2"/>
      <c r="S188" s="2"/>
      <c r="T188" s="2"/>
      <c r="U188" s="2"/>
      <c r="V188" s="2"/>
      <c r="W188" s="2"/>
      <c r="X188" s="2"/>
      <c r="Y188" s="2"/>
    </row>
    <row r="189" ht="15.75" customHeight="1" spans="1:25">
      <c r="A189" s="2"/>
      <c r="B189" s="9"/>
      <c r="C189" s="2"/>
      <c r="D189" s="2"/>
      <c r="E189" s="2"/>
      <c r="F189" s="2"/>
      <c r="G189" s="2"/>
      <c r="H189" s="2"/>
      <c r="I189" s="2"/>
      <c r="J189" s="2"/>
      <c r="K189" s="2"/>
      <c r="L189" s="2"/>
      <c r="M189" s="2"/>
      <c r="N189" s="2"/>
      <c r="O189" s="2"/>
      <c r="P189" s="2"/>
      <c r="Q189" s="2"/>
      <c r="R189" s="2"/>
      <c r="S189" s="2"/>
      <c r="T189" s="2"/>
      <c r="U189" s="2"/>
      <c r="V189" s="2"/>
      <c r="W189" s="2"/>
      <c r="X189" s="2"/>
      <c r="Y189" s="2"/>
    </row>
    <row r="190" ht="15.75" customHeight="1" spans="1:25">
      <c r="A190" s="2"/>
      <c r="B190" s="9"/>
      <c r="C190" s="2"/>
      <c r="D190" s="2"/>
      <c r="E190" s="2"/>
      <c r="F190" s="2"/>
      <c r="G190" s="2"/>
      <c r="H190" s="2"/>
      <c r="I190" s="2"/>
      <c r="J190" s="2"/>
      <c r="K190" s="2"/>
      <c r="L190" s="2"/>
      <c r="M190" s="2"/>
      <c r="N190" s="2"/>
      <c r="O190" s="2"/>
      <c r="P190" s="2"/>
      <c r="Q190" s="2"/>
      <c r="R190" s="2"/>
      <c r="S190" s="2"/>
      <c r="T190" s="2"/>
      <c r="U190" s="2"/>
      <c r="V190" s="2"/>
      <c r="W190" s="2"/>
      <c r="X190" s="2"/>
      <c r="Y190" s="2"/>
    </row>
    <row r="191" ht="15.75" customHeight="1" spans="1:25">
      <c r="A191" s="2"/>
      <c r="B191" s="9"/>
      <c r="C191" s="2"/>
      <c r="D191" s="2"/>
      <c r="E191" s="2"/>
      <c r="F191" s="2"/>
      <c r="G191" s="2"/>
      <c r="H191" s="2"/>
      <c r="I191" s="2"/>
      <c r="J191" s="2"/>
      <c r="K191" s="2"/>
      <c r="L191" s="2"/>
      <c r="M191" s="2"/>
      <c r="N191" s="2"/>
      <c r="O191" s="2"/>
      <c r="P191" s="2"/>
      <c r="Q191" s="2"/>
      <c r="R191" s="2"/>
      <c r="S191" s="2"/>
      <c r="T191" s="2"/>
      <c r="U191" s="2"/>
      <c r="V191" s="2"/>
      <c r="W191" s="2"/>
      <c r="X191" s="2"/>
      <c r="Y191" s="2"/>
    </row>
    <row r="192" ht="15.75" customHeight="1" spans="1:25">
      <c r="A192" s="2"/>
      <c r="B192" s="9"/>
      <c r="C192" s="2"/>
      <c r="D192" s="2"/>
      <c r="E192" s="2"/>
      <c r="F192" s="2"/>
      <c r="G192" s="2"/>
      <c r="H192" s="2"/>
      <c r="I192" s="2"/>
      <c r="J192" s="2"/>
      <c r="K192" s="2"/>
      <c r="L192" s="2"/>
      <c r="M192" s="2"/>
      <c r="N192" s="2"/>
      <c r="O192" s="2"/>
      <c r="P192" s="2"/>
      <c r="Q192" s="2"/>
      <c r="R192" s="2"/>
      <c r="S192" s="2"/>
      <c r="T192" s="2"/>
      <c r="U192" s="2"/>
      <c r="V192" s="2"/>
      <c r="W192" s="2"/>
      <c r="X192" s="2"/>
      <c r="Y192" s="2"/>
    </row>
    <row r="193" ht="15.75" customHeight="1" spans="1:25">
      <c r="A193" s="2"/>
      <c r="B193" s="9"/>
      <c r="C193" s="2"/>
      <c r="D193" s="2"/>
      <c r="E193" s="2"/>
      <c r="F193" s="2"/>
      <c r="G193" s="2"/>
      <c r="H193" s="2"/>
      <c r="I193" s="2"/>
      <c r="J193" s="2"/>
      <c r="K193" s="2"/>
      <c r="L193" s="2"/>
      <c r="M193" s="2"/>
      <c r="N193" s="2"/>
      <c r="O193" s="2"/>
      <c r="P193" s="2"/>
      <c r="Q193" s="2"/>
      <c r="R193" s="2"/>
      <c r="S193" s="2"/>
      <c r="T193" s="2"/>
      <c r="U193" s="2"/>
      <c r="V193" s="2"/>
      <c r="W193" s="2"/>
      <c r="X193" s="2"/>
      <c r="Y193" s="2"/>
    </row>
    <row r="194" ht="15.75" customHeight="1" spans="1:25">
      <c r="A194" s="2"/>
      <c r="B194" s="9"/>
      <c r="C194" s="2"/>
      <c r="D194" s="2"/>
      <c r="E194" s="2"/>
      <c r="F194" s="2"/>
      <c r="G194" s="2"/>
      <c r="H194" s="2"/>
      <c r="I194" s="2"/>
      <c r="J194" s="2"/>
      <c r="K194" s="2"/>
      <c r="L194" s="2"/>
      <c r="M194" s="2"/>
      <c r="N194" s="2"/>
      <c r="O194" s="2"/>
      <c r="P194" s="2"/>
      <c r="Q194" s="2"/>
      <c r="R194" s="2"/>
      <c r="S194" s="2"/>
      <c r="T194" s="2"/>
      <c r="U194" s="2"/>
      <c r="V194" s="2"/>
      <c r="W194" s="2"/>
      <c r="X194" s="2"/>
      <c r="Y194" s="2"/>
    </row>
    <row r="195" ht="15.75" customHeight="1" spans="1:25">
      <c r="A195" s="2"/>
      <c r="B195" s="9"/>
      <c r="C195" s="2"/>
      <c r="D195" s="2"/>
      <c r="E195" s="2"/>
      <c r="F195" s="2"/>
      <c r="G195" s="2"/>
      <c r="H195" s="2"/>
      <c r="I195" s="2"/>
      <c r="J195" s="2"/>
      <c r="K195" s="2"/>
      <c r="L195" s="2"/>
      <c r="M195" s="2"/>
      <c r="N195" s="2"/>
      <c r="O195" s="2"/>
      <c r="P195" s="2"/>
      <c r="Q195" s="2"/>
      <c r="R195" s="2"/>
      <c r="S195" s="2"/>
      <c r="T195" s="2"/>
      <c r="U195" s="2"/>
      <c r="V195" s="2"/>
      <c r="W195" s="2"/>
      <c r="X195" s="2"/>
      <c r="Y195" s="2"/>
    </row>
    <row r="196" ht="15.75" customHeight="1" spans="1:25">
      <c r="A196" s="2"/>
      <c r="B196" s="9"/>
      <c r="C196" s="2"/>
      <c r="D196" s="2"/>
      <c r="E196" s="2"/>
      <c r="F196" s="2"/>
      <c r="G196" s="2"/>
      <c r="H196" s="2"/>
      <c r="I196" s="2"/>
      <c r="J196" s="2"/>
      <c r="K196" s="2"/>
      <c r="L196" s="2"/>
      <c r="M196" s="2"/>
      <c r="N196" s="2"/>
      <c r="O196" s="2"/>
      <c r="P196" s="2"/>
      <c r="Q196" s="2"/>
      <c r="R196" s="2"/>
      <c r="S196" s="2"/>
      <c r="T196" s="2"/>
      <c r="U196" s="2"/>
      <c r="V196" s="2"/>
      <c r="W196" s="2"/>
      <c r="X196" s="2"/>
      <c r="Y196" s="2"/>
    </row>
    <row r="197" ht="15.75" customHeight="1" spans="1:25">
      <c r="A197" s="2"/>
      <c r="B197" s="9"/>
      <c r="C197" s="2"/>
      <c r="D197" s="2"/>
      <c r="E197" s="2"/>
      <c r="F197" s="2"/>
      <c r="G197" s="2"/>
      <c r="H197" s="2"/>
      <c r="I197" s="2"/>
      <c r="J197" s="2"/>
      <c r="K197" s="2"/>
      <c r="L197" s="2"/>
      <c r="M197" s="2"/>
      <c r="N197" s="2"/>
      <c r="O197" s="2"/>
      <c r="P197" s="2"/>
      <c r="Q197" s="2"/>
      <c r="R197" s="2"/>
      <c r="S197" s="2"/>
      <c r="T197" s="2"/>
      <c r="U197" s="2"/>
      <c r="V197" s="2"/>
      <c r="W197" s="2"/>
      <c r="X197" s="2"/>
      <c r="Y197" s="2"/>
    </row>
    <row r="198" ht="15.75" customHeight="1" spans="1:25">
      <c r="A198" s="2"/>
      <c r="B198" s="9"/>
      <c r="C198" s="2"/>
      <c r="D198" s="2"/>
      <c r="E198" s="2"/>
      <c r="F198" s="2"/>
      <c r="G198" s="2"/>
      <c r="H198" s="2"/>
      <c r="I198" s="2"/>
      <c r="J198" s="2"/>
      <c r="K198" s="2"/>
      <c r="L198" s="2"/>
      <c r="M198" s="2"/>
      <c r="N198" s="2"/>
      <c r="O198" s="2"/>
      <c r="P198" s="2"/>
      <c r="Q198" s="2"/>
      <c r="R198" s="2"/>
      <c r="S198" s="2"/>
      <c r="T198" s="2"/>
      <c r="U198" s="2"/>
      <c r="V198" s="2"/>
      <c r="W198" s="2"/>
      <c r="X198" s="2"/>
      <c r="Y198" s="2"/>
    </row>
    <row r="199" ht="15.75" customHeight="1" spans="1:25">
      <c r="A199" s="2"/>
      <c r="B199" s="9"/>
      <c r="C199" s="2"/>
      <c r="D199" s="2"/>
      <c r="E199" s="2"/>
      <c r="F199" s="2"/>
      <c r="G199" s="2"/>
      <c r="H199" s="2"/>
      <c r="I199" s="2"/>
      <c r="J199" s="2"/>
      <c r="K199" s="2"/>
      <c r="L199" s="2"/>
      <c r="M199" s="2"/>
      <c r="N199" s="2"/>
      <c r="O199" s="2"/>
      <c r="P199" s="2"/>
      <c r="Q199" s="2"/>
      <c r="R199" s="2"/>
      <c r="S199" s="2"/>
      <c r="T199" s="2"/>
      <c r="U199" s="2"/>
      <c r="V199" s="2"/>
      <c r="W199" s="2"/>
      <c r="X199" s="2"/>
      <c r="Y199" s="2"/>
    </row>
    <row r="200" ht="15.75" customHeight="1" spans="1:25">
      <c r="A200" s="2"/>
      <c r="B200" s="9"/>
      <c r="C200" s="2"/>
      <c r="D200" s="2"/>
      <c r="E200" s="2"/>
      <c r="F200" s="2"/>
      <c r="G200" s="2"/>
      <c r="H200" s="2"/>
      <c r="I200" s="2"/>
      <c r="J200" s="2"/>
      <c r="K200" s="2"/>
      <c r="L200" s="2"/>
      <c r="M200" s="2"/>
      <c r="N200" s="2"/>
      <c r="O200" s="2"/>
      <c r="P200" s="2"/>
      <c r="Q200" s="2"/>
      <c r="R200" s="2"/>
      <c r="S200" s="2"/>
      <c r="T200" s="2"/>
      <c r="U200" s="2"/>
      <c r="V200" s="2"/>
      <c r="W200" s="2"/>
      <c r="X200" s="2"/>
      <c r="Y200" s="2"/>
    </row>
    <row r="201" ht="15.75" customHeight="1" spans="1:25">
      <c r="A201" s="2"/>
      <c r="B201" s="9"/>
      <c r="C201" s="2"/>
      <c r="D201" s="2"/>
      <c r="E201" s="2"/>
      <c r="F201" s="2"/>
      <c r="G201" s="2"/>
      <c r="H201" s="2"/>
      <c r="I201" s="2"/>
      <c r="J201" s="2"/>
      <c r="K201" s="2"/>
      <c r="L201" s="2"/>
      <c r="M201" s="2"/>
      <c r="N201" s="2"/>
      <c r="O201" s="2"/>
      <c r="P201" s="2"/>
      <c r="Q201" s="2"/>
      <c r="R201" s="2"/>
      <c r="S201" s="2"/>
      <c r="T201" s="2"/>
      <c r="U201" s="2"/>
      <c r="V201" s="2"/>
      <c r="W201" s="2"/>
      <c r="X201" s="2"/>
      <c r="Y201" s="2"/>
    </row>
    <row r="202" ht="15.75" customHeight="1" spans="1:25">
      <c r="A202" s="2"/>
      <c r="B202" s="9"/>
      <c r="C202" s="2"/>
      <c r="D202" s="2"/>
      <c r="E202" s="2"/>
      <c r="F202" s="2"/>
      <c r="G202" s="2"/>
      <c r="H202" s="2"/>
      <c r="I202" s="2"/>
      <c r="J202" s="2"/>
      <c r="K202" s="2"/>
      <c r="L202" s="2"/>
      <c r="M202" s="2"/>
      <c r="N202" s="2"/>
      <c r="O202" s="2"/>
      <c r="P202" s="2"/>
      <c r="Q202" s="2"/>
      <c r="R202" s="2"/>
      <c r="S202" s="2"/>
      <c r="T202" s="2"/>
      <c r="U202" s="2"/>
      <c r="V202" s="2"/>
      <c r="W202" s="2"/>
      <c r="X202" s="2"/>
      <c r="Y202" s="2"/>
    </row>
    <row r="203" ht="15.75" customHeight="1" spans="1:25">
      <c r="A203" s="2"/>
      <c r="B203" s="9"/>
      <c r="C203" s="2"/>
      <c r="D203" s="2"/>
      <c r="E203" s="2"/>
      <c r="F203" s="2"/>
      <c r="G203" s="2"/>
      <c r="H203" s="2"/>
      <c r="I203" s="2"/>
      <c r="J203" s="2"/>
      <c r="K203" s="2"/>
      <c r="L203" s="2"/>
      <c r="M203" s="2"/>
      <c r="N203" s="2"/>
      <c r="O203" s="2"/>
      <c r="P203" s="2"/>
      <c r="Q203" s="2"/>
      <c r="R203" s="2"/>
      <c r="S203" s="2"/>
      <c r="T203" s="2"/>
      <c r="U203" s="2"/>
      <c r="V203" s="2"/>
      <c r="W203" s="2"/>
      <c r="X203" s="2"/>
      <c r="Y203" s="2"/>
    </row>
    <row r="204" ht="15.75" customHeight="1" spans="1:25">
      <c r="A204" s="2"/>
      <c r="B204" s="9"/>
      <c r="C204" s="2"/>
      <c r="D204" s="2"/>
      <c r="E204" s="2"/>
      <c r="F204" s="2"/>
      <c r="G204" s="2"/>
      <c r="H204" s="2"/>
      <c r="I204" s="2"/>
      <c r="J204" s="2"/>
      <c r="K204" s="2"/>
      <c r="L204" s="2"/>
      <c r="M204" s="2"/>
      <c r="N204" s="2"/>
      <c r="O204" s="2"/>
      <c r="P204" s="2"/>
      <c r="Q204" s="2"/>
      <c r="R204" s="2"/>
      <c r="S204" s="2"/>
      <c r="T204" s="2"/>
      <c r="U204" s="2"/>
      <c r="V204" s="2"/>
      <c r="W204" s="2"/>
      <c r="X204" s="2"/>
      <c r="Y204" s="2"/>
    </row>
    <row r="205" ht="15.75" customHeight="1" spans="1:25">
      <c r="A205" s="2"/>
      <c r="B205" s="9"/>
      <c r="C205" s="2"/>
      <c r="D205" s="2"/>
      <c r="E205" s="2"/>
      <c r="F205" s="2"/>
      <c r="G205" s="2"/>
      <c r="H205" s="2"/>
      <c r="I205" s="2"/>
      <c r="J205" s="2"/>
      <c r="K205" s="2"/>
      <c r="L205" s="2"/>
      <c r="M205" s="2"/>
      <c r="N205" s="2"/>
      <c r="O205" s="2"/>
      <c r="P205" s="2"/>
      <c r="Q205" s="2"/>
      <c r="R205" s="2"/>
      <c r="S205" s="2"/>
      <c r="T205" s="2"/>
      <c r="U205" s="2"/>
      <c r="V205" s="2"/>
      <c r="W205" s="2"/>
      <c r="X205" s="2"/>
      <c r="Y205" s="2"/>
    </row>
    <row r="206" ht="15.75" customHeight="1" spans="1:25">
      <c r="A206" s="2"/>
      <c r="B206" s="9"/>
      <c r="C206" s="2"/>
      <c r="D206" s="2"/>
      <c r="E206" s="2"/>
      <c r="F206" s="2"/>
      <c r="G206" s="2"/>
      <c r="H206" s="2"/>
      <c r="I206" s="2"/>
      <c r="J206" s="2"/>
      <c r="K206" s="2"/>
      <c r="L206" s="2"/>
      <c r="M206" s="2"/>
      <c r="N206" s="2"/>
      <c r="O206" s="2"/>
      <c r="P206" s="2"/>
      <c r="Q206" s="2"/>
      <c r="R206" s="2"/>
      <c r="S206" s="2"/>
      <c r="T206" s="2"/>
      <c r="U206" s="2"/>
      <c r="V206" s="2"/>
      <c r="W206" s="2"/>
      <c r="X206" s="2"/>
      <c r="Y206" s="2"/>
    </row>
    <row r="207" ht="15.75" customHeight="1" spans="1:25">
      <c r="A207" s="2"/>
      <c r="B207" s="9"/>
      <c r="C207" s="2"/>
      <c r="D207" s="2"/>
      <c r="E207" s="2"/>
      <c r="F207" s="2"/>
      <c r="G207" s="2"/>
      <c r="H207" s="2"/>
      <c r="I207" s="2"/>
      <c r="J207" s="2"/>
      <c r="K207" s="2"/>
      <c r="L207" s="2"/>
      <c r="M207" s="2"/>
      <c r="N207" s="2"/>
      <c r="O207" s="2"/>
      <c r="P207" s="2"/>
      <c r="Q207" s="2"/>
      <c r="R207" s="2"/>
      <c r="S207" s="2"/>
      <c r="T207" s="2"/>
      <c r="U207" s="2"/>
      <c r="V207" s="2"/>
      <c r="W207" s="2"/>
      <c r="X207" s="2"/>
      <c r="Y207" s="2"/>
    </row>
    <row r="208" ht="15.75" customHeight="1" spans="1:25">
      <c r="A208" s="2"/>
      <c r="B208" s="9"/>
      <c r="C208" s="2"/>
      <c r="D208" s="2"/>
      <c r="E208" s="2"/>
      <c r="F208" s="2"/>
      <c r="G208" s="2"/>
      <c r="H208" s="2"/>
      <c r="I208" s="2"/>
      <c r="J208" s="2"/>
      <c r="K208" s="2"/>
      <c r="L208" s="2"/>
      <c r="M208" s="2"/>
      <c r="N208" s="2"/>
      <c r="O208" s="2"/>
      <c r="P208" s="2"/>
      <c r="Q208" s="2"/>
      <c r="R208" s="2"/>
      <c r="S208" s="2"/>
      <c r="T208" s="2"/>
      <c r="U208" s="2"/>
      <c r="V208" s="2"/>
      <c r="W208" s="2"/>
      <c r="X208" s="2"/>
      <c r="Y208" s="2"/>
    </row>
    <row r="209" ht="15.75" customHeight="1" spans="1:25">
      <c r="A209" s="2"/>
      <c r="B209" s="9"/>
      <c r="C209" s="2"/>
      <c r="D209" s="2"/>
      <c r="E209" s="2"/>
      <c r="F209" s="2"/>
      <c r="G209" s="2"/>
      <c r="H209" s="2"/>
      <c r="I209" s="2"/>
      <c r="J209" s="2"/>
      <c r="K209" s="2"/>
      <c r="L209" s="2"/>
      <c r="M209" s="2"/>
      <c r="N209" s="2"/>
      <c r="O209" s="2"/>
      <c r="P209" s="2"/>
      <c r="Q209" s="2"/>
      <c r="R209" s="2"/>
      <c r="S209" s="2"/>
      <c r="T209" s="2"/>
      <c r="U209" s="2"/>
      <c r="V209" s="2"/>
      <c r="W209" s="2"/>
      <c r="X209" s="2"/>
      <c r="Y209" s="2"/>
    </row>
    <row r="210" ht="15.75" customHeight="1" spans="1:25">
      <c r="A210" s="2"/>
      <c r="B210" s="9"/>
      <c r="C210" s="2"/>
      <c r="D210" s="2"/>
      <c r="E210" s="2"/>
      <c r="F210" s="2"/>
      <c r="G210" s="2"/>
      <c r="H210" s="2"/>
      <c r="I210" s="2"/>
      <c r="J210" s="2"/>
      <c r="K210" s="2"/>
      <c r="L210" s="2"/>
      <c r="M210" s="2"/>
      <c r="N210" s="2"/>
      <c r="O210" s="2"/>
      <c r="P210" s="2"/>
      <c r="Q210" s="2"/>
      <c r="R210" s="2"/>
      <c r="S210" s="2"/>
      <c r="T210" s="2"/>
      <c r="U210" s="2"/>
      <c r="V210" s="2"/>
      <c r="W210" s="2"/>
      <c r="X210" s="2"/>
      <c r="Y210" s="2"/>
    </row>
    <row r="211" ht="15.75" customHeight="1" spans="2:2">
      <c r="B211" s="27"/>
    </row>
    <row r="212" ht="15.75" customHeight="1" spans="2:2">
      <c r="B212" s="27"/>
    </row>
    <row r="213" ht="15.75" customHeight="1" spans="2:2">
      <c r="B213" s="27"/>
    </row>
    <row r="214" ht="15.75" customHeight="1" spans="2:2">
      <c r="B214" s="27"/>
    </row>
    <row r="215" ht="15.75" customHeight="1" spans="2:2">
      <c r="B215" s="27"/>
    </row>
    <row r="216" ht="15.75" customHeight="1" spans="2:2">
      <c r="B216" s="27"/>
    </row>
    <row r="217" ht="15.75" customHeight="1" spans="2:2">
      <c r="B217" s="27"/>
    </row>
    <row r="218" ht="15.75" customHeight="1" spans="2:2">
      <c r="B218" s="27"/>
    </row>
    <row r="219" ht="15.75" customHeight="1" spans="2:2">
      <c r="B219" s="27"/>
    </row>
    <row r="220" ht="15.75" customHeight="1" spans="2:2">
      <c r="B220" s="27"/>
    </row>
    <row r="221" ht="15.75" customHeight="1" spans="2:2">
      <c r="B221" s="27"/>
    </row>
    <row r="222" ht="15.75" customHeight="1" spans="2:2">
      <c r="B222" s="27"/>
    </row>
    <row r="223" ht="15.75" customHeight="1" spans="2:2">
      <c r="B223" s="27"/>
    </row>
    <row r="224" ht="15.75" customHeight="1" spans="2:2">
      <c r="B224" s="27"/>
    </row>
    <row r="225" ht="15.75" customHeight="1" spans="2:2">
      <c r="B225" s="27"/>
    </row>
    <row r="226" ht="15.75" customHeight="1" spans="2:2">
      <c r="B226" s="27"/>
    </row>
    <row r="227" ht="15.75" customHeight="1" spans="2:2">
      <c r="B227" s="27"/>
    </row>
    <row r="228" ht="15.75" customHeight="1" spans="2:2">
      <c r="B228" s="27"/>
    </row>
    <row r="229" ht="15.75" customHeight="1" spans="2:2">
      <c r="B229" s="27"/>
    </row>
    <row r="230" ht="15.75" customHeight="1" spans="2:2">
      <c r="B230" s="27"/>
    </row>
    <row r="231" ht="15.75" customHeight="1" spans="2:2">
      <c r="B231" s="27"/>
    </row>
    <row r="232" ht="15.75" customHeight="1" spans="2:2">
      <c r="B232" s="27"/>
    </row>
    <row r="233" ht="15.75" customHeight="1" spans="2:2">
      <c r="B233" s="27"/>
    </row>
    <row r="234" ht="15.75" customHeight="1" spans="2:2">
      <c r="B234" s="27"/>
    </row>
    <row r="235" ht="15.75" customHeight="1" spans="2:2">
      <c r="B235" s="27"/>
    </row>
    <row r="236" ht="15.75" customHeight="1" spans="2:2">
      <c r="B236" s="27"/>
    </row>
    <row r="237" ht="15.75" customHeight="1" spans="2:2">
      <c r="B237" s="27"/>
    </row>
    <row r="238" ht="15.75" customHeight="1" spans="2:2">
      <c r="B238" s="27"/>
    </row>
    <row r="239" ht="15.75" customHeight="1" spans="2:2">
      <c r="B239" s="27"/>
    </row>
    <row r="240" ht="15.75" customHeight="1" spans="2:2">
      <c r="B240" s="27"/>
    </row>
    <row r="241" ht="15.75" customHeight="1" spans="2:2">
      <c r="B241" s="27"/>
    </row>
    <row r="242" ht="15.75" customHeight="1" spans="2:2">
      <c r="B242" s="27"/>
    </row>
    <row r="243" ht="15.75" customHeight="1" spans="2:2">
      <c r="B243" s="27"/>
    </row>
    <row r="244" ht="15.75" customHeight="1" spans="2:2">
      <c r="B244" s="27"/>
    </row>
    <row r="245" ht="15.75" customHeight="1" spans="2:2">
      <c r="B245" s="27"/>
    </row>
    <row r="246" ht="15.75" customHeight="1" spans="2:2">
      <c r="B246" s="27"/>
    </row>
    <row r="247" ht="15.75" customHeight="1" spans="2:2">
      <c r="B247" s="27"/>
    </row>
    <row r="248" ht="15.75" customHeight="1" spans="2:2">
      <c r="B248" s="27"/>
    </row>
    <row r="249" ht="15.75" customHeight="1" spans="2:2">
      <c r="B249" s="27"/>
    </row>
    <row r="250" ht="15.75" customHeight="1" spans="2:2">
      <c r="B250" s="27"/>
    </row>
    <row r="251" ht="15.75" customHeight="1" spans="2:2">
      <c r="B251" s="27"/>
    </row>
    <row r="252" ht="15.75" customHeight="1" spans="2:2">
      <c r="B252" s="27"/>
    </row>
    <row r="253" ht="15.75" customHeight="1" spans="2:2">
      <c r="B253" s="27"/>
    </row>
    <row r="254" ht="15.75" customHeight="1" spans="2:2">
      <c r="B254" s="27"/>
    </row>
    <row r="255" ht="15.75" customHeight="1" spans="2:2">
      <c r="B255" s="27"/>
    </row>
    <row r="256" ht="15.75" customHeight="1" spans="2:2">
      <c r="B256" s="27"/>
    </row>
    <row r="257" ht="15.75" customHeight="1" spans="2:2">
      <c r="B257" s="27"/>
    </row>
    <row r="258" ht="15.75" customHeight="1" spans="2:2">
      <c r="B258" s="27"/>
    </row>
    <row r="259" ht="15.75" customHeight="1" spans="2:2">
      <c r="B259" s="27"/>
    </row>
    <row r="260" ht="15.75" customHeight="1" spans="2:2">
      <c r="B260" s="27"/>
    </row>
    <row r="261" ht="15.75" customHeight="1" spans="2:2">
      <c r="B261" s="27"/>
    </row>
    <row r="262" ht="15.75" customHeight="1" spans="2:2">
      <c r="B262" s="27"/>
    </row>
    <row r="263" ht="15.75" customHeight="1" spans="2:2">
      <c r="B263" s="27"/>
    </row>
    <row r="264" ht="15.75" customHeight="1" spans="2:2">
      <c r="B264" s="27"/>
    </row>
    <row r="265" ht="15.75" customHeight="1" spans="2:2">
      <c r="B265" s="27"/>
    </row>
    <row r="266" ht="15.75" customHeight="1" spans="2:2">
      <c r="B266" s="27"/>
    </row>
    <row r="267" ht="15.75" customHeight="1" spans="2:2">
      <c r="B267" s="27"/>
    </row>
    <row r="268" ht="15.75" customHeight="1" spans="2:2">
      <c r="B268" s="27"/>
    </row>
    <row r="269" ht="15.75" customHeight="1" spans="2:2">
      <c r="B269" s="27"/>
    </row>
    <row r="270" ht="15.75" customHeight="1" spans="2:2">
      <c r="B270" s="27"/>
    </row>
    <row r="271" ht="15.75" customHeight="1" spans="2:2">
      <c r="B271" s="27"/>
    </row>
    <row r="272" ht="15.75" customHeight="1" spans="2:2">
      <c r="B272" s="27"/>
    </row>
    <row r="273" ht="15.75" customHeight="1" spans="2:2">
      <c r="B273" s="27"/>
    </row>
    <row r="274" ht="15.75" customHeight="1" spans="2:2">
      <c r="B274" s="27"/>
    </row>
    <row r="275" ht="15.75" customHeight="1" spans="2:2">
      <c r="B275" s="27"/>
    </row>
    <row r="276" ht="15.75" customHeight="1" spans="2:2">
      <c r="B276" s="27"/>
    </row>
    <row r="277" ht="15.75" customHeight="1" spans="2:2">
      <c r="B277" s="27"/>
    </row>
    <row r="278" ht="15.75" customHeight="1" spans="2:2">
      <c r="B278" s="27"/>
    </row>
    <row r="279" ht="15.75" customHeight="1" spans="2:2">
      <c r="B279" s="27"/>
    </row>
    <row r="280" ht="15.75" customHeight="1" spans="2:2">
      <c r="B280" s="27"/>
    </row>
    <row r="281" ht="15.75" customHeight="1" spans="2:2">
      <c r="B281" s="27"/>
    </row>
    <row r="282" ht="15.75" customHeight="1" spans="2:2">
      <c r="B282" s="27"/>
    </row>
    <row r="283" ht="15.75" customHeight="1" spans="2:2">
      <c r="B283" s="27"/>
    </row>
    <row r="284" ht="15.75" customHeight="1" spans="2:2">
      <c r="B284" s="27"/>
    </row>
    <row r="285" ht="15.75" customHeight="1" spans="2:2">
      <c r="B285" s="27"/>
    </row>
    <row r="286" ht="15.75" customHeight="1" spans="2:2">
      <c r="B286" s="27"/>
    </row>
    <row r="287" ht="15.75" customHeight="1" spans="2:2">
      <c r="B287" s="27"/>
    </row>
    <row r="288" ht="15.75" customHeight="1" spans="2:2">
      <c r="B288" s="27"/>
    </row>
    <row r="289" ht="15.75" customHeight="1" spans="2:2">
      <c r="B289" s="27"/>
    </row>
    <row r="290" ht="15.75" customHeight="1" spans="2:2">
      <c r="B290" s="27"/>
    </row>
    <row r="291" ht="15.75" customHeight="1" spans="2:2">
      <c r="B291" s="27"/>
    </row>
    <row r="292" ht="15.75" customHeight="1" spans="2:2">
      <c r="B292" s="27"/>
    </row>
    <row r="293" ht="15.75" customHeight="1" spans="2:2">
      <c r="B293" s="27"/>
    </row>
    <row r="294" ht="15.75" customHeight="1" spans="2:2">
      <c r="B294" s="27"/>
    </row>
    <row r="295" ht="15.75" customHeight="1" spans="2:2">
      <c r="B295" s="27"/>
    </row>
    <row r="296" ht="15.75" customHeight="1" spans="2:2">
      <c r="B296" s="27"/>
    </row>
    <row r="297" ht="15.75" customHeight="1" spans="2:2">
      <c r="B297" s="27"/>
    </row>
    <row r="298" ht="15.75" customHeight="1" spans="2:2">
      <c r="B298" s="27"/>
    </row>
    <row r="299" ht="15.75" customHeight="1" spans="2:2">
      <c r="B299" s="27"/>
    </row>
    <row r="300" ht="15.75" customHeight="1" spans="2:2">
      <c r="B300" s="27"/>
    </row>
    <row r="301" ht="15.75" customHeight="1" spans="2:2">
      <c r="B301" s="27"/>
    </row>
    <row r="302" ht="15.75" customHeight="1" spans="2:2">
      <c r="B302" s="27"/>
    </row>
    <row r="303" ht="15.75" customHeight="1" spans="2:2">
      <c r="B303" s="27"/>
    </row>
    <row r="304" ht="15.75" customHeight="1" spans="2:2">
      <c r="B304" s="27"/>
    </row>
    <row r="305" ht="15.75" customHeight="1" spans="2:2">
      <c r="B305" s="27"/>
    </row>
    <row r="306" ht="15.75" customHeight="1" spans="2:2">
      <c r="B306" s="27"/>
    </row>
    <row r="307" ht="15.75" customHeight="1" spans="2:2">
      <c r="B307" s="27"/>
    </row>
    <row r="308" ht="15.75" customHeight="1" spans="2:2">
      <c r="B308" s="27"/>
    </row>
    <row r="309" ht="15.75" customHeight="1" spans="2:2">
      <c r="B309" s="27"/>
    </row>
    <row r="310" ht="15.75" customHeight="1" spans="2:2">
      <c r="B310" s="27"/>
    </row>
    <row r="311" ht="15.75" customHeight="1" spans="2:2">
      <c r="B311" s="27"/>
    </row>
    <row r="312" ht="15.75" customHeight="1" spans="2:2">
      <c r="B312" s="27"/>
    </row>
    <row r="313" ht="15.75" customHeight="1" spans="2:2">
      <c r="B313" s="27"/>
    </row>
    <row r="314" ht="15.75" customHeight="1" spans="2:2">
      <c r="B314" s="27"/>
    </row>
    <row r="315" ht="15.75" customHeight="1" spans="2:2">
      <c r="B315" s="27"/>
    </row>
    <row r="316" ht="15.75" customHeight="1" spans="2:2">
      <c r="B316" s="27"/>
    </row>
    <row r="317" ht="15.75" customHeight="1" spans="2:2">
      <c r="B317" s="27"/>
    </row>
    <row r="318" ht="15.75" customHeight="1" spans="2:2">
      <c r="B318" s="27"/>
    </row>
    <row r="319" ht="15.75" customHeight="1" spans="2:2">
      <c r="B319" s="27"/>
    </row>
    <row r="320" ht="15.75" customHeight="1" spans="2:2">
      <c r="B320" s="27"/>
    </row>
    <row r="321" ht="15.75" customHeight="1" spans="2:2">
      <c r="B321" s="27"/>
    </row>
    <row r="322" ht="15.75" customHeight="1" spans="2:2">
      <c r="B322" s="27"/>
    </row>
    <row r="323" ht="15.75" customHeight="1" spans="2:2">
      <c r="B323" s="27"/>
    </row>
    <row r="324" ht="15.75" customHeight="1" spans="2:2">
      <c r="B324" s="27"/>
    </row>
    <row r="325" ht="15.75" customHeight="1" spans="2:2">
      <c r="B325" s="27"/>
    </row>
    <row r="326" ht="15.75" customHeight="1" spans="2:2">
      <c r="B326" s="27"/>
    </row>
    <row r="327" ht="15.75" customHeight="1" spans="2:2">
      <c r="B327" s="27"/>
    </row>
    <row r="328" ht="15.75" customHeight="1" spans="2:2">
      <c r="B328" s="27"/>
    </row>
    <row r="329" ht="15.75" customHeight="1" spans="2:2">
      <c r="B329" s="27"/>
    </row>
    <row r="330" ht="15.75" customHeight="1" spans="2:2">
      <c r="B330" s="27"/>
    </row>
    <row r="331" ht="15.75" customHeight="1" spans="2:2">
      <c r="B331" s="27"/>
    </row>
    <row r="332" ht="15.75" customHeight="1" spans="2:2">
      <c r="B332" s="27"/>
    </row>
    <row r="333" ht="15.75" customHeight="1" spans="2:2">
      <c r="B333" s="27"/>
    </row>
    <row r="334" ht="15.75" customHeight="1" spans="2:2">
      <c r="B334" s="27"/>
    </row>
    <row r="335" ht="15.75" customHeight="1" spans="2:2">
      <c r="B335" s="27"/>
    </row>
    <row r="336" ht="15.75" customHeight="1" spans="2:2">
      <c r="B336" s="27"/>
    </row>
    <row r="337" ht="15.75" customHeight="1" spans="2:2">
      <c r="B337" s="27"/>
    </row>
    <row r="338" ht="15.75" customHeight="1" spans="2:2">
      <c r="B338" s="27"/>
    </row>
    <row r="339" ht="15.75" customHeight="1" spans="2:2">
      <c r="B339" s="27"/>
    </row>
    <row r="340" ht="15.75" customHeight="1" spans="2:2">
      <c r="B340" s="27"/>
    </row>
    <row r="341" ht="15.75" customHeight="1" spans="2:2">
      <c r="B341" s="27"/>
    </row>
    <row r="342" ht="15.75" customHeight="1" spans="2:2">
      <c r="B342" s="27"/>
    </row>
    <row r="343" ht="15.75" customHeight="1" spans="2:2">
      <c r="B343" s="27"/>
    </row>
    <row r="344" ht="15.75" customHeight="1" spans="2:2">
      <c r="B344" s="27"/>
    </row>
    <row r="345" ht="15.75" customHeight="1" spans="2:2">
      <c r="B345" s="27"/>
    </row>
    <row r="346" ht="15.75" customHeight="1" spans="2:2">
      <c r="B346" s="27"/>
    </row>
    <row r="347" ht="15.75" customHeight="1" spans="2:2">
      <c r="B347" s="27"/>
    </row>
    <row r="348" ht="15.75" customHeight="1" spans="2:2">
      <c r="B348" s="27"/>
    </row>
    <row r="349" ht="15.75" customHeight="1" spans="2:2">
      <c r="B349" s="27"/>
    </row>
    <row r="350" ht="15.75" customHeight="1" spans="2:2">
      <c r="B350" s="27"/>
    </row>
    <row r="351" ht="15.75" customHeight="1" spans="2:2">
      <c r="B351" s="27"/>
    </row>
    <row r="352" ht="15.75" customHeight="1" spans="2:2">
      <c r="B352" s="27"/>
    </row>
    <row r="353" ht="15.75" customHeight="1" spans="2:2">
      <c r="B353" s="27"/>
    </row>
    <row r="354" ht="15.75" customHeight="1" spans="2:2">
      <c r="B354" s="27"/>
    </row>
    <row r="355" ht="15.75" customHeight="1" spans="2:2">
      <c r="B355" s="27"/>
    </row>
    <row r="356" ht="15.75" customHeight="1" spans="2:2">
      <c r="B356" s="27"/>
    </row>
    <row r="357" ht="15.75" customHeight="1" spans="2:2">
      <c r="B357" s="27"/>
    </row>
    <row r="358" ht="15.75" customHeight="1" spans="2:2">
      <c r="B358" s="27"/>
    </row>
    <row r="359" ht="15.75" customHeight="1" spans="2:2">
      <c r="B359" s="27"/>
    </row>
    <row r="360" ht="15.75" customHeight="1" spans="2:2">
      <c r="B360" s="27"/>
    </row>
    <row r="361" ht="15.75" customHeight="1" spans="2:2">
      <c r="B361" s="27"/>
    </row>
    <row r="362" ht="15.75" customHeight="1" spans="2:2">
      <c r="B362" s="27"/>
    </row>
    <row r="363" ht="15.75" customHeight="1" spans="2:2">
      <c r="B363" s="27"/>
    </row>
    <row r="364" ht="15.75" customHeight="1" spans="2:2">
      <c r="B364" s="27"/>
    </row>
    <row r="365" ht="15.75" customHeight="1" spans="2:2">
      <c r="B365" s="27"/>
    </row>
    <row r="366" ht="15.75" customHeight="1" spans="2:2">
      <c r="B366" s="27"/>
    </row>
    <row r="367" ht="15.75" customHeight="1" spans="2:2">
      <c r="B367" s="27"/>
    </row>
    <row r="368" ht="15.75" customHeight="1" spans="2:2">
      <c r="B368" s="27"/>
    </row>
    <row r="369" ht="15.75" customHeight="1" spans="2:2">
      <c r="B369" s="27"/>
    </row>
    <row r="370" ht="15.75" customHeight="1" spans="2:2">
      <c r="B370" s="27"/>
    </row>
    <row r="371" ht="15.75" customHeight="1" spans="2:2">
      <c r="B371" s="27"/>
    </row>
    <row r="372" ht="15.75" customHeight="1" spans="2:2">
      <c r="B372" s="27"/>
    </row>
    <row r="373" ht="15.75" customHeight="1" spans="2:2">
      <c r="B373" s="27"/>
    </row>
    <row r="374" ht="15.75" customHeight="1" spans="2:2">
      <c r="B374" s="27"/>
    </row>
    <row r="375" ht="15.75" customHeight="1" spans="2:2">
      <c r="B375" s="27"/>
    </row>
    <row r="376" ht="15.75" customHeight="1" spans="2:2">
      <c r="B376" s="27"/>
    </row>
    <row r="377" ht="15.75" customHeight="1" spans="2:2">
      <c r="B377" s="27"/>
    </row>
    <row r="378" ht="15.75" customHeight="1" spans="2:2">
      <c r="B378" s="27"/>
    </row>
    <row r="379" ht="15.75" customHeight="1" spans="2:2">
      <c r="B379" s="27"/>
    </row>
    <row r="380" ht="15.75" customHeight="1" spans="2:2">
      <c r="B380" s="27"/>
    </row>
    <row r="381" ht="15.75" customHeight="1" spans="2:2">
      <c r="B381" s="27"/>
    </row>
    <row r="382" ht="15.75" customHeight="1" spans="2:2">
      <c r="B382" s="27"/>
    </row>
    <row r="383" ht="15.75" customHeight="1" spans="2:2">
      <c r="B383" s="27"/>
    </row>
    <row r="384" ht="15.75" customHeight="1" spans="2:2">
      <c r="B384" s="27"/>
    </row>
    <row r="385" ht="15.75" customHeight="1" spans="2:2">
      <c r="B385" s="27"/>
    </row>
    <row r="386" ht="15.75" customHeight="1" spans="2:2">
      <c r="B386" s="27"/>
    </row>
    <row r="387" ht="15.75" customHeight="1" spans="2:2">
      <c r="B387" s="27"/>
    </row>
    <row r="388" ht="15.75" customHeight="1" spans="2:2">
      <c r="B388" s="27"/>
    </row>
    <row r="389" ht="15.75" customHeight="1" spans="2:2">
      <c r="B389" s="27"/>
    </row>
    <row r="390" ht="15.75" customHeight="1" spans="2:2">
      <c r="B390" s="27"/>
    </row>
    <row r="391" ht="15.75" customHeight="1" spans="2:2">
      <c r="B391" s="27"/>
    </row>
    <row r="392" ht="15.75" customHeight="1" spans="2:2">
      <c r="B392" s="27"/>
    </row>
    <row r="393" ht="15.75" customHeight="1" spans="2:2">
      <c r="B393" s="27"/>
    </row>
    <row r="394" ht="15.75" customHeight="1" spans="2:2">
      <c r="B394" s="27"/>
    </row>
    <row r="395" ht="15.75" customHeight="1" spans="2:2">
      <c r="B395" s="27"/>
    </row>
    <row r="396" ht="15.75" customHeight="1" spans="2:2">
      <c r="B396" s="27"/>
    </row>
    <row r="397" ht="15.75" customHeight="1" spans="2:2">
      <c r="B397" s="27"/>
    </row>
    <row r="398" ht="15.75" customHeight="1" spans="2:2">
      <c r="B398" s="27"/>
    </row>
    <row r="399" ht="15.75" customHeight="1" spans="2:2">
      <c r="B399" s="27"/>
    </row>
    <row r="400" ht="15.75" customHeight="1" spans="2:2">
      <c r="B400" s="27"/>
    </row>
    <row r="401" ht="15.75" customHeight="1" spans="2:2">
      <c r="B401" s="27"/>
    </row>
    <row r="402" ht="15.75" customHeight="1" spans="2:2">
      <c r="B402" s="27"/>
    </row>
    <row r="403" ht="15.75" customHeight="1" spans="2:2">
      <c r="B403" s="27"/>
    </row>
    <row r="404" ht="15.75" customHeight="1" spans="2:2">
      <c r="B404" s="27"/>
    </row>
    <row r="405" ht="15.75" customHeight="1" spans="2:2">
      <c r="B405" s="27"/>
    </row>
    <row r="406" ht="15.75" customHeight="1" spans="2:2">
      <c r="B406" s="27"/>
    </row>
    <row r="407" ht="15.75" customHeight="1" spans="2:2">
      <c r="B407" s="27"/>
    </row>
    <row r="408" ht="15.75" customHeight="1" spans="2:2">
      <c r="B408" s="27"/>
    </row>
    <row r="409" ht="15.75" customHeight="1" spans="2:2">
      <c r="B409" s="27"/>
    </row>
    <row r="410" ht="15.75" customHeight="1" spans="2:2">
      <c r="B410" s="27"/>
    </row>
    <row r="411" ht="15.75" customHeight="1" spans="2:2">
      <c r="B411" s="27"/>
    </row>
    <row r="412" ht="15.75" customHeight="1" spans="2:2">
      <c r="B412" s="27"/>
    </row>
    <row r="413" ht="15.75" customHeight="1" spans="2:2">
      <c r="B413" s="27"/>
    </row>
    <row r="414" ht="15.75" customHeight="1" spans="2:2">
      <c r="B414" s="27"/>
    </row>
    <row r="415" ht="15.75" customHeight="1" spans="2:2">
      <c r="B415" s="27"/>
    </row>
    <row r="416" ht="15.75" customHeight="1" spans="2:2">
      <c r="B416" s="27"/>
    </row>
    <row r="417" ht="15.75" customHeight="1" spans="2:2">
      <c r="B417" s="27"/>
    </row>
    <row r="418" ht="15.75" customHeight="1" spans="2:2">
      <c r="B418" s="27"/>
    </row>
    <row r="419" ht="15.75" customHeight="1" spans="2:2">
      <c r="B419" s="27"/>
    </row>
    <row r="420" ht="15.75" customHeight="1" spans="2:2">
      <c r="B420" s="27"/>
    </row>
    <row r="421" ht="15.75" customHeight="1" spans="2:2">
      <c r="B421" s="27"/>
    </row>
    <row r="422" ht="15.75" customHeight="1" spans="2:2">
      <c r="B422" s="27"/>
    </row>
    <row r="423" ht="15.75" customHeight="1" spans="2:2">
      <c r="B423" s="27"/>
    </row>
    <row r="424" ht="15.75" customHeight="1" spans="2:2">
      <c r="B424" s="27"/>
    </row>
    <row r="425" ht="15.75" customHeight="1" spans="2:2">
      <c r="B425" s="27"/>
    </row>
    <row r="426" ht="15.75" customHeight="1" spans="2:2">
      <c r="B426" s="27"/>
    </row>
    <row r="427" ht="15.75" customHeight="1" spans="2:2">
      <c r="B427" s="27"/>
    </row>
    <row r="428" ht="15.75" customHeight="1" spans="2:2">
      <c r="B428" s="27"/>
    </row>
    <row r="429" ht="15.75" customHeight="1" spans="2:2">
      <c r="B429" s="27"/>
    </row>
    <row r="430" ht="15.75" customHeight="1" spans="2:2">
      <c r="B430" s="27"/>
    </row>
    <row r="431" ht="15.75" customHeight="1" spans="2:2">
      <c r="B431" s="27"/>
    </row>
    <row r="432" ht="15.75" customHeight="1" spans="2:2">
      <c r="B432" s="27"/>
    </row>
    <row r="433" ht="15.75" customHeight="1" spans="2:2">
      <c r="B433" s="27"/>
    </row>
    <row r="434" ht="15.75" customHeight="1" spans="2:2">
      <c r="B434" s="27"/>
    </row>
    <row r="435" ht="15.75" customHeight="1" spans="2:2">
      <c r="B435" s="27"/>
    </row>
    <row r="436" ht="15.75" customHeight="1" spans="2:2">
      <c r="B436" s="27"/>
    </row>
    <row r="437" ht="15.75" customHeight="1" spans="2:2">
      <c r="B437" s="27"/>
    </row>
    <row r="438" ht="15.75" customHeight="1" spans="2:2">
      <c r="B438" s="27"/>
    </row>
    <row r="439" ht="15.75" customHeight="1" spans="2:2">
      <c r="B439" s="27"/>
    </row>
    <row r="440" ht="15.75" customHeight="1" spans="2:2">
      <c r="B440" s="27"/>
    </row>
    <row r="441" ht="15.75" customHeight="1" spans="2:2">
      <c r="B441" s="27"/>
    </row>
    <row r="442" ht="15.75" customHeight="1" spans="2:2">
      <c r="B442" s="27"/>
    </row>
    <row r="443" ht="15.75" customHeight="1" spans="2:2">
      <c r="B443" s="27"/>
    </row>
    <row r="444" ht="15.75" customHeight="1" spans="2:2">
      <c r="B444" s="27"/>
    </row>
    <row r="445" ht="15.75" customHeight="1" spans="2:2">
      <c r="B445" s="27"/>
    </row>
    <row r="446" ht="15.75" customHeight="1" spans="2:2">
      <c r="B446" s="27"/>
    </row>
    <row r="447" ht="15.75" customHeight="1" spans="2:2">
      <c r="B447" s="27"/>
    </row>
    <row r="448" ht="15.75" customHeight="1" spans="2:2">
      <c r="B448" s="27"/>
    </row>
    <row r="449" ht="15.75" customHeight="1" spans="2:2">
      <c r="B449" s="27"/>
    </row>
    <row r="450" ht="15.75" customHeight="1" spans="2:2">
      <c r="B450" s="27"/>
    </row>
    <row r="451" ht="15.75" customHeight="1" spans="2:2">
      <c r="B451" s="27"/>
    </row>
    <row r="452" ht="15.75" customHeight="1" spans="2:2">
      <c r="B452" s="27"/>
    </row>
    <row r="453" ht="15.75" customHeight="1" spans="2:2">
      <c r="B453" s="27"/>
    </row>
    <row r="454" ht="15.75" customHeight="1" spans="2:2">
      <c r="B454" s="27"/>
    </row>
    <row r="455" ht="15.75" customHeight="1" spans="2:2">
      <c r="B455" s="27"/>
    </row>
    <row r="456" ht="15.75" customHeight="1" spans="2:2">
      <c r="B456" s="27"/>
    </row>
    <row r="457" ht="15.75" customHeight="1" spans="2:2">
      <c r="B457" s="27"/>
    </row>
    <row r="458" ht="15.75" customHeight="1" spans="2:2">
      <c r="B458" s="27"/>
    </row>
    <row r="459" ht="15.75" customHeight="1" spans="2:2">
      <c r="B459" s="27"/>
    </row>
    <row r="460" ht="15.75" customHeight="1" spans="2:2">
      <c r="B460" s="27"/>
    </row>
    <row r="461" ht="15.75" customHeight="1" spans="2:2">
      <c r="B461" s="27"/>
    </row>
    <row r="462" ht="15.75" customHeight="1" spans="2:2">
      <c r="B462" s="27"/>
    </row>
    <row r="463" ht="15.75" customHeight="1" spans="2:2">
      <c r="B463" s="27"/>
    </row>
    <row r="464" ht="15.75" customHeight="1" spans="2:2">
      <c r="B464" s="27"/>
    </row>
    <row r="465" ht="15.75" customHeight="1" spans="2:2">
      <c r="B465" s="27"/>
    </row>
    <row r="466" ht="15.75" customHeight="1" spans="2:2">
      <c r="B466" s="27"/>
    </row>
    <row r="467" ht="15.75" customHeight="1" spans="2:2">
      <c r="B467" s="27"/>
    </row>
    <row r="468" ht="15.75" customHeight="1" spans="2:2">
      <c r="B468" s="27"/>
    </row>
    <row r="469" ht="15.75" customHeight="1" spans="2:2">
      <c r="B469" s="27"/>
    </row>
    <row r="470" ht="15.75" customHeight="1" spans="2:2">
      <c r="B470" s="27"/>
    </row>
    <row r="471" ht="15.75" customHeight="1" spans="2:2">
      <c r="B471" s="27"/>
    </row>
    <row r="472" ht="15.75" customHeight="1" spans="2:2">
      <c r="B472" s="27"/>
    </row>
    <row r="473" ht="15.75" customHeight="1" spans="2:2">
      <c r="B473" s="27"/>
    </row>
    <row r="474" ht="15.75" customHeight="1" spans="2:2">
      <c r="B474" s="27"/>
    </row>
    <row r="475" ht="15.75" customHeight="1" spans="2:2">
      <c r="B475" s="27"/>
    </row>
    <row r="476" ht="15.75" customHeight="1" spans="2:2">
      <c r="B476" s="27"/>
    </row>
    <row r="477" ht="15.75" customHeight="1" spans="2:2">
      <c r="B477" s="27"/>
    </row>
    <row r="478" ht="15.75" customHeight="1" spans="2:2">
      <c r="B478" s="27"/>
    </row>
    <row r="479" ht="15.75" customHeight="1" spans="2:2">
      <c r="B479" s="27"/>
    </row>
    <row r="480" ht="15.75" customHeight="1" spans="2:2">
      <c r="B480" s="27"/>
    </row>
    <row r="481" ht="15.75" customHeight="1" spans="2:2">
      <c r="B481" s="27"/>
    </row>
    <row r="482" ht="15.75" customHeight="1" spans="2:2">
      <c r="B482" s="27"/>
    </row>
    <row r="483" ht="15.75" customHeight="1" spans="2:2">
      <c r="B483" s="27"/>
    </row>
    <row r="484" ht="15.75" customHeight="1" spans="2:2">
      <c r="B484" s="27"/>
    </row>
    <row r="485" ht="15.75" customHeight="1" spans="2:2">
      <c r="B485" s="27"/>
    </row>
    <row r="486" ht="15.75" customHeight="1" spans="2:2">
      <c r="B486" s="27"/>
    </row>
    <row r="487" ht="15.75" customHeight="1" spans="2:2">
      <c r="B487" s="27"/>
    </row>
    <row r="488" ht="15.75" customHeight="1" spans="2:2">
      <c r="B488" s="27"/>
    </row>
    <row r="489" ht="15.75" customHeight="1" spans="2:2">
      <c r="B489" s="27"/>
    </row>
    <row r="490" ht="15.75" customHeight="1" spans="2:2">
      <c r="B490" s="27"/>
    </row>
    <row r="491" ht="15.75" customHeight="1" spans="2:2">
      <c r="B491" s="27"/>
    </row>
    <row r="492" ht="15.75" customHeight="1" spans="2:2">
      <c r="B492" s="27"/>
    </row>
    <row r="493" ht="15.75" customHeight="1" spans="2:2">
      <c r="B493" s="27"/>
    </row>
    <row r="494" ht="15.75" customHeight="1" spans="2:2">
      <c r="B494" s="27"/>
    </row>
    <row r="495" ht="15.75" customHeight="1" spans="2:2">
      <c r="B495" s="27"/>
    </row>
    <row r="496" ht="15.75" customHeight="1" spans="2:2">
      <c r="B496" s="27"/>
    </row>
    <row r="497" ht="15.75" customHeight="1" spans="2:2">
      <c r="B497" s="27"/>
    </row>
    <row r="498" ht="15.75" customHeight="1" spans="2:2">
      <c r="B498" s="27"/>
    </row>
    <row r="499" ht="15.75" customHeight="1" spans="2:2">
      <c r="B499" s="27"/>
    </row>
    <row r="500" ht="15.75" customHeight="1" spans="2:2">
      <c r="B500" s="27"/>
    </row>
    <row r="501" ht="15.75" customHeight="1" spans="2:2">
      <c r="B501" s="27"/>
    </row>
    <row r="502" ht="15.75" customHeight="1" spans="2:2">
      <c r="B502" s="27"/>
    </row>
    <row r="503" ht="15.75" customHeight="1" spans="2:2">
      <c r="B503" s="27"/>
    </row>
    <row r="504" ht="15.75" customHeight="1" spans="2:2">
      <c r="B504" s="27"/>
    </row>
    <row r="505" ht="15.75" customHeight="1" spans="2:2">
      <c r="B505" s="27"/>
    </row>
    <row r="506" ht="15.75" customHeight="1" spans="2:2">
      <c r="B506" s="27"/>
    </row>
    <row r="507" ht="15.75" customHeight="1" spans="2:2">
      <c r="B507" s="27"/>
    </row>
    <row r="508" ht="15.75" customHeight="1" spans="2:2">
      <c r="B508" s="27"/>
    </row>
    <row r="509" ht="15.75" customHeight="1" spans="2:2">
      <c r="B509" s="27"/>
    </row>
    <row r="510" ht="15.75" customHeight="1" spans="2:2">
      <c r="B510" s="27"/>
    </row>
    <row r="511" ht="15.75" customHeight="1" spans="2:2">
      <c r="B511" s="27"/>
    </row>
    <row r="512" ht="15.75" customHeight="1" spans="2:2">
      <c r="B512" s="27"/>
    </row>
    <row r="513" ht="15.75" customHeight="1" spans="2:2">
      <c r="B513" s="27"/>
    </row>
    <row r="514" ht="15.75" customHeight="1" spans="2:2">
      <c r="B514" s="27"/>
    </row>
    <row r="515" ht="15.75" customHeight="1" spans="2:2">
      <c r="B515" s="27"/>
    </row>
    <row r="516" ht="15.75" customHeight="1" spans="2:2">
      <c r="B516" s="27"/>
    </row>
    <row r="517" ht="15.75" customHeight="1" spans="2:2">
      <c r="B517" s="27"/>
    </row>
    <row r="518" ht="15.75" customHeight="1" spans="2:2">
      <c r="B518" s="27"/>
    </row>
    <row r="519" ht="15.75" customHeight="1" spans="2:2">
      <c r="B519" s="27"/>
    </row>
    <row r="520" ht="15.75" customHeight="1" spans="2:2">
      <c r="B520" s="27"/>
    </row>
    <row r="521" ht="15.75" customHeight="1" spans="2:2">
      <c r="B521" s="27"/>
    </row>
    <row r="522" ht="15.75" customHeight="1" spans="2:2">
      <c r="B522" s="27"/>
    </row>
    <row r="523" ht="15.75" customHeight="1" spans="2:2">
      <c r="B523" s="27"/>
    </row>
    <row r="524" ht="15.75" customHeight="1" spans="2:2">
      <c r="B524" s="27"/>
    </row>
    <row r="525" ht="15.75" customHeight="1" spans="2:2">
      <c r="B525" s="27"/>
    </row>
    <row r="526" ht="15.75" customHeight="1" spans="2:2">
      <c r="B526" s="27"/>
    </row>
    <row r="527" ht="15.75" customHeight="1" spans="2:2">
      <c r="B527" s="27"/>
    </row>
    <row r="528" ht="15.75" customHeight="1" spans="2:2">
      <c r="B528" s="27"/>
    </row>
    <row r="529" ht="15.75" customHeight="1" spans="2:2">
      <c r="B529" s="27"/>
    </row>
    <row r="530" ht="15.75" customHeight="1" spans="2:2">
      <c r="B530" s="27"/>
    </row>
    <row r="531" ht="15.75" customHeight="1" spans="2:2">
      <c r="B531" s="27"/>
    </row>
    <row r="532" ht="15.75" customHeight="1" spans="2:2">
      <c r="B532" s="27"/>
    </row>
    <row r="533" ht="15.75" customHeight="1" spans="2:2">
      <c r="B533" s="27"/>
    </row>
    <row r="534" ht="15.75" customHeight="1" spans="2:2">
      <c r="B534" s="27"/>
    </row>
    <row r="535" ht="15.75" customHeight="1" spans="2:2">
      <c r="B535" s="27"/>
    </row>
    <row r="536" ht="15.75" customHeight="1" spans="2:2">
      <c r="B536" s="27"/>
    </row>
    <row r="537" ht="15.75" customHeight="1" spans="2:2">
      <c r="B537" s="27"/>
    </row>
    <row r="538" ht="15.75" customHeight="1" spans="2:2">
      <c r="B538" s="27"/>
    </row>
    <row r="539" ht="15.75" customHeight="1" spans="2:2">
      <c r="B539" s="27"/>
    </row>
    <row r="540" ht="15.75" customHeight="1" spans="2:2">
      <c r="B540" s="27"/>
    </row>
    <row r="541" ht="15.75" customHeight="1" spans="2:2">
      <c r="B541" s="27"/>
    </row>
    <row r="542" ht="15.75" customHeight="1" spans="2:2">
      <c r="B542" s="27"/>
    </row>
    <row r="543" ht="15.75" customHeight="1" spans="2:2">
      <c r="B543" s="27"/>
    </row>
    <row r="544" ht="15.75" customHeight="1" spans="2:2">
      <c r="B544" s="27"/>
    </row>
    <row r="545" ht="15.75" customHeight="1" spans="2:2">
      <c r="B545" s="27"/>
    </row>
    <row r="546" ht="15.75" customHeight="1" spans="2:2">
      <c r="B546" s="27"/>
    </row>
    <row r="547" ht="15.75" customHeight="1" spans="2:2">
      <c r="B547" s="27"/>
    </row>
    <row r="548" ht="15.75" customHeight="1" spans="2:2">
      <c r="B548" s="27"/>
    </row>
    <row r="549" ht="15.75" customHeight="1" spans="2:2">
      <c r="B549" s="27"/>
    </row>
    <row r="550" ht="15.75" customHeight="1" spans="2:2">
      <c r="B550" s="27"/>
    </row>
    <row r="551" ht="15.75" customHeight="1" spans="2:2">
      <c r="B551" s="27"/>
    </row>
    <row r="552" ht="15.75" customHeight="1" spans="2:2">
      <c r="B552" s="27"/>
    </row>
    <row r="553" ht="15.75" customHeight="1" spans="2:2">
      <c r="B553" s="27"/>
    </row>
    <row r="554" ht="15.75" customHeight="1" spans="2:2">
      <c r="B554" s="27"/>
    </row>
    <row r="555" ht="15.75" customHeight="1" spans="2:2">
      <c r="B555" s="27"/>
    </row>
    <row r="556" ht="15.75" customHeight="1" spans="2:2">
      <c r="B556" s="27"/>
    </row>
    <row r="557" ht="15.75" customHeight="1" spans="2:2">
      <c r="B557" s="27"/>
    </row>
    <row r="558" ht="15.75" customHeight="1" spans="2:2">
      <c r="B558" s="27"/>
    </row>
    <row r="559" ht="15.75" customHeight="1" spans="2:2">
      <c r="B559" s="27"/>
    </row>
    <row r="560" ht="15.75" customHeight="1" spans="2:2">
      <c r="B560" s="27"/>
    </row>
    <row r="561" ht="15.75" customHeight="1" spans="2:2">
      <c r="B561" s="27"/>
    </row>
    <row r="562" ht="15.75" customHeight="1" spans="2:2">
      <c r="B562" s="27"/>
    </row>
    <row r="563" ht="15.75" customHeight="1" spans="2:2">
      <c r="B563" s="27"/>
    </row>
    <row r="564" ht="15.75" customHeight="1" spans="2:2">
      <c r="B564" s="27"/>
    </row>
    <row r="565" ht="15.75" customHeight="1" spans="2:2">
      <c r="B565" s="27"/>
    </row>
    <row r="566" ht="15.75" customHeight="1" spans="2:2">
      <c r="B566" s="27"/>
    </row>
    <row r="567" ht="15.75" customHeight="1" spans="2:2">
      <c r="B567" s="27"/>
    </row>
    <row r="568" ht="15.75" customHeight="1" spans="2:2">
      <c r="B568" s="27"/>
    </row>
    <row r="569" ht="15.75" customHeight="1" spans="2:2">
      <c r="B569" s="27"/>
    </row>
    <row r="570" ht="15.75" customHeight="1" spans="2:2">
      <c r="B570" s="27"/>
    </row>
    <row r="571" ht="15.75" customHeight="1" spans="2:2">
      <c r="B571" s="27"/>
    </row>
    <row r="572" ht="15.75" customHeight="1" spans="2:2">
      <c r="B572" s="27"/>
    </row>
    <row r="573" ht="15.75" customHeight="1" spans="2:2">
      <c r="B573" s="27"/>
    </row>
    <row r="574" ht="15.75" customHeight="1" spans="2:2">
      <c r="B574" s="27"/>
    </row>
    <row r="575" ht="15.75" customHeight="1" spans="2:2">
      <c r="B575" s="27"/>
    </row>
    <row r="576" ht="15.75" customHeight="1" spans="2:2">
      <c r="B576" s="27"/>
    </row>
    <row r="577" ht="15.75" customHeight="1" spans="2:2">
      <c r="B577" s="27"/>
    </row>
    <row r="578" ht="15.75" customHeight="1" spans="2:2">
      <c r="B578" s="27"/>
    </row>
    <row r="579" ht="15.75" customHeight="1" spans="2:2">
      <c r="B579" s="27"/>
    </row>
    <row r="580" ht="15.75" customHeight="1" spans="2:2">
      <c r="B580" s="27"/>
    </row>
    <row r="581" ht="15.75" customHeight="1" spans="2:2">
      <c r="B581" s="27"/>
    </row>
    <row r="582" ht="15.75" customHeight="1" spans="2:2">
      <c r="B582" s="27"/>
    </row>
    <row r="583" ht="15.75" customHeight="1" spans="2:2">
      <c r="B583" s="27"/>
    </row>
    <row r="584" ht="15.75" customHeight="1" spans="2:2">
      <c r="B584" s="27"/>
    </row>
    <row r="585" ht="15.75" customHeight="1" spans="2:2">
      <c r="B585" s="27"/>
    </row>
    <row r="586" ht="15.75" customHeight="1" spans="2:2">
      <c r="B586" s="27"/>
    </row>
    <row r="587" ht="15.75" customHeight="1" spans="2:2">
      <c r="B587" s="27"/>
    </row>
    <row r="588" ht="15.75" customHeight="1" spans="2:2">
      <c r="B588" s="27"/>
    </row>
    <row r="589" ht="15.75" customHeight="1" spans="2:2">
      <c r="B589" s="27"/>
    </row>
    <row r="590" ht="15.75" customHeight="1" spans="2:2">
      <c r="B590" s="27"/>
    </row>
    <row r="591" ht="15.75" customHeight="1" spans="2:2">
      <c r="B591" s="27"/>
    </row>
    <row r="592" ht="15.75" customHeight="1" spans="2:2">
      <c r="B592" s="27"/>
    </row>
    <row r="593" ht="15.75" customHeight="1" spans="2:2">
      <c r="B593" s="27"/>
    </row>
    <row r="594" ht="15.75" customHeight="1" spans="2:2">
      <c r="B594" s="27"/>
    </row>
    <row r="595" ht="15.75" customHeight="1" spans="2:2">
      <c r="B595" s="27"/>
    </row>
    <row r="596" ht="15.75" customHeight="1" spans="2:2">
      <c r="B596" s="27"/>
    </row>
    <row r="597" ht="15.75" customHeight="1" spans="2:2">
      <c r="B597" s="27"/>
    </row>
    <row r="598" ht="15.75" customHeight="1" spans="2:2">
      <c r="B598" s="27"/>
    </row>
    <row r="599" ht="15.75" customHeight="1" spans="2:2">
      <c r="B599" s="27"/>
    </row>
    <row r="600" ht="15.75" customHeight="1" spans="2:2">
      <c r="B600" s="27"/>
    </row>
    <row r="601" ht="15.75" customHeight="1" spans="2:2">
      <c r="B601" s="27"/>
    </row>
    <row r="602" ht="15.75" customHeight="1" spans="2:2">
      <c r="B602" s="27"/>
    </row>
    <row r="603" ht="15.75" customHeight="1" spans="2:2">
      <c r="B603" s="27"/>
    </row>
    <row r="604" ht="15.75" customHeight="1" spans="2:2">
      <c r="B604" s="27"/>
    </row>
    <row r="605" ht="15.75" customHeight="1" spans="2:2">
      <c r="B605" s="27"/>
    </row>
    <row r="606" ht="15.75" customHeight="1" spans="2:2">
      <c r="B606" s="27"/>
    </row>
    <row r="607" ht="15.75" customHeight="1" spans="2:2">
      <c r="B607" s="27"/>
    </row>
    <row r="608" ht="15.75" customHeight="1" spans="2:2">
      <c r="B608" s="27"/>
    </row>
    <row r="609" ht="15.75" customHeight="1" spans="2:2">
      <c r="B609" s="27"/>
    </row>
    <row r="610" ht="15.75" customHeight="1" spans="2:2">
      <c r="B610" s="27"/>
    </row>
    <row r="611" ht="15.75" customHeight="1" spans="2:2">
      <c r="B611" s="27"/>
    </row>
    <row r="612" ht="15.75" customHeight="1" spans="2:2">
      <c r="B612" s="27"/>
    </row>
    <row r="613" ht="15.75" customHeight="1" spans="2:2">
      <c r="B613" s="27"/>
    </row>
    <row r="614" ht="15.75" customHeight="1" spans="2:2">
      <c r="B614" s="27"/>
    </row>
    <row r="615" ht="15.75" customHeight="1" spans="2:2">
      <c r="B615" s="27"/>
    </row>
    <row r="616" ht="15.75" customHeight="1" spans="2:2">
      <c r="B616" s="27"/>
    </row>
    <row r="617" ht="15.75" customHeight="1" spans="2:2">
      <c r="B617" s="27"/>
    </row>
    <row r="618" ht="15.75" customHeight="1" spans="2:2">
      <c r="B618" s="27"/>
    </row>
    <row r="619" ht="15.75" customHeight="1" spans="2:2">
      <c r="B619" s="27"/>
    </row>
    <row r="620" ht="15.75" customHeight="1" spans="2:2">
      <c r="B620" s="27"/>
    </row>
    <row r="621" ht="15.75" customHeight="1" spans="2:2">
      <c r="B621" s="27"/>
    </row>
    <row r="622" ht="15.75" customHeight="1" spans="2:2">
      <c r="B622" s="27"/>
    </row>
    <row r="623" ht="15.75" customHeight="1" spans="2:2">
      <c r="B623" s="27"/>
    </row>
    <row r="624" ht="15.75" customHeight="1" spans="2:2">
      <c r="B624" s="27"/>
    </row>
    <row r="625" ht="15.75" customHeight="1" spans="2:2">
      <c r="B625" s="27"/>
    </row>
    <row r="626" ht="15.75" customHeight="1" spans="2:2">
      <c r="B626" s="27"/>
    </row>
    <row r="627" ht="15.75" customHeight="1" spans="2:2">
      <c r="B627" s="27"/>
    </row>
    <row r="628" ht="15.75" customHeight="1" spans="2:2">
      <c r="B628" s="27"/>
    </row>
    <row r="629" ht="15.75" customHeight="1" spans="2:2">
      <c r="B629" s="27"/>
    </row>
    <row r="630" ht="15.75" customHeight="1" spans="2:2">
      <c r="B630" s="27"/>
    </row>
    <row r="631" ht="15.75" customHeight="1" spans="2:2">
      <c r="B631" s="27"/>
    </row>
    <row r="632" ht="15.75" customHeight="1" spans="2:2">
      <c r="B632" s="27"/>
    </row>
    <row r="633" ht="15.75" customHeight="1" spans="2:2">
      <c r="B633" s="27"/>
    </row>
    <row r="634" ht="15.75" customHeight="1" spans="2:2">
      <c r="B634" s="27"/>
    </row>
    <row r="635" ht="15.75" customHeight="1" spans="2:2">
      <c r="B635" s="27"/>
    </row>
    <row r="636" ht="15.75" customHeight="1" spans="2:2">
      <c r="B636" s="27"/>
    </row>
    <row r="637" ht="15.75" customHeight="1" spans="2:2">
      <c r="B637" s="27"/>
    </row>
    <row r="638" ht="15.75" customHeight="1" spans="2:2">
      <c r="B638" s="27"/>
    </row>
    <row r="639" ht="15.75" customHeight="1" spans="2:2">
      <c r="B639" s="27"/>
    </row>
    <row r="640" ht="15.75" customHeight="1" spans="2:2">
      <c r="B640" s="27"/>
    </row>
    <row r="641" ht="15.75" customHeight="1" spans="2:2">
      <c r="B641" s="27"/>
    </row>
    <row r="642" ht="15.75" customHeight="1" spans="2:2">
      <c r="B642" s="27"/>
    </row>
    <row r="643" ht="15.75" customHeight="1" spans="2:2">
      <c r="B643" s="27"/>
    </row>
    <row r="644" ht="15.75" customHeight="1" spans="2:2">
      <c r="B644" s="27"/>
    </row>
    <row r="645" ht="15.75" customHeight="1" spans="2:2">
      <c r="B645" s="27"/>
    </row>
    <row r="646" ht="15.75" customHeight="1" spans="2:2">
      <c r="B646" s="27"/>
    </row>
    <row r="647" ht="15.75" customHeight="1" spans="2:2">
      <c r="B647" s="27"/>
    </row>
    <row r="648" ht="15.75" customHeight="1" spans="2:2">
      <c r="B648" s="27"/>
    </row>
    <row r="649" ht="15.75" customHeight="1" spans="2:2">
      <c r="B649" s="27"/>
    </row>
    <row r="650" ht="15.75" customHeight="1" spans="2:2">
      <c r="B650" s="27"/>
    </row>
    <row r="651" ht="15.75" customHeight="1" spans="2:2">
      <c r="B651" s="27"/>
    </row>
    <row r="652" ht="15.75" customHeight="1" spans="2:2">
      <c r="B652" s="27"/>
    </row>
    <row r="653" ht="15.75" customHeight="1" spans="2:2">
      <c r="B653" s="27"/>
    </row>
    <row r="654" ht="15.75" customHeight="1" spans="2:2">
      <c r="B654" s="27"/>
    </row>
    <row r="655" ht="15.75" customHeight="1" spans="2:2">
      <c r="B655" s="27"/>
    </row>
    <row r="656" ht="15.75" customHeight="1" spans="2:2">
      <c r="B656" s="27"/>
    </row>
    <row r="657" ht="15.75" customHeight="1" spans="2:2">
      <c r="B657" s="27"/>
    </row>
    <row r="658" ht="15.75" customHeight="1" spans="2:2">
      <c r="B658" s="27"/>
    </row>
    <row r="659" ht="15.75" customHeight="1" spans="2:2">
      <c r="B659" s="27"/>
    </row>
    <row r="660" ht="15.75" customHeight="1" spans="2:2">
      <c r="B660" s="27"/>
    </row>
    <row r="661" ht="15.75" customHeight="1" spans="2:2">
      <c r="B661" s="27"/>
    </row>
    <row r="662" ht="15.75" customHeight="1" spans="2:2">
      <c r="B662" s="27"/>
    </row>
    <row r="663" ht="15.75" customHeight="1" spans="2:2">
      <c r="B663" s="27"/>
    </row>
    <row r="664" ht="15.75" customHeight="1" spans="2:2">
      <c r="B664" s="27"/>
    </row>
    <row r="665" ht="15.75" customHeight="1" spans="2:2">
      <c r="B665" s="27"/>
    </row>
    <row r="666" ht="15.75" customHeight="1" spans="2:2">
      <c r="B666" s="27"/>
    </row>
    <row r="667" ht="15.75" customHeight="1" spans="2:2">
      <c r="B667" s="27"/>
    </row>
    <row r="668" ht="15.75" customHeight="1" spans="2:2">
      <c r="B668" s="27"/>
    </row>
    <row r="669" ht="15.75" customHeight="1" spans="2:2">
      <c r="B669" s="27"/>
    </row>
    <row r="670" ht="15.75" customHeight="1" spans="2:2">
      <c r="B670" s="27"/>
    </row>
    <row r="671" ht="15.75" customHeight="1" spans="2:2">
      <c r="B671" s="27"/>
    </row>
    <row r="672" ht="15.75" customHeight="1" spans="2:2">
      <c r="B672" s="27"/>
    </row>
    <row r="673" ht="15.75" customHeight="1" spans="2:2">
      <c r="B673" s="27"/>
    </row>
    <row r="674" ht="15.75" customHeight="1" spans="2:2">
      <c r="B674" s="27"/>
    </row>
    <row r="675" ht="15.75" customHeight="1" spans="2:2">
      <c r="B675" s="27"/>
    </row>
    <row r="676" ht="15.75" customHeight="1" spans="2:2">
      <c r="B676" s="27"/>
    </row>
    <row r="677" ht="15.75" customHeight="1" spans="2:2">
      <c r="B677" s="27"/>
    </row>
    <row r="678" ht="15.75" customHeight="1" spans="2:2">
      <c r="B678" s="27"/>
    </row>
    <row r="679" ht="15.75" customHeight="1" spans="2:2">
      <c r="B679" s="27"/>
    </row>
    <row r="680" ht="15.75" customHeight="1" spans="2:2">
      <c r="B680" s="27"/>
    </row>
    <row r="681" ht="15.75" customHeight="1" spans="2:2">
      <c r="B681" s="27"/>
    </row>
    <row r="682" ht="15.75" customHeight="1" spans="2:2">
      <c r="B682" s="27"/>
    </row>
    <row r="683" ht="15.75" customHeight="1" spans="2:2">
      <c r="B683" s="27"/>
    </row>
    <row r="684" ht="15.75" customHeight="1" spans="2:2">
      <c r="B684" s="27"/>
    </row>
    <row r="685" ht="15.75" customHeight="1" spans="2:2">
      <c r="B685" s="27"/>
    </row>
    <row r="686" ht="15.75" customHeight="1" spans="2:2">
      <c r="B686" s="27"/>
    </row>
    <row r="687" ht="15.75" customHeight="1" spans="2:2">
      <c r="B687" s="27"/>
    </row>
    <row r="688" ht="15.75" customHeight="1" spans="2:2">
      <c r="B688" s="27"/>
    </row>
    <row r="689" ht="15.75" customHeight="1" spans="2:2">
      <c r="B689" s="27"/>
    </row>
    <row r="690" ht="15.75" customHeight="1" spans="2:2">
      <c r="B690" s="27"/>
    </row>
    <row r="691" ht="15.75" customHeight="1" spans="2:2">
      <c r="B691" s="27"/>
    </row>
    <row r="692" ht="15.75" customHeight="1" spans="2:2">
      <c r="B692" s="27"/>
    </row>
    <row r="693" ht="15.75" customHeight="1" spans="2:2">
      <c r="B693" s="27"/>
    </row>
    <row r="694" ht="15.75" customHeight="1" spans="2:2">
      <c r="B694" s="27"/>
    </row>
    <row r="695" ht="15.75" customHeight="1" spans="2:2">
      <c r="B695" s="27"/>
    </row>
    <row r="696" ht="15.75" customHeight="1" spans="2:2">
      <c r="B696" s="27"/>
    </row>
    <row r="697" ht="15.75" customHeight="1" spans="2:2">
      <c r="B697" s="27"/>
    </row>
    <row r="698" ht="15.75" customHeight="1" spans="2:2">
      <c r="B698" s="27"/>
    </row>
    <row r="699" ht="15.75" customHeight="1" spans="2:2">
      <c r="B699" s="27"/>
    </row>
    <row r="700" ht="15.75" customHeight="1" spans="2:2">
      <c r="B700" s="27"/>
    </row>
    <row r="701" ht="15.75" customHeight="1" spans="2:2">
      <c r="B701" s="27"/>
    </row>
    <row r="702" ht="15.75" customHeight="1" spans="2:2">
      <c r="B702" s="27"/>
    </row>
    <row r="703" ht="15.75" customHeight="1" spans="2:2">
      <c r="B703" s="27"/>
    </row>
    <row r="704" ht="15.75" customHeight="1" spans="2:2">
      <c r="B704" s="27"/>
    </row>
    <row r="705" ht="15.75" customHeight="1" spans="2:2">
      <c r="B705" s="27"/>
    </row>
    <row r="706" ht="15.75" customHeight="1" spans="2:2">
      <c r="B706" s="27"/>
    </row>
    <row r="707" ht="15.75" customHeight="1" spans="2:2">
      <c r="B707" s="27"/>
    </row>
    <row r="708" ht="15.75" customHeight="1" spans="2:2">
      <c r="B708" s="27"/>
    </row>
    <row r="709" ht="15.75" customHeight="1" spans="2:2">
      <c r="B709" s="27"/>
    </row>
    <row r="710" ht="15.75" customHeight="1" spans="2:2">
      <c r="B710" s="27"/>
    </row>
    <row r="711" ht="15.75" customHeight="1" spans="2:2">
      <c r="B711" s="27"/>
    </row>
    <row r="712" ht="15.75" customHeight="1" spans="2:2">
      <c r="B712" s="27"/>
    </row>
    <row r="713" ht="15.75" customHeight="1" spans="2:2">
      <c r="B713" s="27"/>
    </row>
    <row r="714" ht="15.75" customHeight="1" spans="2:2">
      <c r="B714" s="27"/>
    </row>
    <row r="715" ht="15.75" customHeight="1" spans="2:2">
      <c r="B715" s="27"/>
    </row>
    <row r="716" ht="15.75" customHeight="1" spans="2:2">
      <c r="B716" s="27"/>
    </row>
    <row r="717" ht="15.75" customHeight="1" spans="2:2">
      <c r="B717" s="27"/>
    </row>
    <row r="718" ht="15.75" customHeight="1" spans="2:2">
      <c r="B718" s="27"/>
    </row>
    <row r="719" ht="15.75" customHeight="1" spans="2:2">
      <c r="B719" s="27"/>
    </row>
    <row r="720" ht="15.75" customHeight="1" spans="2:2">
      <c r="B720" s="27"/>
    </row>
    <row r="721" ht="15.75" customHeight="1" spans="2:2">
      <c r="B721" s="27"/>
    </row>
    <row r="722" ht="15.75" customHeight="1" spans="2:2">
      <c r="B722" s="27"/>
    </row>
    <row r="723" ht="15.75" customHeight="1" spans="2:2">
      <c r="B723" s="27"/>
    </row>
    <row r="724" ht="15.75" customHeight="1" spans="2:2">
      <c r="B724" s="27"/>
    </row>
    <row r="725" ht="15.75" customHeight="1" spans="2:2">
      <c r="B725" s="27"/>
    </row>
    <row r="726" ht="15.75" customHeight="1" spans="2:2">
      <c r="B726" s="27"/>
    </row>
    <row r="727" ht="15.75" customHeight="1" spans="2:2">
      <c r="B727" s="27"/>
    </row>
    <row r="728" ht="15.75" customHeight="1" spans="2:2">
      <c r="B728" s="27"/>
    </row>
    <row r="729" ht="15.75" customHeight="1" spans="2:2">
      <c r="B729" s="27"/>
    </row>
    <row r="730" ht="15.75" customHeight="1" spans="2:2">
      <c r="B730" s="27"/>
    </row>
    <row r="731" ht="15.75" customHeight="1" spans="2:2">
      <c r="B731" s="27"/>
    </row>
    <row r="732" ht="15.75" customHeight="1" spans="2:2">
      <c r="B732" s="27"/>
    </row>
    <row r="733" ht="15.75" customHeight="1" spans="2:2">
      <c r="B733" s="27"/>
    </row>
    <row r="734" ht="15.75" customHeight="1" spans="2:2">
      <c r="B734" s="27"/>
    </row>
    <row r="735" ht="15.75" customHeight="1" spans="2:2">
      <c r="B735" s="27"/>
    </row>
    <row r="736" ht="15.75" customHeight="1" spans="2:2">
      <c r="B736" s="27"/>
    </row>
    <row r="737" ht="15.75" customHeight="1" spans="2:2">
      <c r="B737" s="27"/>
    </row>
    <row r="738" ht="15.75" customHeight="1" spans="2:2">
      <c r="B738" s="27"/>
    </row>
    <row r="739" ht="15.75" customHeight="1" spans="2:2">
      <c r="B739" s="27"/>
    </row>
    <row r="740" ht="15.75" customHeight="1" spans="2:2">
      <c r="B740" s="27"/>
    </row>
    <row r="741" ht="15.75" customHeight="1" spans="2:2">
      <c r="B741" s="27"/>
    </row>
    <row r="742" ht="15.75" customHeight="1" spans="2:2">
      <c r="B742" s="27"/>
    </row>
    <row r="743" ht="15.75" customHeight="1" spans="2:2">
      <c r="B743" s="27"/>
    </row>
    <row r="744" ht="15.75" customHeight="1" spans="2:2">
      <c r="B744" s="27"/>
    </row>
    <row r="745" ht="15.75" customHeight="1" spans="2:2">
      <c r="B745" s="27"/>
    </row>
    <row r="746" ht="15.75" customHeight="1" spans="2:2">
      <c r="B746" s="27"/>
    </row>
    <row r="747" ht="15.75" customHeight="1" spans="2:2">
      <c r="B747" s="27"/>
    </row>
    <row r="748" ht="15.75" customHeight="1" spans="2:2">
      <c r="B748" s="27"/>
    </row>
    <row r="749" ht="15.75" customHeight="1" spans="2:2">
      <c r="B749" s="27"/>
    </row>
    <row r="750" ht="15.75" customHeight="1" spans="2:2">
      <c r="B750" s="27"/>
    </row>
    <row r="751" ht="15.75" customHeight="1" spans="2:2">
      <c r="B751" s="27"/>
    </row>
    <row r="752" ht="15.75" customHeight="1" spans="2:2">
      <c r="B752" s="27"/>
    </row>
    <row r="753" ht="15.75" customHeight="1" spans="2:2">
      <c r="B753" s="27"/>
    </row>
    <row r="754" ht="15.75" customHeight="1" spans="2:2">
      <c r="B754" s="27"/>
    </row>
    <row r="755" ht="15.75" customHeight="1" spans="2:2">
      <c r="B755" s="27"/>
    </row>
    <row r="756" ht="15.75" customHeight="1" spans="2:2">
      <c r="B756" s="27"/>
    </row>
    <row r="757" ht="15.75" customHeight="1" spans="2:2">
      <c r="B757" s="27"/>
    </row>
    <row r="758" ht="15.75" customHeight="1" spans="2:2">
      <c r="B758" s="27"/>
    </row>
    <row r="759" ht="15.75" customHeight="1" spans="2:2">
      <c r="B759" s="27"/>
    </row>
    <row r="760" ht="15.75" customHeight="1" spans="2:2">
      <c r="B760" s="27"/>
    </row>
    <row r="761" ht="15.75" customHeight="1" spans="2:2">
      <c r="B761" s="27"/>
    </row>
    <row r="762" ht="15.75" customHeight="1" spans="2:2">
      <c r="B762" s="27"/>
    </row>
    <row r="763" ht="15.75" customHeight="1" spans="2:2">
      <c r="B763" s="27"/>
    </row>
    <row r="764" ht="15.75" customHeight="1" spans="2:2">
      <c r="B764" s="27"/>
    </row>
    <row r="765" ht="15.75" customHeight="1" spans="2:2">
      <c r="B765" s="27"/>
    </row>
    <row r="766" ht="15.75" customHeight="1" spans="2:2">
      <c r="B766" s="27"/>
    </row>
    <row r="767" ht="15.75" customHeight="1" spans="2:2">
      <c r="B767" s="27"/>
    </row>
    <row r="768" ht="15.75" customHeight="1" spans="2:2">
      <c r="B768" s="27"/>
    </row>
    <row r="769" ht="15.75" customHeight="1" spans="2:2">
      <c r="B769" s="27"/>
    </row>
    <row r="770" ht="15.75" customHeight="1" spans="2:2">
      <c r="B770" s="27"/>
    </row>
    <row r="771" ht="15.75" customHeight="1" spans="2:2">
      <c r="B771" s="27"/>
    </row>
    <row r="772" ht="15.75" customHeight="1" spans="2:2">
      <c r="B772" s="27"/>
    </row>
    <row r="773" ht="15.75" customHeight="1" spans="2:2">
      <c r="B773" s="27"/>
    </row>
    <row r="774" ht="15.75" customHeight="1" spans="2:2">
      <c r="B774" s="27"/>
    </row>
    <row r="775" ht="15.75" customHeight="1" spans="2:2">
      <c r="B775" s="27"/>
    </row>
    <row r="776" ht="15.75" customHeight="1" spans="2:2">
      <c r="B776" s="27"/>
    </row>
    <row r="777" ht="15.75" customHeight="1" spans="2:2">
      <c r="B777" s="27"/>
    </row>
    <row r="778" ht="15.75" customHeight="1" spans="2:2">
      <c r="B778" s="27"/>
    </row>
    <row r="779" ht="15.75" customHeight="1" spans="2:2">
      <c r="B779" s="27"/>
    </row>
    <row r="780" ht="15.75" customHeight="1" spans="2:2">
      <c r="B780" s="27"/>
    </row>
    <row r="781" ht="15.75" customHeight="1" spans="2:2">
      <c r="B781" s="27"/>
    </row>
    <row r="782" ht="15.75" customHeight="1" spans="2:2">
      <c r="B782" s="27"/>
    </row>
    <row r="783" ht="15.75" customHeight="1" spans="2:2">
      <c r="B783" s="27"/>
    </row>
    <row r="784" ht="15.75" customHeight="1" spans="2:2">
      <c r="B784" s="27"/>
    </row>
    <row r="785" ht="15.75" customHeight="1" spans="2:2">
      <c r="B785" s="27"/>
    </row>
    <row r="786" ht="15.75" customHeight="1" spans="2:2">
      <c r="B786" s="27"/>
    </row>
    <row r="787" ht="15.75" customHeight="1" spans="2:2">
      <c r="B787" s="27"/>
    </row>
    <row r="788" ht="15.75" customHeight="1" spans="2:2">
      <c r="B788" s="27"/>
    </row>
    <row r="789" ht="15.75" customHeight="1" spans="2:2">
      <c r="B789" s="27"/>
    </row>
    <row r="790" ht="15.75" customHeight="1" spans="2:2">
      <c r="B790" s="27"/>
    </row>
    <row r="791" ht="15.75" customHeight="1" spans="2:2">
      <c r="B791" s="27"/>
    </row>
    <row r="792" ht="15.75" customHeight="1" spans="2:2">
      <c r="B792" s="27"/>
    </row>
    <row r="793" ht="15.75" customHeight="1" spans="2:2">
      <c r="B793" s="27"/>
    </row>
    <row r="794" ht="15.75" customHeight="1" spans="2:2">
      <c r="B794" s="27"/>
    </row>
    <row r="795" ht="15.75" customHeight="1" spans="2:2">
      <c r="B795" s="27"/>
    </row>
    <row r="796" ht="15.75" customHeight="1" spans="2:2">
      <c r="B796" s="27"/>
    </row>
    <row r="797" ht="15.75" customHeight="1" spans="2:2">
      <c r="B797" s="27"/>
    </row>
    <row r="798" ht="15.75" customHeight="1" spans="2:2">
      <c r="B798" s="27"/>
    </row>
    <row r="799" ht="15.75" customHeight="1" spans="2:2">
      <c r="B799" s="27"/>
    </row>
    <row r="800" ht="15.75" customHeight="1" spans="2:2">
      <c r="B800" s="27"/>
    </row>
    <row r="801" ht="15.75" customHeight="1" spans="2:2">
      <c r="B801" s="27"/>
    </row>
    <row r="802" ht="15.75" customHeight="1" spans="2:2">
      <c r="B802" s="27"/>
    </row>
    <row r="803" ht="15.75" customHeight="1" spans="2:2">
      <c r="B803" s="27"/>
    </row>
    <row r="804" ht="15.75" customHeight="1" spans="2:2">
      <c r="B804" s="27"/>
    </row>
    <row r="805" ht="15.75" customHeight="1" spans="2:2">
      <c r="B805" s="27"/>
    </row>
    <row r="806" ht="15.75" customHeight="1" spans="2:2">
      <c r="B806" s="27"/>
    </row>
    <row r="807" ht="15.75" customHeight="1" spans="2:2">
      <c r="B807" s="27"/>
    </row>
    <row r="808" ht="15.75" customHeight="1" spans="2:2">
      <c r="B808" s="27"/>
    </row>
    <row r="809" ht="15.75" customHeight="1" spans="2:2">
      <c r="B809" s="27"/>
    </row>
    <row r="810" ht="15.75" customHeight="1" spans="2:2">
      <c r="B810" s="27"/>
    </row>
    <row r="811" ht="15.75" customHeight="1" spans="2:2">
      <c r="B811" s="27"/>
    </row>
    <row r="812" ht="15.75" customHeight="1" spans="2:2">
      <c r="B812" s="27"/>
    </row>
    <row r="813" ht="15.75" customHeight="1" spans="2:2">
      <c r="B813" s="27"/>
    </row>
    <row r="814" ht="15.75" customHeight="1" spans="2:2">
      <c r="B814" s="27"/>
    </row>
    <row r="815" ht="15.75" customHeight="1" spans="2:2">
      <c r="B815" s="27"/>
    </row>
    <row r="816" ht="15.75" customHeight="1" spans="2:2">
      <c r="B816" s="27"/>
    </row>
    <row r="817" ht="15.75" customHeight="1" spans="2:2">
      <c r="B817" s="27"/>
    </row>
    <row r="818" ht="15.75" customHeight="1" spans="2:2">
      <c r="B818" s="27"/>
    </row>
    <row r="819" ht="15.75" customHeight="1" spans="2:2">
      <c r="B819" s="27"/>
    </row>
    <row r="820" ht="15.75" customHeight="1" spans="2:2">
      <c r="B820" s="27"/>
    </row>
    <row r="821" ht="15.75" customHeight="1" spans="2:2">
      <c r="B821" s="27"/>
    </row>
    <row r="822" ht="15.75" customHeight="1" spans="2:2">
      <c r="B822" s="27"/>
    </row>
    <row r="823" ht="15.75" customHeight="1" spans="2:2">
      <c r="B823" s="27"/>
    </row>
    <row r="824" ht="15.75" customHeight="1" spans="2:2">
      <c r="B824" s="27"/>
    </row>
    <row r="825" ht="15.75" customHeight="1" spans="2:2">
      <c r="B825" s="27"/>
    </row>
    <row r="826" ht="15.75" customHeight="1" spans="2:2">
      <c r="B826" s="27"/>
    </row>
    <row r="827" ht="15.75" customHeight="1" spans="2:2">
      <c r="B827" s="27"/>
    </row>
    <row r="828" ht="15.75" customHeight="1" spans="2:2">
      <c r="B828" s="27"/>
    </row>
    <row r="829" ht="15.75" customHeight="1" spans="2:2">
      <c r="B829" s="27"/>
    </row>
    <row r="830" ht="15.75" customHeight="1" spans="2:2">
      <c r="B830" s="27"/>
    </row>
    <row r="831" ht="15.75" customHeight="1" spans="2:2">
      <c r="B831" s="27"/>
    </row>
    <row r="832" ht="15.75" customHeight="1" spans="2:2">
      <c r="B832" s="27"/>
    </row>
    <row r="833" ht="15.75" customHeight="1" spans="2:2">
      <c r="B833" s="27"/>
    </row>
    <row r="834" ht="15.75" customHeight="1" spans="2:2">
      <c r="B834" s="27"/>
    </row>
    <row r="835" ht="15.75" customHeight="1" spans="2:2">
      <c r="B835" s="27"/>
    </row>
    <row r="836" ht="15.75" customHeight="1" spans="2:2">
      <c r="B836" s="27"/>
    </row>
    <row r="837" ht="15.75" customHeight="1" spans="2:2">
      <c r="B837" s="27"/>
    </row>
    <row r="838" ht="15.75" customHeight="1" spans="2:2">
      <c r="B838" s="27"/>
    </row>
    <row r="839" ht="15.75" customHeight="1" spans="2:2">
      <c r="B839" s="27"/>
    </row>
    <row r="840" ht="15.75" customHeight="1" spans="2:2">
      <c r="B840" s="27"/>
    </row>
    <row r="841" ht="15.75" customHeight="1" spans="2:2">
      <c r="B841" s="27"/>
    </row>
    <row r="842" ht="15.75" customHeight="1" spans="2:2">
      <c r="B842" s="27"/>
    </row>
    <row r="843" ht="15.75" customHeight="1" spans="2:2">
      <c r="B843" s="27"/>
    </row>
    <row r="844" ht="15.75" customHeight="1" spans="2:2">
      <c r="B844" s="27"/>
    </row>
    <row r="845" ht="15.75" customHeight="1" spans="2:2">
      <c r="B845" s="27"/>
    </row>
    <row r="846" ht="15.75" customHeight="1" spans="2:2">
      <c r="B846" s="27"/>
    </row>
    <row r="847" ht="15.75" customHeight="1" spans="2:2">
      <c r="B847" s="27"/>
    </row>
    <row r="848" ht="15.75" customHeight="1" spans="2:2">
      <c r="B848" s="27"/>
    </row>
    <row r="849" ht="15.75" customHeight="1" spans="2:2">
      <c r="B849" s="27"/>
    </row>
    <row r="850" ht="15.75" customHeight="1" spans="2:2">
      <c r="B850" s="27"/>
    </row>
    <row r="851" ht="15.75" customHeight="1" spans="2:2">
      <c r="B851" s="27"/>
    </row>
    <row r="852" ht="15.75" customHeight="1" spans="2:2">
      <c r="B852" s="27"/>
    </row>
    <row r="853" ht="15.75" customHeight="1" spans="2:2">
      <c r="B853" s="27"/>
    </row>
    <row r="854" ht="15.75" customHeight="1" spans="2:2">
      <c r="B854" s="27"/>
    </row>
    <row r="855" ht="15.75" customHeight="1" spans="2:2">
      <c r="B855" s="27"/>
    </row>
    <row r="856" ht="15.75" customHeight="1" spans="2:2">
      <c r="B856" s="27"/>
    </row>
    <row r="857" ht="15.75" customHeight="1" spans="2:2">
      <c r="B857" s="27"/>
    </row>
    <row r="858" ht="15.75" customHeight="1" spans="2:2">
      <c r="B858" s="27"/>
    </row>
    <row r="859" ht="15.75" customHeight="1" spans="2:2">
      <c r="B859" s="27"/>
    </row>
    <row r="860" ht="15.75" customHeight="1" spans="2:2">
      <c r="B860" s="27"/>
    </row>
    <row r="861" ht="15.75" customHeight="1" spans="2:2">
      <c r="B861" s="27"/>
    </row>
    <row r="862" ht="15.75" customHeight="1" spans="2:2">
      <c r="B862" s="27"/>
    </row>
    <row r="863" ht="15.75" customHeight="1" spans="2:2">
      <c r="B863" s="27"/>
    </row>
    <row r="864" ht="15.75" customHeight="1" spans="2:2">
      <c r="B864" s="27"/>
    </row>
    <row r="865" ht="15.75" customHeight="1" spans="2:2">
      <c r="B865" s="27"/>
    </row>
    <row r="866" ht="15.75" customHeight="1" spans="2:2">
      <c r="B866" s="27"/>
    </row>
    <row r="867" ht="15.75" customHeight="1" spans="2:2">
      <c r="B867" s="27"/>
    </row>
    <row r="868" ht="15.75" customHeight="1" spans="2:2">
      <c r="B868" s="27"/>
    </row>
    <row r="869" ht="15.75" customHeight="1" spans="2:2">
      <c r="B869" s="27"/>
    </row>
    <row r="870" ht="15.75" customHeight="1" spans="2:2">
      <c r="B870" s="27"/>
    </row>
    <row r="871" ht="15.75" customHeight="1" spans="2:2">
      <c r="B871" s="27"/>
    </row>
    <row r="872" ht="15.75" customHeight="1" spans="2:2">
      <c r="B872" s="27"/>
    </row>
    <row r="873" ht="15.75" customHeight="1" spans="2:2">
      <c r="B873" s="27"/>
    </row>
    <row r="874" ht="15.75" customHeight="1" spans="2:2">
      <c r="B874" s="27"/>
    </row>
    <row r="875" ht="15.75" customHeight="1" spans="2:2">
      <c r="B875" s="27"/>
    </row>
    <row r="876" ht="15.75" customHeight="1" spans="2:2">
      <c r="B876" s="27"/>
    </row>
    <row r="877" ht="15.75" customHeight="1" spans="2:2">
      <c r="B877" s="27"/>
    </row>
    <row r="878" ht="15.75" customHeight="1" spans="2:2">
      <c r="B878" s="27"/>
    </row>
    <row r="879" ht="15.75" customHeight="1" spans="2:2">
      <c r="B879" s="27"/>
    </row>
    <row r="880" ht="15.75" customHeight="1" spans="2:2">
      <c r="B880" s="27"/>
    </row>
    <row r="881" ht="15.75" customHeight="1" spans="2:2">
      <c r="B881" s="27"/>
    </row>
    <row r="882" ht="15.75" customHeight="1" spans="2:2">
      <c r="B882" s="27"/>
    </row>
    <row r="883" ht="15.75" customHeight="1" spans="2:2">
      <c r="B883" s="27"/>
    </row>
    <row r="884" ht="15.75" customHeight="1" spans="2:2">
      <c r="B884" s="27"/>
    </row>
    <row r="885" ht="15.75" customHeight="1" spans="2:2">
      <c r="B885" s="27"/>
    </row>
    <row r="886" ht="15.75" customHeight="1" spans="2:2">
      <c r="B886" s="27"/>
    </row>
    <row r="887" ht="15.75" customHeight="1" spans="2:2">
      <c r="B887" s="27"/>
    </row>
    <row r="888" ht="15.75" customHeight="1" spans="2:2">
      <c r="B888" s="27"/>
    </row>
    <row r="889" ht="15.75" customHeight="1" spans="2:2">
      <c r="B889" s="27"/>
    </row>
    <row r="890" ht="15.75" customHeight="1" spans="2:2">
      <c r="B890" s="27"/>
    </row>
    <row r="891" ht="15.75" customHeight="1" spans="2:2">
      <c r="B891" s="27"/>
    </row>
    <row r="892" ht="15.75" customHeight="1" spans="2:2">
      <c r="B892" s="27"/>
    </row>
    <row r="893" ht="15.75" customHeight="1" spans="2:2">
      <c r="B893" s="27"/>
    </row>
    <row r="894" ht="15.75" customHeight="1" spans="2:2">
      <c r="B894" s="27"/>
    </row>
    <row r="895" ht="15.75" customHeight="1" spans="2:2">
      <c r="B895" s="27"/>
    </row>
    <row r="896" ht="15.75" customHeight="1" spans="2:2">
      <c r="B896" s="27"/>
    </row>
    <row r="897" ht="15.75" customHeight="1" spans="2:2">
      <c r="B897" s="27"/>
    </row>
    <row r="898" ht="15.75" customHeight="1" spans="2:2">
      <c r="B898" s="27"/>
    </row>
    <row r="899" ht="15.75" customHeight="1" spans="2:2">
      <c r="B899" s="27"/>
    </row>
    <row r="900" ht="15.75" customHeight="1" spans="2:2">
      <c r="B900" s="27"/>
    </row>
    <row r="901" ht="15.75" customHeight="1" spans="2:2">
      <c r="B901" s="27"/>
    </row>
    <row r="902" ht="15.75" customHeight="1" spans="2:2">
      <c r="B902" s="27"/>
    </row>
    <row r="903" ht="15.75" customHeight="1" spans="2:2">
      <c r="B903" s="27"/>
    </row>
    <row r="904" ht="15.75" customHeight="1" spans="2:2">
      <c r="B904" s="27"/>
    </row>
    <row r="905" ht="15.75" customHeight="1" spans="2:2">
      <c r="B905" s="27"/>
    </row>
    <row r="906" ht="15.75" customHeight="1" spans="2:2">
      <c r="B906" s="27"/>
    </row>
    <row r="907" ht="15.75" customHeight="1" spans="2:2">
      <c r="B907" s="27"/>
    </row>
    <row r="908" ht="15.75" customHeight="1" spans="2:2">
      <c r="B908" s="27"/>
    </row>
    <row r="909" ht="15.75" customHeight="1" spans="2:2">
      <c r="B909" s="27"/>
    </row>
    <row r="910" ht="15.75" customHeight="1" spans="2:2">
      <c r="B910" s="27"/>
    </row>
    <row r="911" ht="15.75" customHeight="1" spans="2:2">
      <c r="B911" s="27"/>
    </row>
    <row r="912" ht="15.75" customHeight="1" spans="2:2">
      <c r="B912" s="27"/>
    </row>
    <row r="913" ht="15.75" customHeight="1" spans="2:2">
      <c r="B913" s="27"/>
    </row>
    <row r="914" ht="15.75" customHeight="1" spans="2:2">
      <c r="B914" s="27"/>
    </row>
    <row r="915" ht="15.75" customHeight="1" spans="2:2">
      <c r="B915" s="27"/>
    </row>
    <row r="916" ht="15.75" customHeight="1" spans="2:2">
      <c r="B916" s="27"/>
    </row>
    <row r="917" ht="15.75" customHeight="1" spans="2:2">
      <c r="B917" s="27"/>
    </row>
    <row r="918" ht="15.75" customHeight="1" spans="2:2">
      <c r="B918" s="27"/>
    </row>
    <row r="919" ht="15.75" customHeight="1" spans="2:2">
      <c r="B919" s="27"/>
    </row>
    <row r="920" ht="15.75" customHeight="1" spans="2:2">
      <c r="B920" s="27"/>
    </row>
    <row r="921" ht="15.75" customHeight="1" spans="2:2">
      <c r="B921" s="27"/>
    </row>
    <row r="922" ht="15.75" customHeight="1" spans="2:2">
      <c r="B922" s="27"/>
    </row>
    <row r="923" ht="15.75" customHeight="1" spans="2:2">
      <c r="B923" s="27"/>
    </row>
    <row r="924" ht="15.75" customHeight="1" spans="2:2">
      <c r="B924" s="27"/>
    </row>
    <row r="925" ht="15.75" customHeight="1" spans="2:2">
      <c r="B925" s="27"/>
    </row>
    <row r="926" ht="15.75" customHeight="1" spans="2:2">
      <c r="B926" s="27"/>
    </row>
    <row r="927" ht="15.75" customHeight="1" spans="2:2">
      <c r="B927" s="27"/>
    </row>
    <row r="928" ht="15.75" customHeight="1" spans="2:2">
      <c r="B928" s="27"/>
    </row>
    <row r="929" ht="15.75" customHeight="1" spans="2:2">
      <c r="B929" s="27"/>
    </row>
    <row r="930" ht="15.75" customHeight="1" spans="2:2">
      <c r="B930" s="27"/>
    </row>
    <row r="931" ht="15.75" customHeight="1" spans="2:2">
      <c r="B931" s="27"/>
    </row>
    <row r="932" ht="15.75" customHeight="1" spans="2:2">
      <c r="B932" s="27"/>
    </row>
    <row r="933" ht="15.75" customHeight="1" spans="2:2">
      <c r="B933" s="27"/>
    </row>
    <row r="934" ht="15.75" customHeight="1" spans="2:2">
      <c r="B934" s="27"/>
    </row>
    <row r="935" ht="15.75" customHeight="1" spans="2:2">
      <c r="B935" s="27"/>
    </row>
    <row r="936" ht="15.75" customHeight="1" spans="2:2">
      <c r="B936" s="27"/>
    </row>
    <row r="937" ht="15.75" customHeight="1" spans="2:2">
      <c r="B937" s="27"/>
    </row>
    <row r="938" ht="15.75" customHeight="1" spans="2:2">
      <c r="B938" s="27"/>
    </row>
    <row r="939" ht="15.75" customHeight="1" spans="2:2">
      <c r="B939" s="27"/>
    </row>
    <row r="940" ht="15.75" customHeight="1" spans="2:2">
      <c r="B940" s="27"/>
    </row>
    <row r="941" ht="15.75" customHeight="1" spans="2:2">
      <c r="B941" s="27"/>
    </row>
    <row r="942" ht="15.75" customHeight="1" spans="2:2">
      <c r="B942" s="27"/>
    </row>
    <row r="943" ht="15.75" customHeight="1" spans="2:2">
      <c r="B943" s="27"/>
    </row>
    <row r="944" ht="15.75" customHeight="1" spans="2:2">
      <c r="B944" s="27"/>
    </row>
    <row r="945" ht="15.75" customHeight="1" spans="2:2">
      <c r="B945" s="27"/>
    </row>
    <row r="946" ht="15.75" customHeight="1" spans="2:2">
      <c r="B946" s="27"/>
    </row>
    <row r="947" ht="15.75" customHeight="1" spans="2:2">
      <c r="B947" s="27"/>
    </row>
    <row r="948" ht="15.75" customHeight="1" spans="2:2">
      <c r="B948" s="27"/>
    </row>
    <row r="949" ht="15.75" customHeight="1" spans="2:2">
      <c r="B949" s="27"/>
    </row>
    <row r="950" ht="15.75" customHeight="1" spans="2:2">
      <c r="B950" s="27"/>
    </row>
    <row r="951" ht="15.75" customHeight="1" spans="2:2">
      <c r="B951" s="27"/>
    </row>
    <row r="952" ht="15.75" customHeight="1" spans="2:2">
      <c r="B952" s="27"/>
    </row>
    <row r="953" ht="15.75" customHeight="1" spans="2:2">
      <c r="B953" s="27"/>
    </row>
    <row r="954" ht="15.75" customHeight="1" spans="2:2">
      <c r="B954" s="27"/>
    </row>
    <row r="955" ht="15.75" customHeight="1" spans="2:2">
      <c r="B955" s="27"/>
    </row>
    <row r="956" ht="15.75" customHeight="1" spans="2:2">
      <c r="B956" s="27"/>
    </row>
    <row r="957" ht="15.75" customHeight="1" spans="2:2">
      <c r="B957" s="27"/>
    </row>
    <row r="958" ht="15.75" customHeight="1" spans="2:2">
      <c r="B958" s="27"/>
    </row>
    <row r="959" ht="15.75" customHeight="1" spans="2:2">
      <c r="B959" s="27"/>
    </row>
    <row r="960" ht="15.75" customHeight="1" spans="2:2">
      <c r="B960" s="27"/>
    </row>
    <row r="961" ht="15.75" customHeight="1" spans="2:2">
      <c r="B961" s="27"/>
    </row>
    <row r="962" ht="15.75" customHeight="1" spans="2:2">
      <c r="B962" s="27"/>
    </row>
    <row r="963" ht="15.75" customHeight="1" spans="2:2">
      <c r="B963" s="27"/>
    </row>
    <row r="964" ht="15.75" customHeight="1" spans="2:2">
      <c r="B964" s="27"/>
    </row>
    <row r="965" ht="15.75" customHeight="1" spans="2:2">
      <c r="B965" s="27"/>
    </row>
    <row r="966" ht="15.75" customHeight="1" spans="2:2">
      <c r="B966" s="27"/>
    </row>
    <row r="967" ht="15.75" customHeight="1" spans="2:2">
      <c r="B967" s="27"/>
    </row>
    <row r="968" ht="15.75" customHeight="1" spans="2:2">
      <c r="B968" s="27"/>
    </row>
    <row r="969" ht="15.75" customHeight="1" spans="2:2">
      <c r="B969" s="27"/>
    </row>
    <row r="970" ht="15.75" customHeight="1" spans="2:2">
      <c r="B970" s="27"/>
    </row>
    <row r="971" ht="15.75" customHeight="1" spans="2:2">
      <c r="B971" s="27"/>
    </row>
    <row r="972" ht="15.75" customHeight="1" spans="2:2">
      <c r="B972" s="27"/>
    </row>
    <row r="973" ht="15.75" customHeight="1" spans="2:2">
      <c r="B973" s="27"/>
    </row>
    <row r="974" ht="15.75" customHeight="1" spans="2:2">
      <c r="B974" s="27"/>
    </row>
    <row r="975" ht="15.75" customHeight="1" spans="2:2">
      <c r="B975" s="27"/>
    </row>
    <row r="976" ht="15.75" customHeight="1" spans="2:2">
      <c r="B976" s="27"/>
    </row>
    <row r="977" ht="15.75" customHeight="1" spans="2:2">
      <c r="B977" s="27"/>
    </row>
    <row r="978" ht="15.75" customHeight="1" spans="2:2">
      <c r="B978" s="27"/>
    </row>
    <row r="979" ht="15.75" customHeight="1" spans="2:2">
      <c r="B979" s="27"/>
    </row>
    <row r="980" ht="15.75" customHeight="1" spans="2:2">
      <c r="B980" s="27"/>
    </row>
    <row r="981" ht="15.75" customHeight="1" spans="2:2">
      <c r="B981" s="27"/>
    </row>
    <row r="982" ht="15.75" customHeight="1" spans="2:2">
      <c r="B982" s="27"/>
    </row>
    <row r="983" ht="15.75" customHeight="1" spans="2:2">
      <c r="B983" s="27"/>
    </row>
    <row r="984" ht="15.75" customHeight="1" spans="2:2">
      <c r="B984" s="27"/>
    </row>
    <row r="985" ht="15.75" customHeight="1" spans="2:2">
      <c r="B985" s="27"/>
    </row>
    <row r="986" ht="15.75" customHeight="1" spans="2:2">
      <c r="B986" s="27"/>
    </row>
  </sheetData>
  <mergeCells count="9">
    <mergeCell ref="A1:F1"/>
    <mergeCell ref="A2:F2"/>
    <mergeCell ref="A3:F3"/>
    <mergeCell ref="A4:F4"/>
    <mergeCell ref="A5:F5"/>
    <mergeCell ref="A6:F6"/>
    <mergeCell ref="A7:F7"/>
    <mergeCell ref="A9:F9"/>
    <mergeCell ref="A23:D23"/>
  </mergeCells>
  <pageMargins left="0.511805555555556" right="0.511805555555556" top="0.869444444444444" bottom="0.786805555555556" header="0" footer="0"/>
  <pageSetup paperSize="9" orientation="landscape" horizontalDpi="600"/>
  <headerFooter>
    <oddHeader>&amp;CNegrito itálico"Processo 23069.153532/2025-16
PE 90.023/2025
</oddHeader>
    <oddFooter>&amp;L&amp;A</oddFooter>
  </headerFooter>
  <colBreaks count="1" manualBreakCount="1">
    <brk id="7" max="0" man="1"/>
  </colBreaks>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989"/>
  <sheetViews>
    <sheetView topLeftCell="A6" workbookViewId="0">
      <selection activeCell="A9" sqref="A9:D17"/>
    </sheetView>
  </sheetViews>
  <sheetFormatPr defaultColWidth="14.4285714285714" defaultRowHeight="15" customHeight="1"/>
  <cols>
    <col min="1" max="1" width="5.14285714285714" customWidth="1"/>
    <col min="2" max="2" width="41.2857142857143" customWidth="1"/>
    <col min="3" max="3" width="17.7142857142857" customWidth="1"/>
    <col min="4" max="4" width="15.4285714285714" customWidth="1"/>
    <col min="5" max="22" width="11.4285714285714" customWidth="1"/>
  </cols>
  <sheetData>
    <row r="1" spans="1:22">
      <c r="A1" s="1" t="s">
        <v>389</v>
      </c>
      <c r="E1" s="2"/>
      <c r="F1" s="2"/>
      <c r="G1" s="2"/>
      <c r="H1" s="2"/>
      <c r="I1" s="2"/>
      <c r="J1" s="2"/>
      <c r="K1" s="2"/>
      <c r="L1" s="2"/>
      <c r="M1" s="2"/>
      <c r="N1" s="2"/>
      <c r="O1" s="2"/>
      <c r="P1" s="2"/>
      <c r="Q1" s="2"/>
      <c r="R1" s="2"/>
      <c r="S1" s="2"/>
      <c r="T1" s="2"/>
      <c r="U1" s="2"/>
      <c r="V1" s="2"/>
    </row>
    <row r="2" spans="1:22">
      <c r="A2" s="3" t="s">
        <v>390</v>
      </c>
      <c r="E2" s="2"/>
      <c r="F2" s="2"/>
      <c r="G2" s="2"/>
      <c r="H2" s="2"/>
      <c r="I2" s="2"/>
      <c r="J2" s="2"/>
      <c r="K2" s="2"/>
      <c r="L2" s="2"/>
      <c r="M2" s="2"/>
      <c r="N2" s="2"/>
      <c r="O2" s="2"/>
      <c r="P2" s="2"/>
      <c r="Q2" s="2"/>
      <c r="R2" s="2"/>
      <c r="S2" s="2"/>
      <c r="T2" s="2"/>
      <c r="U2" s="2"/>
      <c r="V2" s="2"/>
    </row>
    <row r="3" spans="1:22">
      <c r="A3" s="3" t="s">
        <v>391</v>
      </c>
      <c r="E3" s="2"/>
      <c r="F3" s="2"/>
      <c r="G3" s="2"/>
      <c r="H3" s="2"/>
      <c r="I3" s="2"/>
      <c r="J3" s="2"/>
      <c r="K3" s="2"/>
      <c r="L3" s="2"/>
      <c r="M3" s="2"/>
      <c r="N3" s="2"/>
      <c r="O3" s="2"/>
      <c r="P3" s="2"/>
      <c r="Q3" s="2"/>
      <c r="R3" s="2"/>
      <c r="S3" s="2"/>
      <c r="T3" s="2"/>
      <c r="U3" s="2"/>
      <c r="V3" s="2"/>
    </row>
    <row r="4" spans="1:22">
      <c r="A4" s="4" t="s">
        <v>392</v>
      </c>
      <c r="E4" s="2"/>
      <c r="F4" s="2"/>
      <c r="G4" s="2"/>
      <c r="H4" s="2"/>
      <c r="I4" s="2"/>
      <c r="J4" s="2"/>
      <c r="K4" s="2"/>
      <c r="L4" s="2"/>
      <c r="M4" s="2"/>
      <c r="N4" s="2"/>
      <c r="O4" s="2"/>
      <c r="P4" s="2"/>
      <c r="Q4" s="2"/>
      <c r="R4" s="2"/>
      <c r="S4" s="2"/>
      <c r="T4" s="2"/>
      <c r="U4" s="2"/>
      <c r="V4" s="2"/>
    </row>
    <row r="5" ht="24" customHeight="1" spans="1:22">
      <c r="A5" s="5" t="s">
        <v>393</v>
      </c>
      <c r="E5" s="2"/>
      <c r="F5" s="2"/>
      <c r="G5" s="2"/>
      <c r="H5" s="2"/>
      <c r="I5" s="2"/>
      <c r="J5" s="2"/>
      <c r="K5" s="2"/>
      <c r="L5" s="2"/>
      <c r="M5" s="2"/>
      <c r="N5" s="2"/>
      <c r="O5" s="2"/>
      <c r="P5" s="2"/>
      <c r="Q5" s="2"/>
      <c r="R5" s="2"/>
      <c r="S5" s="2"/>
      <c r="T5" s="2"/>
      <c r="U5" s="2"/>
      <c r="V5" s="2"/>
    </row>
    <row r="6" ht="65.25" customHeight="1" spans="1:22">
      <c r="A6" s="6" t="s">
        <v>246</v>
      </c>
      <c r="E6" s="2"/>
      <c r="F6" s="2"/>
      <c r="G6" s="2"/>
      <c r="H6" s="2"/>
      <c r="I6" s="2"/>
      <c r="J6" s="2"/>
      <c r="K6" s="2"/>
      <c r="L6" s="2"/>
      <c r="M6" s="2"/>
      <c r="N6" s="2"/>
      <c r="O6" s="2"/>
      <c r="P6" s="2"/>
      <c r="Q6" s="2"/>
      <c r="R6" s="2"/>
      <c r="S6" s="2"/>
      <c r="T6" s="2"/>
      <c r="U6" s="2"/>
      <c r="V6" s="2"/>
    </row>
    <row r="7" spans="1:22">
      <c r="A7" s="7" t="s">
        <v>394</v>
      </c>
      <c r="D7" s="8"/>
      <c r="E7" s="2"/>
      <c r="F7" s="2"/>
      <c r="G7" s="2"/>
      <c r="H7" s="2"/>
      <c r="I7" s="2"/>
      <c r="J7" s="2"/>
      <c r="K7" s="2"/>
      <c r="L7" s="2"/>
      <c r="M7" s="2"/>
      <c r="N7" s="2"/>
      <c r="O7" s="2"/>
      <c r="P7" s="2"/>
      <c r="Q7" s="2"/>
      <c r="R7" s="2"/>
      <c r="S7" s="2"/>
      <c r="T7" s="2"/>
      <c r="U7" s="2"/>
      <c r="V7" s="2"/>
    </row>
    <row r="8" spans="1:22">
      <c r="A8" s="2"/>
      <c r="B8" s="9"/>
      <c r="C8" s="2"/>
      <c r="D8" s="2"/>
      <c r="E8" s="2"/>
      <c r="F8" s="2"/>
      <c r="G8" s="2"/>
      <c r="H8" s="2"/>
      <c r="I8" s="2"/>
      <c r="J8" s="2"/>
      <c r="K8" s="2"/>
      <c r="L8" s="2"/>
      <c r="M8" s="2"/>
      <c r="N8" s="2"/>
      <c r="O8" s="2"/>
      <c r="P8" s="2"/>
      <c r="Q8" s="2"/>
      <c r="R8" s="2"/>
      <c r="S8" s="2"/>
      <c r="T8" s="2"/>
      <c r="U8" s="2"/>
      <c r="V8" s="2"/>
    </row>
    <row r="9" ht="15.75" spans="1:22">
      <c r="A9" s="10" t="s">
        <v>455</v>
      </c>
      <c r="B9" s="11"/>
      <c r="C9" s="11"/>
      <c r="D9" s="11"/>
      <c r="E9" s="2"/>
      <c r="F9" s="2"/>
      <c r="G9" s="2"/>
      <c r="H9" s="2"/>
      <c r="I9" s="2"/>
      <c r="J9" s="2"/>
      <c r="K9" s="2"/>
      <c r="L9" s="2"/>
      <c r="M9" s="2"/>
      <c r="N9" s="2"/>
      <c r="O9" s="2"/>
      <c r="P9" s="2"/>
      <c r="Q9" s="2"/>
      <c r="R9" s="2"/>
      <c r="S9" s="2"/>
      <c r="T9" s="2"/>
      <c r="U9" s="2"/>
      <c r="V9" s="2"/>
    </row>
    <row r="10" ht="30" spans="1:22">
      <c r="A10" s="12" t="s">
        <v>76</v>
      </c>
      <c r="B10" s="13" t="s">
        <v>414</v>
      </c>
      <c r="C10" s="13" t="s">
        <v>397</v>
      </c>
      <c r="D10" s="14" t="s">
        <v>400</v>
      </c>
      <c r="E10" s="2"/>
      <c r="F10" s="2"/>
      <c r="G10" s="2"/>
      <c r="H10" s="2"/>
      <c r="I10" s="2"/>
      <c r="J10" s="2"/>
      <c r="K10" s="2"/>
      <c r="L10" s="2"/>
      <c r="M10" s="2"/>
      <c r="N10" s="2"/>
      <c r="O10" s="2"/>
      <c r="P10" s="2"/>
      <c r="Q10" s="2"/>
      <c r="R10" s="2"/>
      <c r="S10" s="2"/>
      <c r="T10" s="2"/>
      <c r="U10" s="2"/>
      <c r="V10" s="2"/>
    </row>
    <row r="11" spans="1:22">
      <c r="A11" s="15">
        <v>1</v>
      </c>
      <c r="B11" s="16" t="s">
        <v>456</v>
      </c>
      <c r="C11" s="17">
        <f>'Anexo IV C - Custo MDO'!F22</f>
        <v>235898.344758645</v>
      </c>
      <c r="D11" s="18">
        <f>24*C11</f>
        <v>5661560.27420749</v>
      </c>
      <c r="E11" s="2"/>
      <c r="F11" s="2"/>
      <c r="G11" s="2"/>
      <c r="H11" s="2"/>
      <c r="I11" s="2"/>
      <c r="J11" s="2"/>
      <c r="K11" s="2"/>
      <c r="L11" s="2"/>
      <c r="M11" s="2"/>
      <c r="N11" s="2"/>
      <c r="O11" s="2"/>
      <c r="P11" s="2"/>
      <c r="Q11" s="2"/>
      <c r="R11" s="2"/>
      <c r="S11" s="2"/>
      <c r="T11" s="2"/>
      <c r="U11" s="2"/>
      <c r="V11" s="2"/>
    </row>
    <row r="12" spans="1:22">
      <c r="A12" s="15">
        <v>2</v>
      </c>
      <c r="B12" s="16" t="s">
        <v>457</v>
      </c>
      <c r="C12" s="17"/>
      <c r="D12" s="18">
        <f>'Anexo IV D - Vetores'!G14</f>
        <v>6809.55</v>
      </c>
      <c r="E12" s="2"/>
      <c r="F12" s="2"/>
      <c r="G12" s="2"/>
      <c r="H12" s="2"/>
      <c r="I12" s="2"/>
      <c r="J12" s="2"/>
      <c r="K12" s="2"/>
      <c r="L12" s="2"/>
      <c r="M12" s="2"/>
      <c r="N12" s="2"/>
      <c r="O12" s="2"/>
      <c r="P12" s="2"/>
      <c r="Q12" s="2"/>
      <c r="R12" s="2"/>
      <c r="S12" s="2"/>
      <c r="T12" s="2"/>
      <c r="U12" s="2"/>
      <c r="V12" s="2"/>
    </row>
    <row r="13" spans="1:22">
      <c r="A13" s="15">
        <v>3</v>
      </c>
      <c r="B13" s="16" t="s">
        <v>458</v>
      </c>
      <c r="C13" s="17"/>
      <c r="D13" s="18">
        <f>'Anexo IV E - Res. Água'!H19</f>
        <v>12238.22</v>
      </c>
      <c r="E13" s="2"/>
      <c r="F13" s="2"/>
      <c r="G13" s="2"/>
      <c r="H13" s="2"/>
      <c r="I13" s="2"/>
      <c r="J13" s="2"/>
      <c r="K13" s="2"/>
      <c r="L13" s="2"/>
      <c r="M13" s="2"/>
      <c r="N13" s="2"/>
      <c r="O13" s="2"/>
      <c r="P13" s="2"/>
      <c r="Q13" s="2"/>
      <c r="R13" s="2"/>
      <c r="S13" s="2"/>
      <c r="T13" s="2"/>
      <c r="U13" s="2"/>
      <c r="V13" s="2"/>
    </row>
    <row r="14" ht="30" spans="1:22">
      <c r="A14" s="15">
        <v>4</v>
      </c>
      <c r="B14" s="16" t="s">
        <v>459</v>
      </c>
      <c r="C14" s="17"/>
      <c r="D14" s="18">
        <f>'Anexo IV F - Man Ar Condicionad'!F19</f>
        <v>22080.36</v>
      </c>
      <c r="E14" s="2"/>
      <c r="F14" s="2"/>
      <c r="G14" s="2"/>
      <c r="H14" s="2"/>
      <c r="I14" s="2"/>
      <c r="J14" s="2"/>
      <c r="K14" s="2"/>
      <c r="L14" s="2"/>
      <c r="M14" s="2"/>
      <c r="N14" s="2"/>
      <c r="O14" s="2"/>
      <c r="P14" s="2"/>
      <c r="Q14" s="2"/>
      <c r="R14" s="2"/>
      <c r="S14" s="2"/>
      <c r="T14" s="2"/>
      <c r="U14" s="2"/>
      <c r="V14" s="2"/>
    </row>
    <row r="15" spans="1:22">
      <c r="A15" s="15">
        <v>5</v>
      </c>
      <c r="B15" s="16" t="s">
        <v>460</v>
      </c>
      <c r="C15" s="17"/>
      <c r="D15" s="18">
        <f>'Anexo IV G - Ins Ar Cond.'!F23</f>
        <v>85581</v>
      </c>
      <c r="E15" s="2"/>
      <c r="F15" s="2"/>
      <c r="G15" s="2"/>
      <c r="H15" s="2"/>
      <c r="I15" s="2"/>
      <c r="J15" s="2"/>
      <c r="K15" s="2"/>
      <c r="L15" s="2"/>
      <c r="M15" s="2"/>
      <c r="N15" s="2"/>
      <c r="O15" s="2"/>
      <c r="P15" s="2"/>
      <c r="Q15" s="2"/>
      <c r="R15" s="2"/>
      <c r="S15" s="2"/>
      <c r="T15" s="2"/>
      <c r="U15" s="2"/>
      <c r="V15" s="2"/>
    </row>
    <row r="16" ht="28.5" customHeight="1" spans="1:22">
      <c r="A16" s="19" t="s">
        <v>35</v>
      </c>
      <c r="B16" s="20"/>
      <c r="C16" s="21"/>
      <c r="D16" s="22">
        <f>SUM(D11:D15)</f>
        <v>5788269.40420749</v>
      </c>
      <c r="E16" s="2"/>
      <c r="F16" s="2"/>
      <c r="G16" s="2"/>
      <c r="H16" s="2"/>
      <c r="I16" s="2"/>
      <c r="J16" s="2"/>
      <c r="K16" s="2"/>
      <c r="L16" s="2"/>
      <c r="M16" s="2"/>
      <c r="N16" s="2"/>
      <c r="O16" s="2"/>
      <c r="P16" s="2"/>
      <c r="Q16" s="2"/>
      <c r="R16" s="2"/>
      <c r="S16" s="2"/>
      <c r="T16" s="2"/>
      <c r="U16" s="2"/>
      <c r="V16" s="2"/>
    </row>
    <row r="17" ht="35.25" customHeight="1" spans="1:22">
      <c r="A17" s="23" t="s">
        <v>461</v>
      </c>
      <c r="B17" s="24"/>
      <c r="C17" s="25">
        <f>D17/24</f>
        <v>246457.438925312</v>
      </c>
      <c r="D17" s="26">
        <f>SUM(D12:D16)</f>
        <v>5914978.53420749</v>
      </c>
      <c r="E17" s="2"/>
      <c r="F17" s="2"/>
      <c r="G17" s="2"/>
      <c r="H17" s="2"/>
      <c r="I17" s="2"/>
      <c r="J17" s="2"/>
      <c r="K17" s="2"/>
      <c r="L17" s="2"/>
      <c r="M17" s="2"/>
      <c r="N17" s="2"/>
      <c r="O17" s="2"/>
      <c r="P17" s="2"/>
      <c r="Q17" s="2"/>
      <c r="R17" s="2"/>
      <c r="S17" s="2"/>
      <c r="T17" s="2"/>
      <c r="U17" s="2"/>
      <c r="V17" s="2"/>
    </row>
    <row r="18" ht="15.75" customHeight="1" spans="1:22">
      <c r="A18" s="2"/>
      <c r="B18" s="9"/>
      <c r="C18" s="2"/>
      <c r="D18" s="2"/>
      <c r="E18" s="2"/>
      <c r="F18" s="2"/>
      <c r="G18" s="2"/>
      <c r="H18" s="2"/>
      <c r="I18" s="2"/>
      <c r="J18" s="2"/>
      <c r="K18" s="2"/>
      <c r="L18" s="2"/>
      <c r="M18" s="2"/>
      <c r="N18" s="2"/>
      <c r="O18" s="2"/>
      <c r="P18" s="2"/>
      <c r="Q18" s="2"/>
      <c r="R18" s="2"/>
      <c r="S18" s="2"/>
      <c r="T18" s="2"/>
      <c r="U18" s="2"/>
      <c r="V18" s="2"/>
    </row>
    <row r="19" ht="15.75" customHeight="1" spans="1:22">
      <c r="A19" s="2"/>
      <c r="B19" s="9"/>
      <c r="C19" s="2"/>
      <c r="D19" s="2"/>
      <c r="E19" s="2"/>
      <c r="F19" s="2"/>
      <c r="G19" s="2"/>
      <c r="H19" s="2"/>
      <c r="I19" s="2"/>
      <c r="J19" s="2"/>
      <c r="K19" s="2"/>
      <c r="L19" s="2"/>
      <c r="M19" s="2"/>
      <c r="N19" s="2"/>
      <c r="O19" s="2"/>
      <c r="P19" s="2"/>
      <c r="Q19" s="2"/>
      <c r="R19" s="2"/>
      <c r="S19" s="2"/>
      <c r="T19" s="2"/>
      <c r="U19" s="2"/>
      <c r="V19" s="2"/>
    </row>
    <row r="20" ht="15.75" customHeight="1" spans="1:22">
      <c r="A20" s="2"/>
      <c r="B20" s="9"/>
      <c r="C20" s="2"/>
      <c r="D20" s="2"/>
      <c r="E20" s="2"/>
      <c r="F20" s="2"/>
      <c r="G20" s="2"/>
      <c r="H20" s="2"/>
      <c r="I20" s="2"/>
      <c r="J20" s="2"/>
      <c r="K20" s="2"/>
      <c r="L20" s="2"/>
      <c r="M20" s="2"/>
      <c r="N20" s="2"/>
      <c r="O20" s="2"/>
      <c r="P20" s="2"/>
      <c r="Q20" s="2"/>
      <c r="R20" s="2"/>
      <c r="S20" s="2"/>
      <c r="T20" s="2"/>
      <c r="U20" s="2"/>
      <c r="V20" s="2"/>
    </row>
    <row r="21" ht="15.75" customHeight="1" spans="1:22">
      <c r="A21" s="2"/>
      <c r="B21" s="9"/>
      <c r="C21" s="2"/>
      <c r="D21" s="2"/>
      <c r="E21" s="2"/>
      <c r="F21" s="2"/>
      <c r="G21" s="2"/>
      <c r="H21" s="2"/>
      <c r="I21" s="2"/>
      <c r="J21" s="2"/>
      <c r="K21" s="2"/>
      <c r="L21" s="2"/>
      <c r="M21" s="2"/>
      <c r="N21" s="2"/>
      <c r="O21" s="2"/>
      <c r="P21" s="2"/>
      <c r="Q21" s="2"/>
      <c r="R21" s="2"/>
      <c r="S21" s="2"/>
      <c r="T21" s="2"/>
      <c r="U21" s="2"/>
      <c r="V21" s="2"/>
    </row>
    <row r="22" ht="15.75" customHeight="1" spans="1:22">
      <c r="A22" s="2"/>
      <c r="B22" s="9"/>
      <c r="C22" s="2"/>
      <c r="D22" s="2"/>
      <c r="E22" s="2"/>
      <c r="F22" s="2"/>
      <c r="G22" s="2"/>
      <c r="H22" s="2"/>
      <c r="I22" s="2"/>
      <c r="J22" s="2"/>
      <c r="K22" s="2"/>
      <c r="L22" s="2"/>
      <c r="M22" s="2"/>
      <c r="N22" s="2"/>
      <c r="O22" s="2"/>
      <c r="P22" s="2"/>
      <c r="Q22" s="2"/>
      <c r="R22" s="2"/>
      <c r="S22" s="2"/>
      <c r="T22" s="2"/>
      <c r="U22" s="2"/>
      <c r="V22" s="2"/>
    </row>
    <row r="23" ht="15.75" customHeight="1" spans="1:22">
      <c r="A23" s="2"/>
      <c r="B23" s="9"/>
      <c r="C23" s="2"/>
      <c r="D23" s="2"/>
      <c r="E23" s="2"/>
      <c r="F23" s="2"/>
      <c r="G23" s="2"/>
      <c r="H23" s="2"/>
      <c r="I23" s="2"/>
      <c r="J23" s="2"/>
      <c r="K23" s="2"/>
      <c r="L23" s="2"/>
      <c r="M23" s="2"/>
      <c r="N23" s="2"/>
      <c r="O23" s="2"/>
      <c r="P23" s="2"/>
      <c r="Q23" s="2"/>
      <c r="R23" s="2"/>
      <c r="S23" s="2"/>
      <c r="T23" s="2"/>
      <c r="U23" s="2"/>
      <c r="V23" s="2"/>
    </row>
    <row r="24" ht="15.75" customHeight="1" spans="1:22">
      <c r="A24" s="2"/>
      <c r="B24" s="9"/>
      <c r="C24" s="2"/>
      <c r="D24" s="2"/>
      <c r="E24" s="2"/>
      <c r="F24" s="2"/>
      <c r="G24" s="2"/>
      <c r="H24" s="2"/>
      <c r="I24" s="2"/>
      <c r="J24" s="2"/>
      <c r="K24" s="2"/>
      <c r="L24" s="2"/>
      <c r="M24" s="2"/>
      <c r="N24" s="2"/>
      <c r="O24" s="2"/>
      <c r="P24" s="2"/>
      <c r="Q24" s="2"/>
      <c r="R24" s="2"/>
      <c r="S24" s="2"/>
      <c r="T24" s="2"/>
      <c r="U24" s="2"/>
      <c r="V24" s="2"/>
    </row>
    <row r="25" ht="15.75" customHeight="1" spans="1:22">
      <c r="A25" s="2"/>
      <c r="B25" s="9"/>
      <c r="C25" s="2"/>
      <c r="D25" s="2"/>
      <c r="E25" s="2"/>
      <c r="F25" s="2"/>
      <c r="G25" s="2"/>
      <c r="H25" s="2"/>
      <c r="I25" s="2"/>
      <c r="J25" s="2"/>
      <c r="K25" s="2"/>
      <c r="L25" s="2"/>
      <c r="M25" s="2"/>
      <c r="N25" s="2"/>
      <c r="O25" s="2"/>
      <c r="P25" s="2"/>
      <c r="Q25" s="2"/>
      <c r="R25" s="2"/>
      <c r="S25" s="2"/>
      <c r="T25" s="2"/>
      <c r="U25" s="2"/>
      <c r="V25" s="2"/>
    </row>
    <row r="26" ht="15.75" customHeight="1" spans="1:22">
      <c r="A26" s="2"/>
      <c r="B26" s="9"/>
      <c r="C26" s="2"/>
      <c r="D26" s="2"/>
      <c r="E26" s="2"/>
      <c r="F26" s="2"/>
      <c r="G26" s="2"/>
      <c r="H26" s="2"/>
      <c r="I26" s="2"/>
      <c r="J26" s="2"/>
      <c r="K26" s="2"/>
      <c r="L26" s="2"/>
      <c r="M26" s="2"/>
      <c r="N26" s="2"/>
      <c r="O26" s="2"/>
      <c r="P26" s="2"/>
      <c r="Q26" s="2"/>
      <c r="R26" s="2"/>
      <c r="S26" s="2"/>
      <c r="T26" s="2"/>
      <c r="U26" s="2"/>
      <c r="V26" s="2"/>
    </row>
    <row r="27" ht="15.75" customHeight="1" spans="1:22">
      <c r="A27" s="2"/>
      <c r="B27" s="9"/>
      <c r="C27" s="2"/>
      <c r="D27" s="2"/>
      <c r="E27" s="2"/>
      <c r="F27" s="2"/>
      <c r="G27" s="2"/>
      <c r="H27" s="2"/>
      <c r="I27" s="2"/>
      <c r="J27" s="2"/>
      <c r="K27" s="2"/>
      <c r="L27" s="2"/>
      <c r="M27" s="2"/>
      <c r="N27" s="2"/>
      <c r="O27" s="2"/>
      <c r="P27" s="2"/>
      <c r="Q27" s="2"/>
      <c r="R27" s="2"/>
      <c r="S27" s="2"/>
      <c r="T27" s="2"/>
      <c r="U27" s="2"/>
      <c r="V27" s="2"/>
    </row>
    <row r="28" ht="15.75" customHeight="1" spans="1:22">
      <c r="A28" s="2"/>
      <c r="B28" s="9"/>
      <c r="C28" s="2"/>
      <c r="D28" s="2"/>
      <c r="E28" s="2"/>
      <c r="F28" s="2"/>
      <c r="G28" s="2"/>
      <c r="H28" s="2"/>
      <c r="I28" s="2"/>
      <c r="J28" s="2"/>
      <c r="K28" s="2"/>
      <c r="L28" s="2"/>
      <c r="M28" s="2"/>
      <c r="N28" s="2"/>
      <c r="O28" s="2"/>
      <c r="P28" s="2"/>
      <c r="Q28" s="2"/>
      <c r="R28" s="2"/>
      <c r="S28" s="2"/>
      <c r="T28" s="2"/>
      <c r="U28" s="2"/>
      <c r="V28" s="2"/>
    </row>
    <row r="29" ht="15.75" customHeight="1" spans="1:22">
      <c r="A29" s="2"/>
      <c r="B29" s="9"/>
      <c r="C29" s="2"/>
      <c r="D29" s="2"/>
      <c r="E29" s="2"/>
      <c r="F29" s="2"/>
      <c r="G29" s="2"/>
      <c r="H29" s="2"/>
      <c r="I29" s="2"/>
      <c r="J29" s="2"/>
      <c r="K29" s="2"/>
      <c r="L29" s="2"/>
      <c r="M29" s="2"/>
      <c r="N29" s="2"/>
      <c r="O29" s="2"/>
      <c r="P29" s="2"/>
      <c r="Q29" s="2"/>
      <c r="R29" s="2"/>
      <c r="S29" s="2"/>
      <c r="T29" s="2"/>
      <c r="U29" s="2"/>
      <c r="V29" s="2"/>
    </row>
    <row r="30" ht="15.75" customHeight="1" spans="1:22">
      <c r="A30" s="2"/>
      <c r="B30" s="9"/>
      <c r="C30" s="2"/>
      <c r="D30" s="2"/>
      <c r="E30" s="2"/>
      <c r="F30" s="2"/>
      <c r="G30" s="2"/>
      <c r="H30" s="2"/>
      <c r="I30" s="2"/>
      <c r="J30" s="2"/>
      <c r="K30" s="2"/>
      <c r="L30" s="2"/>
      <c r="M30" s="2"/>
      <c r="N30" s="2"/>
      <c r="O30" s="2"/>
      <c r="P30" s="2"/>
      <c r="Q30" s="2"/>
      <c r="R30" s="2"/>
      <c r="S30" s="2"/>
      <c r="T30" s="2"/>
      <c r="U30" s="2"/>
      <c r="V30" s="2"/>
    </row>
    <row r="31" ht="15.75" customHeight="1" spans="1:22">
      <c r="A31" s="2"/>
      <c r="B31" s="9"/>
      <c r="C31" s="2"/>
      <c r="D31" s="2"/>
      <c r="E31" s="2"/>
      <c r="F31" s="2"/>
      <c r="G31" s="2"/>
      <c r="H31" s="2"/>
      <c r="I31" s="2"/>
      <c r="J31" s="2"/>
      <c r="K31" s="2"/>
      <c r="L31" s="2"/>
      <c r="M31" s="2"/>
      <c r="N31" s="2"/>
      <c r="O31" s="2"/>
      <c r="P31" s="2"/>
      <c r="Q31" s="2"/>
      <c r="R31" s="2"/>
      <c r="S31" s="2"/>
      <c r="T31" s="2"/>
      <c r="U31" s="2"/>
      <c r="V31" s="2"/>
    </row>
    <row r="32" ht="15.75" customHeight="1" spans="1:22">
      <c r="A32" s="2"/>
      <c r="B32" s="9"/>
      <c r="C32" s="2"/>
      <c r="D32" s="2"/>
      <c r="E32" s="2"/>
      <c r="F32" s="2"/>
      <c r="G32" s="2"/>
      <c r="H32" s="2"/>
      <c r="I32" s="2"/>
      <c r="J32" s="2"/>
      <c r="K32" s="2"/>
      <c r="L32" s="2"/>
      <c r="M32" s="2"/>
      <c r="N32" s="2"/>
      <c r="O32" s="2"/>
      <c r="P32" s="2"/>
      <c r="Q32" s="2"/>
      <c r="R32" s="2"/>
      <c r="S32" s="2"/>
      <c r="T32" s="2"/>
      <c r="U32" s="2"/>
      <c r="V32" s="2"/>
    </row>
    <row r="33" ht="15.75" customHeight="1" spans="1:22">
      <c r="A33" s="2"/>
      <c r="B33" s="9"/>
      <c r="C33" s="2"/>
      <c r="D33" s="2"/>
      <c r="E33" s="2"/>
      <c r="F33" s="2"/>
      <c r="G33" s="2"/>
      <c r="H33" s="2"/>
      <c r="I33" s="2"/>
      <c r="J33" s="2"/>
      <c r="K33" s="2"/>
      <c r="L33" s="2"/>
      <c r="M33" s="2"/>
      <c r="N33" s="2"/>
      <c r="O33" s="2"/>
      <c r="P33" s="2"/>
      <c r="Q33" s="2"/>
      <c r="R33" s="2"/>
      <c r="S33" s="2"/>
      <c r="T33" s="2"/>
      <c r="U33" s="2"/>
      <c r="V33" s="2"/>
    </row>
    <row r="34" ht="15.75" customHeight="1" spans="1:22">
      <c r="A34" s="2"/>
      <c r="B34" s="9"/>
      <c r="C34" s="2"/>
      <c r="D34" s="2"/>
      <c r="E34" s="2"/>
      <c r="F34" s="2"/>
      <c r="G34" s="2"/>
      <c r="H34" s="2"/>
      <c r="I34" s="2"/>
      <c r="J34" s="2"/>
      <c r="K34" s="2"/>
      <c r="L34" s="2"/>
      <c r="M34" s="2"/>
      <c r="N34" s="2"/>
      <c r="O34" s="2"/>
      <c r="P34" s="2"/>
      <c r="Q34" s="2"/>
      <c r="R34" s="2"/>
      <c r="S34" s="2"/>
      <c r="T34" s="2"/>
      <c r="U34" s="2"/>
      <c r="V34" s="2"/>
    </row>
    <row r="35" ht="15.75" customHeight="1" spans="1:22">
      <c r="A35" s="2"/>
      <c r="B35" s="9"/>
      <c r="C35" s="2"/>
      <c r="D35" s="2"/>
      <c r="E35" s="2"/>
      <c r="F35" s="2"/>
      <c r="G35" s="2"/>
      <c r="H35" s="2"/>
      <c r="I35" s="2"/>
      <c r="J35" s="2"/>
      <c r="K35" s="2"/>
      <c r="L35" s="2"/>
      <c r="M35" s="2"/>
      <c r="N35" s="2"/>
      <c r="O35" s="2"/>
      <c r="P35" s="2"/>
      <c r="Q35" s="2"/>
      <c r="R35" s="2"/>
      <c r="S35" s="2"/>
      <c r="T35" s="2"/>
      <c r="U35" s="2"/>
      <c r="V35" s="2"/>
    </row>
    <row r="36" ht="15.75" customHeight="1" spans="1:22">
      <c r="A36" s="2"/>
      <c r="B36" s="9"/>
      <c r="C36" s="2"/>
      <c r="D36" s="2"/>
      <c r="E36" s="2"/>
      <c r="F36" s="2"/>
      <c r="G36" s="2"/>
      <c r="H36" s="2"/>
      <c r="I36" s="2"/>
      <c r="J36" s="2"/>
      <c r="K36" s="2"/>
      <c r="L36" s="2"/>
      <c r="M36" s="2"/>
      <c r="N36" s="2"/>
      <c r="O36" s="2"/>
      <c r="P36" s="2"/>
      <c r="Q36" s="2"/>
      <c r="R36" s="2"/>
      <c r="S36" s="2"/>
      <c r="T36" s="2"/>
      <c r="U36" s="2"/>
      <c r="V36" s="2"/>
    </row>
    <row r="37" ht="15.75" customHeight="1" spans="1:22">
      <c r="A37" s="2"/>
      <c r="B37" s="9"/>
      <c r="C37" s="2"/>
      <c r="D37" s="2"/>
      <c r="E37" s="2"/>
      <c r="F37" s="2"/>
      <c r="G37" s="2"/>
      <c r="H37" s="2"/>
      <c r="I37" s="2"/>
      <c r="J37" s="2"/>
      <c r="K37" s="2"/>
      <c r="L37" s="2"/>
      <c r="M37" s="2"/>
      <c r="N37" s="2"/>
      <c r="O37" s="2"/>
      <c r="P37" s="2"/>
      <c r="Q37" s="2"/>
      <c r="R37" s="2"/>
      <c r="S37" s="2"/>
      <c r="T37" s="2"/>
      <c r="U37" s="2"/>
      <c r="V37" s="2"/>
    </row>
    <row r="38" ht="15.75" customHeight="1" spans="1:22">
      <c r="A38" s="2"/>
      <c r="B38" s="9"/>
      <c r="C38" s="2"/>
      <c r="D38" s="2"/>
      <c r="E38" s="2"/>
      <c r="F38" s="2"/>
      <c r="G38" s="2"/>
      <c r="H38" s="2"/>
      <c r="I38" s="2"/>
      <c r="J38" s="2"/>
      <c r="K38" s="2"/>
      <c r="L38" s="2"/>
      <c r="M38" s="2"/>
      <c r="N38" s="2"/>
      <c r="O38" s="2"/>
      <c r="P38" s="2"/>
      <c r="Q38" s="2"/>
      <c r="R38" s="2"/>
      <c r="S38" s="2"/>
      <c r="T38" s="2"/>
      <c r="U38" s="2"/>
      <c r="V38" s="2"/>
    </row>
    <row r="39" ht="15.75" customHeight="1" spans="1:22">
      <c r="A39" s="2"/>
      <c r="B39" s="9"/>
      <c r="C39" s="2"/>
      <c r="D39" s="2"/>
      <c r="E39" s="2"/>
      <c r="F39" s="2"/>
      <c r="G39" s="2"/>
      <c r="H39" s="2"/>
      <c r="I39" s="2"/>
      <c r="J39" s="2"/>
      <c r="K39" s="2"/>
      <c r="L39" s="2"/>
      <c r="M39" s="2"/>
      <c r="N39" s="2"/>
      <c r="O39" s="2"/>
      <c r="P39" s="2"/>
      <c r="Q39" s="2"/>
      <c r="R39" s="2"/>
      <c r="S39" s="2"/>
      <c r="T39" s="2"/>
      <c r="U39" s="2"/>
      <c r="V39" s="2"/>
    </row>
    <row r="40" ht="15.75" customHeight="1" spans="1:22">
      <c r="A40" s="2"/>
      <c r="B40" s="9"/>
      <c r="C40" s="2"/>
      <c r="D40" s="2"/>
      <c r="E40" s="2"/>
      <c r="F40" s="2"/>
      <c r="G40" s="2"/>
      <c r="H40" s="2"/>
      <c r="I40" s="2"/>
      <c r="J40" s="2"/>
      <c r="K40" s="2"/>
      <c r="L40" s="2"/>
      <c r="M40" s="2"/>
      <c r="N40" s="2"/>
      <c r="O40" s="2"/>
      <c r="P40" s="2"/>
      <c r="Q40" s="2"/>
      <c r="R40" s="2"/>
      <c r="S40" s="2"/>
      <c r="T40" s="2"/>
      <c r="U40" s="2"/>
      <c r="V40" s="2"/>
    </row>
    <row r="41" ht="15.75" customHeight="1" spans="1:22">
      <c r="A41" s="2"/>
      <c r="B41" s="9"/>
      <c r="C41" s="2"/>
      <c r="D41" s="2"/>
      <c r="E41" s="2"/>
      <c r="F41" s="2"/>
      <c r="G41" s="2"/>
      <c r="H41" s="2"/>
      <c r="I41" s="2"/>
      <c r="J41" s="2"/>
      <c r="K41" s="2"/>
      <c r="L41" s="2"/>
      <c r="M41" s="2"/>
      <c r="N41" s="2"/>
      <c r="O41" s="2"/>
      <c r="P41" s="2"/>
      <c r="Q41" s="2"/>
      <c r="R41" s="2"/>
      <c r="S41" s="2"/>
      <c r="T41" s="2"/>
      <c r="U41" s="2"/>
      <c r="V41" s="2"/>
    </row>
    <row r="42" ht="15.75" customHeight="1" spans="1:22">
      <c r="A42" s="2"/>
      <c r="B42" s="9"/>
      <c r="C42" s="2"/>
      <c r="D42" s="2"/>
      <c r="E42" s="2"/>
      <c r="F42" s="2"/>
      <c r="G42" s="2"/>
      <c r="H42" s="2"/>
      <c r="I42" s="2"/>
      <c r="J42" s="2"/>
      <c r="K42" s="2"/>
      <c r="L42" s="2"/>
      <c r="M42" s="2"/>
      <c r="N42" s="2"/>
      <c r="O42" s="2"/>
      <c r="P42" s="2"/>
      <c r="Q42" s="2"/>
      <c r="R42" s="2"/>
      <c r="S42" s="2"/>
      <c r="T42" s="2"/>
      <c r="U42" s="2"/>
      <c r="V42" s="2"/>
    </row>
    <row r="43" ht="15.75" customHeight="1" spans="1:22">
      <c r="A43" s="2"/>
      <c r="B43" s="9"/>
      <c r="C43" s="2"/>
      <c r="D43" s="2"/>
      <c r="E43" s="2"/>
      <c r="F43" s="2"/>
      <c r="G43" s="2"/>
      <c r="H43" s="2"/>
      <c r="I43" s="2"/>
      <c r="J43" s="2"/>
      <c r="K43" s="2"/>
      <c r="L43" s="2"/>
      <c r="M43" s="2"/>
      <c r="N43" s="2"/>
      <c r="O43" s="2"/>
      <c r="P43" s="2"/>
      <c r="Q43" s="2"/>
      <c r="R43" s="2"/>
      <c r="S43" s="2"/>
      <c r="T43" s="2"/>
      <c r="U43" s="2"/>
      <c r="V43" s="2"/>
    </row>
    <row r="44" ht="15.75" customHeight="1" spans="1:22">
      <c r="A44" s="2"/>
      <c r="B44" s="9"/>
      <c r="C44" s="2"/>
      <c r="D44" s="2"/>
      <c r="E44" s="2"/>
      <c r="F44" s="2"/>
      <c r="G44" s="2"/>
      <c r="H44" s="2"/>
      <c r="I44" s="2"/>
      <c r="J44" s="2"/>
      <c r="K44" s="2"/>
      <c r="L44" s="2"/>
      <c r="M44" s="2"/>
      <c r="N44" s="2"/>
      <c r="O44" s="2"/>
      <c r="P44" s="2"/>
      <c r="Q44" s="2"/>
      <c r="R44" s="2"/>
      <c r="S44" s="2"/>
      <c r="T44" s="2"/>
      <c r="U44" s="2"/>
      <c r="V44" s="2"/>
    </row>
    <row r="45" ht="15.75" customHeight="1" spans="1:22">
      <c r="A45" s="2"/>
      <c r="B45" s="9"/>
      <c r="C45" s="2"/>
      <c r="D45" s="2"/>
      <c r="E45" s="2"/>
      <c r="F45" s="2"/>
      <c r="G45" s="2"/>
      <c r="H45" s="2"/>
      <c r="I45" s="2"/>
      <c r="J45" s="2"/>
      <c r="K45" s="2"/>
      <c r="L45" s="2"/>
      <c r="M45" s="2"/>
      <c r="N45" s="2"/>
      <c r="O45" s="2"/>
      <c r="P45" s="2"/>
      <c r="Q45" s="2"/>
      <c r="R45" s="2"/>
      <c r="S45" s="2"/>
      <c r="T45" s="2"/>
      <c r="U45" s="2"/>
      <c r="V45" s="2"/>
    </row>
    <row r="46" ht="15.75" customHeight="1" spans="1:22">
      <c r="A46" s="2"/>
      <c r="B46" s="9"/>
      <c r="C46" s="2"/>
      <c r="D46" s="2"/>
      <c r="E46" s="2"/>
      <c r="F46" s="2"/>
      <c r="G46" s="2"/>
      <c r="H46" s="2"/>
      <c r="I46" s="2"/>
      <c r="J46" s="2"/>
      <c r="K46" s="2"/>
      <c r="L46" s="2"/>
      <c r="M46" s="2"/>
      <c r="N46" s="2"/>
      <c r="O46" s="2"/>
      <c r="P46" s="2"/>
      <c r="Q46" s="2"/>
      <c r="R46" s="2"/>
      <c r="S46" s="2"/>
      <c r="T46" s="2"/>
      <c r="U46" s="2"/>
      <c r="V46" s="2"/>
    </row>
    <row r="47" ht="15.75" customHeight="1" spans="1:22">
      <c r="A47" s="2"/>
      <c r="B47" s="9"/>
      <c r="C47" s="2"/>
      <c r="D47" s="2"/>
      <c r="E47" s="2"/>
      <c r="F47" s="2"/>
      <c r="G47" s="2"/>
      <c r="H47" s="2"/>
      <c r="I47" s="2"/>
      <c r="J47" s="2"/>
      <c r="K47" s="2"/>
      <c r="L47" s="2"/>
      <c r="M47" s="2"/>
      <c r="N47" s="2"/>
      <c r="O47" s="2"/>
      <c r="P47" s="2"/>
      <c r="Q47" s="2"/>
      <c r="R47" s="2"/>
      <c r="S47" s="2"/>
      <c r="T47" s="2"/>
      <c r="U47" s="2"/>
      <c r="V47" s="2"/>
    </row>
    <row r="48" ht="15.75" customHeight="1" spans="1:22">
      <c r="A48" s="2"/>
      <c r="B48" s="9"/>
      <c r="C48" s="2"/>
      <c r="D48" s="2"/>
      <c r="E48" s="2"/>
      <c r="F48" s="2"/>
      <c r="G48" s="2"/>
      <c r="H48" s="2"/>
      <c r="I48" s="2"/>
      <c r="J48" s="2"/>
      <c r="K48" s="2"/>
      <c r="L48" s="2"/>
      <c r="M48" s="2"/>
      <c r="N48" s="2"/>
      <c r="O48" s="2"/>
      <c r="P48" s="2"/>
      <c r="Q48" s="2"/>
      <c r="R48" s="2"/>
      <c r="S48" s="2"/>
      <c r="T48" s="2"/>
      <c r="U48" s="2"/>
      <c r="V48" s="2"/>
    </row>
    <row r="49" ht="15.75" customHeight="1" spans="1:22">
      <c r="A49" s="2"/>
      <c r="B49" s="9"/>
      <c r="C49" s="2"/>
      <c r="D49" s="2"/>
      <c r="E49" s="2"/>
      <c r="F49" s="2"/>
      <c r="G49" s="2"/>
      <c r="H49" s="2"/>
      <c r="I49" s="2"/>
      <c r="J49" s="2"/>
      <c r="K49" s="2"/>
      <c r="L49" s="2"/>
      <c r="M49" s="2"/>
      <c r="N49" s="2"/>
      <c r="O49" s="2"/>
      <c r="P49" s="2"/>
      <c r="Q49" s="2"/>
      <c r="R49" s="2"/>
      <c r="S49" s="2"/>
      <c r="T49" s="2"/>
      <c r="U49" s="2"/>
      <c r="V49" s="2"/>
    </row>
    <row r="50" ht="15.75" customHeight="1" spans="1:22">
      <c r="A50" s="2"/>
      <c r="B50" s="9"/>
      <c r="C50" s="2"/>
      <c r="D50" s="2"/>
      <c r="E50" s="2"/>
      <c r="F50" s="2"/>
      <c r="G50" s="2"/>
      <c r="H50" s="2"/>
      <c r="I50" s="2"/>
      <c r="J50" s="2"/>
      <c r="K50" s="2"/>
      <c r="L50" s="2"/>
      <c r="M50" s="2"/>
      <c r="N50" s="2"/>
      <c r="O50" s="2"/>
      <c r="P50" s="2"/>
      <c r="Q50" s="2"/>
      <c r="R50" s="2"/>
      <c r="S50" s="2"/>
      <c r="T50" s="2"/>
      <c r="U50" s="2"/>
      <c r="V50" s="2"/>
    </row>
    <row r="51" ht="15.75" customHeight="1" spans="1:22">
      <c r="A51" s="2"/>
      <c r="B51" s="9"/>
      <c r="C51" s="2"/>
      <c r="D51" s="2"/>
      <c r="E51" s="2"/>
      <c r="F51" s="2"/>
      <c r="G51" s="2"/>
      <c r="H51" s="2"/>
      <c r="I51" s="2"/>
      <c r="J51" s="2"/>
      <c r="K51" s="2"/>
      <c r="L51" s="2"/>
      <c r="M51" s="2"/>
      <c r="N51" s="2"/>
      <c r="O51" s="2"/>
      <c r="P51" s="2"/>
      <c r="Q51" s="2"/>
      <c r="R51" s="2"/>
      <c r="S51" s="2"/>
      <c r="T51" s="2"/>
      <c r="U51" s="2"/>
      <c r="V51" s="2"/>
    </row>
    <row r="52" ht="15.75" customHeight="1" spans="1:22">
      <c r="A52" s="2"/>
      <c r="B52" s="9"/>
      <c r="C52" s="2"/>
      <c r="D52" s="2"/>
      <c r="E52" s="2"/>
      <c r="F52" s="2"/>
      <c r="G52" s="2"/>
      <c r="H52" s="2"/>
      <c r="I52" s="2"/>
      <c r="J52" s="2"/>
      <c r="K52" s="2"/>
      <c r="L52" s="2"/>
      <c r="M52" s="2"/>
      <c r="N52" s="2"/>
      <c r="O52" s="2"/>
      <c r="P52" s="2"/>
      <c r="Q52" s="2"/>
      <c r="R52" s="2"/>
      <c r="S52" s="2"/>
      <c r="T52" s="2"/>
      <c r="U52" s="2"/>
      <c r="V52" s="2"/>
    </row>
    <row r="53" ht="15.75" customHeight="1" spans="1:22">
      <c r="A53" s="2"/>
      <c r="B53" s="9"/>
      <c r="C53" s="2"/>
      <c r="D53" s="2"/>
      <c r="E53" s="2"/>
      <c r="F53" s="2"/>
      <c r="G53" s="2"/>
      <c r="H53" s="2"/>
      <c r="I53" s="2"/>
      <c r="J53" s="2"/>
      <c r="K53" s="2"/>
      <c r="L53" s="2"/>
      <c r="M53" s="2"/>
      <c r="N53" s="2"/>
      <c r="O53" s="2"/>
      <c r="P53" s="2"/>
      <c r="Q53" s="2"/>
      <c r="R53" s="2"/>
      <c r="S53" s="2"/>
      <c r="T53" s="2"/>
      <c r="U53" s="2"/>
      <c r="V53" s="2"/>
    </row>
    <row r="54" ht="15.75" customHeight="1" spans="1:22">
      <c r="A54" s="2"/>
      <c r="B54" s="9"/>
      <c r="C54" s="2"/>
      <c r="D54" s="2"/>
      <c r="E54" s="2"/>
      <c r="F54" s="2"/>
      <c r="G54" s="2"/>
      <c r="H54" s="2"/>
      <c r="I54" s="2"/>
      <c r="J54" s="2"/>
      <c r="K54" s="2"/>
      <c r="L54" s="2"/>
      <c r="M54" s="2"/>
      <c r="N54" s="2"/>
      <c r="O54" s="2"/>
      <c r="P54" s="2"/>
      <c r="Q54" s="2"/>
      <c r="R54" s="2"/>
      <c r="S54" s="2"/>
      <c r="T54" s="2"/>
      <c r="U54" s="2"/>
      <c r="V54" s="2"/>
    </row>
    <row r="55" ht="15.75" customHeight="1" spans="1:22">
      <c r="A55" s="2"/>
      <c r="B55" s="9"/>
      <c r="C55" s="2"/>
      <c r="D55" s="2"/>
      <c r="E55" s="2"/>
      <c r="F55" s="2"/>
      <c r="G55" s="2"/>
      <c r="H55" s="2"/>
      <c r="I55" s="2"/>
      <c r="J55" s="2"/>
      <c r="K55" s="2"/>
      <c r="L55" s="2"/>
      <c r="M55" s="2"/>
      <c r="N55" s="2"/>
      <c r="O55" s="2"/>
      <c r="P55" s="2"/>
      <c r="Q55" s="2"/>
      <c r="R55" s="2"/>
      <c r="S55" s="2"/>
      <c r="T55" s="2"/>
      <c r="U55" s="2"/>
      <c r="V55" s="2"/>
    </row>
    <row r="56" ht="15.75" customHeight="1" spans="1:22">
      <c r="A56" s="2"/>
      <c r="B56" s="9"/>
      <c r="C56" s="2"/>
      <c r="D56" s="2"/>
      <c r="E56" s="2"/>
      <c r="F56" s="2"/>
      <c r="G56" s="2"/>
      <c r="H56" s="2"/>
      <c r="I56" s="2"/>
      <c r="J56" s="2"/>
      <c r="K56" s="2"/>
      <c r="L56" s="2"/>
      <c r="M56" s="2"/>
      <c r="N56" s="2"/>
      <c r="O56" s="2"/>
      <c r="P56" s="2"/>
      <c r="Q56" s="2"/>
      <c r="R56" s="2"/>
      <c r="S56" s="2"/>
      <c r="T56" s="2"/>
      <c r="U56" s="2"/>
      <c r="V56" s="2"/>
    </row>
    <row r="57" ht="15.75" customHeight="1" spans="1:22">
      <c r="A57" s="2"/>
      <c r="B57" s="9"/>
      <c r="C57" s="2"/>
      <c r="D57" s="2"/>
      <c r="E57" s="2"/>
      <c r="F57" s="2"/>
      <c r="G57" s="2"/>
      <c r="H57" s="2"/>
      <c r="I57" s="2"/>
      <c r="J57" s="2"/>
      <c r="K57" s="2"/>
      <c r="L57" s="2"/>
      <c r="M57" s="2"/>
      <c r="N57" s="2"/>
      <c r="O57" s="2"/>
      <c r="P57" s="2"/>
      <c r="Q57" s="2"/>
      <c r="R57" s="2"/>
      <c r="S57" s="2"/>
      <c r="T57" s="2"/>
      <c r="U57" s="2"/>
      <c r="V57" s="2"/>
    </row>
    <row r="58" ht="15.75" customHeight="1" spans="1:22">
      <c r="A58" s="2"/>
      <c r="B58" s="9"/>
      <c r="C58" s="2"/>
      <c r="D58" s="2"/>
      <c r="E58" s="2"/>
      <c r="F58" s="2"/>
      <c r="G58" s="2"/>
      <c r="H58" s="2"/>
      <c r="I58" s="2"/>
      <c r="J58" s="2"/>
      <c r="K58" s="2"/>
      <c r="L58" s="2"/>
      <c r="M58" s="2"/>
      <c r="N58" s="2"/>
      <c r="O58" s="2"/>
      <c r="P58" s="2"/>
      <c r="Q58" s="2"/>
      <c r="R58" s="2"/>
      <c r="S58" s="2"/>
      <c r="T58" s="2"/>
      <c r="U58" s="2"/>
      <c r="V58" s="2"/>
    </row>
    <row r="59" ht="15.75" customHeight="1" spans="1:22">
      <c r="A59" s="2"/>
      <c r="B59" s="9"/>
      <c r="C59" s="2"/>
      <c r="D59" s="2"/>
      <c r="E59" s="2"/>
      <c r="F59" s="2"/>
      <c r="G59" s="2"/>
      <c r="H59" s="2"/>
      <c r="I59" s="2"/>
      <c r="J59" s="2"/>
      <c r="K59" s="2"/>
      <c r="L59" s="2"/>
      <c r="M59" s="2"/>
      <c r="N59" s="2"/>
      <c r="O59" s="2"/>
      <c r="P59" s="2"/>
      <c r="Q59" s="2"/>
      <c r="R59" s="2"/>
      <c r="S59" s="2"/>
      <c r="T59" s="2"/>
      <c r="U59" s="2"/>
      <c r="V59" s="2"/>
    </row>
    <row r="60" ht="15.75" customHeight="1" spans="1:22">
      <c r="A60" s="2"/>
      <c r="B60" s="9"/>
      <c r="C60" s="2"/>
      <c r="D60" s="2"/>
      <c r="E60" s="2"/>
      <c r="F60" s="2"/>
      <c r="G60" s="2"/>
      <c r="H60" s="2"/>
      <c r="I60" s="2"/>
      <c r="J60" s="2"/>
      <c r="K60" s="2"/>
      <c r="L60" s="2"/>
      <c r="M60" s="2"/>
      <c r="N60" s="2"/>
      <c r="O60" s="2"/>
      <c r="P60" s="2"/>
      <c r="Q60" s="2"/>
      <c r="R60" s="2"/>
      <c r="S60" s="2"/>
      <c r="T60" s="2"/>
      <c r="U60" s="2"/>
      <c r="V60" s="2"/>
    </row>
    <row r="61" ht="15.75" customHeight="1" spans="1:22">
      <c r="A61" s="2"/>
      <c r="B61" s="9"/>
      <c r="C61" s="2"/>
      <c r="D61" s="2"/>
      <c r="E61" s="2"/>
      <c r="F61" s="2"/>
      <c r="G61" s="2"/>
      <c r="H61" s="2"/>
      <c r="I61" s="2"/>
      <c r="J61" s="2"/>
      <c r="K61" s="2"/>
      <c r="L61" s="2"/>
      <c r="M61" s="2"/>
      <c r="N61" s="2"/>
      <c r="O61" s="2"/>
      <c r="P61" s="2"/>
      <c r="Q61" s="2"/>
      <c r="R61" s="2"/>
      <c r="S61" s="2"/>
      <c r="T61" s="2"/>
      <c r="U61" s="2"/>
      <c r="V61" s="2"/>
    </row>
    <row r="62" ht="15.75" customHeight="1" spans="1:22">
      <c r="A62" s="2"/>
      <c r="B62" s="9"/>
      <c r="C62" s="2"/>
      <c r="D62" s="2"/>
      <c r="E62" s="2"/>
      <c r="F62" s="2"/>
      <c r="G62" s="2"/>
      <c r="H62" s="2"/>
      <c r="I62" s="2"/>
      <c r="J62" s="2"/>
      <c r="K62" s="2"/>
      <c r="L62" s="2"/>
      <c r="M62" s="2"/>
      <c r="N62" s="2"/>
      <c r="O62" s="2"/>
      <c r="P62" s="2"/>
      <c r="Q62" s="2"/>
      <c r="R62" s="2"/>
      <c r="S62" s="2"/>
      <c r="T62" s="2"/>
      <c r="U62" s="2"/>
      <c r="V62" s="2"/>
    </row>
    <row r="63" ht="15.75" customHeight="1" spans="1:22">
      <c r="A63" s="2"/>
      <c r="B63" s="9"/>
      <c r="C63" s="2"/>
      <c r="D63" s="2"/>
      <c r="E63" s="2"/>
      <c r="F63" s="2"/>
      <c r="G63" s="2"/>
      <c r="H63" s="2"/>
      <c r="I63" s="2"/>
      <c r="J63" s="2"/>
      <c r="K63" s="2"/>
      <c r="L63" s="2"/>
      <c r="M63" s="2"/>
      <c r="N63" s="2"/>
      <c r="O63" s="2"/>
      <c r="P63" s="2"/>
      <c r="Q63" s="2"/>
      <c r="R63" s="2"/>
      <c r="S63" s="2"/>
      <c r="T63" s="2"/>
      <c r="U63" s="2"/>
      <c r="V63" s="2"/>
    </row>
    <row r="64" ht="15.75" customHeight="1" spans="1:22">
      <c r="A64" s="2"/>
      <c r="B64" s="9"/>
      <c r="C64" s="2"/>
      <c r="D64" s="2"/>
      <c r="E64" s="2"/>
      <c r="F64" s="2"/>
      <c r="G64" s="2"/>
      <c r="H64" s="2"/>
      <c r="I64" s="2"/>
      <c r="J64" s="2"/>
      <c r="K64" s="2"/>
      <c r="L64" s="2"/>
      <c r="M64" s="2"/>
      <c r="N64" s="2"/>
      <c r="O64" s="2"/>
      <c r="P64" s="2"/>
      <c r="Q64" s="2"/>
      <c r="R64" s="2"/>
      <c r="S64" s="2"/>
      <c r="T64" s="2"/>
      <c r="U64" s="2"/>
      <c r="V64" s="2"/>
    </row>
    <row r="65" ht="15.75" customHeight="1" spans="1:22">
      <c r="A65" s="2"/>
      <c r="B65" s="9"/>
      <c r="C65" s="2"/>
      <c r="D65" s="2"/>
      <c r="E65" s="2"/>
      <c r="F65" s="2"/>
      <c r="G65" s="2"/>
      <c r="H65" s="2"/>
      <c r="I65" s="2"/>
      <c r="J65" s="2"/>
      <c r="K65" s="2"/>
      <c r="L65" s="2"/>
      <c r="M65" s="2"/>
      <c r="N65" s="2"/>
      <c r="O65" s="2"/>
      <c r="P65" s="2"/>
      <c r="Q65" s="2"/>
      <c r="R65" s="2"/>
      <c r="S65" s="2"/>
      <c r="T65" s="2"/>
      <c r="U65" s="2"/>
      <c r="V65" s="2"/>
    </row>
    <row r="66" ht="15.75" customHeight="1" spans="1:22">
      <c r="A66" s="2"/>
      <c r="B66" s="9"/>
      <c r="C66" s="2"/>
      <c r="D66" s="2"/>
      <c r="E66" s="2"/>
      <c r="F66" s="2"/>
      <c r="G66" s="2"/>
      <c r="H66" s="2"/>
      <c r="I66" s="2"/>
      <c r="J66" s="2"/>
      <c r="K66" s="2"/>
      <c r="L66" s="2"/>
      <c r="M66" s="2"/>
      <c r="N66" s="2"/>
      <c r="O66" s="2"/>
      <c r="P66" s="2"/>
      <c r="Q66" s="2"/>
      <c r="R66" s="2"/>
      <c r="S66" s="2"/>
      <c r="T66" s="2"/>
      <c r="U66" s="2"/>
      <c r="V66" s="2"/>
    </row>
    <row r="67" ht="15.75" customHeight="1" spans="1:22">
      <c r="A67" s="2"/>
      <c r="B67" s="9"/>
      <c r="C67" s="2"/>
      <c r="D67" s="2"/>
      <c r="E67" s="2"/>
      <c r="F67" s="2"/>
      <c r="G67" s="2"/>
      <c r="H67" s="2"/>
      <c r="I67" s="2"/>
      <c r="J67" s="2"/>
      <c r="K67" s="2"/>
      <c r="L67" s="2"/>
      <c r="M67" s="2"/>
      <c r="N67" s="2"/>
      <c r="O67" s="2"/>
      <c r="P67" s="2"/>
      <c r="Q67" s="2"/>
      <c r="R67" s="2"/>
      <c r="S67" s="2"/>
      <c r="T67" s="2"/>
      <c r="U67" s="2"/>
      <c r="V67" s="2"/>
    </row>
    <row r="68" ht="15.75" customHeight="1" spans="1:22">
      <c r="A68" s="2"/>
      <c r="B68" s="9"/>
      <c r="C68" s="2"/>
      <c r="D68" s="2"/>
      <c r="E68" s="2"/>
      <c r="F68" s="2"/>
      <c r="G68" s="2"/>
      <c r="H68" s="2"/>
      <c r="I68" s="2"/>
      <c r="J68" s="2"/>
      <c r="K68" s="2"/>
      <c r="L68" s="2"/>
      <c r="M68" s="2"/>
      <c r="N68" s="2"/>
      <c r="O68" s="2"/>
      <c r="P68" s="2"/>
      <c r="Q68" s="2"/>
      <c r="R68" s="2"/>
      <c r="S68" s="2"/>
      <c r="T68" s="2"/>
      <c r="U68" s="2"/>
      <c r="V68" s="2"/>
    </row>
    <row r="69" ht="15.75" customHeight="1" spans="1:22">
      <c r="A69" s="2"/>
      <c r="B69" s="9"/>
      <c r="C69" s="2"/>
      <c r="D69" s="2"/>
      <c r="E69" s="2"/>
      <c r="F69" s="2"/>
      <c r="G69" s="2"/>
      <c r="H69" s="2"/>
      <c r="I69" s="2"/>
      <c r="J69" s="2"/>
      <c r="K69" s="2"/>
      <c r="L69" s="2"/>
      <c r="M69" s="2"/>
      <c r="N69" s="2"/>
      <c r="O69" s="2"/>
      <c r="P69" s="2"/>
      <c r="Q69" s="2"/>
      <c r="R69" s="2"/>
      <c r="S69" s="2"/>
      <c r="T69" s="2"/>
      <c r="U69" s="2"/>
      <c r="V69" s="2"/>
    </row>
    <row r="70" ht="15.75" customHeight="1" spans="1:22">
      <c r="A70" s="2"/>
      <c r="B70" s="9"/>
      <c r="C70" s="2"/>
      <c r="D70" s="2"/>
      <c r="E70" s="2"/>
      <c r="F70" s="2"/>
      <c r="G70" s="2"/>
      <c r="H70" s="2"/>
      <c r="I70" s="2"/>
      <c r="J70" s="2"/>
      <c r="K70" s="2"/>
      <c r="L70" s="2"/>
      <c r="M70" s="2"/>
      <c r="N70" s="2"/>
      <c r="O70" s="2"/>
      <c r="P70" s="2"/>
      <c r="Q70" s="2"/>
      <c r="R70" s="2"/>
      <c r="S70" s="2"/>
      <c r="T70" s="2"/>
      <c r="U70" s="2"/>
      <c r="V70" s="2"/>
    </row>
    <row r="71" ht="15.75" customHeight="1" spans="1:22">
      <c r="A71" s="2"/>
      <c r="B71" s="9"/>
      <c r="C71" s="2"/>
      <c r="D71" s="2"/>
      <c r="E71" s="2"/>
      <c r="F71" s="2"/>
      <c r="G71" s="2"/>
      <c r="H71" s="2"/>
      <c r="I71" s="2"/>
      <c r="J71" s="2"/>
      <c r="K71" s="2"/>
      <c r="L71" s="2"/>
      <c r="M71" s="2"/>
      <c r="N71" s="2"/>
      <c r="O71" s="2"/>
      <c r="P71" s="2"/>
      <c r="Q71" s="2"/>
      <c r="R71" s="2"/>
      <c r="S71" s="2"/>
      <c r="T71" s="2"/>
      <c r="U71" s="2"/>
      <c r="V71" s="2"/>
    </row>
    <row r="72" ht="15.75" customHeight="1" spans="1:22">
      <c r="A72" s="2"/>
      <c r="B72" s="9"/>
      <c r="C72" s="2"/>
      <c r="D72" s="2"/>
      <c r="E72" s="2"/>
      <c r="F72" s="2"/>
      <c r="G72" s="2"/>
      <c r="H72" s="2"/>
      <c r="I72" s="2"/>
      <c r="J72" s="2"/>
      <c r="K72" s="2"/>
      <c r="L72" s="2"/>
      <c r="M72" s="2"/>
      <c r="N72" s="2"/>
      <c r="O72" s="2"/>
      <c r="P72" s="2"/>
      <c r="Q72" s="2"/>
      <c r="R72" s="2"/>
      <c r="S72" s="2"/>
      <c r="T72" s="2"/>
      <c r="U72" s="2"/>
      <c r="V72" s="2"/>
    </row>
    <row r="73" ht="15.75" customHeight="1" spans="1:22">
      <c r="A73" s="2"/>
      <c r="B73" s="9"/>
      <c r="C73" s="2"/>
      <c r="D73" s="2"/>
      <c r="E73" s="2"/>
      <c r="F73" s="2"/>
      <c r="G73" s="2"/>
      <c r="H73" s="2"/>
      <c r="I73" s="2"/>
      <c r="J73" s="2"/>
      <c r="K73" s="2"/>
      <c r="L73" s="2"/>
      <c r="M73" s="2"/>
      <c r="N73" s="2"/>
      <c r="O73" s="2"/>
      <c r="P73" s="2"/>
      <c r="Q73" s="2"/>
      <c r="R73" s="2"/>
      <c r="S73" s="2"/>
      <c r="T73" s="2"/>
      <c r="U73" s="2"/>
      <c r="V73" s="2"/>
    </row>
    <row r="74" ht="15.75" customHeight="1" spans="1:22">
      <c r="A74" s="2"/>
      <c r="B74" s="9"/>
      <c r="C74" s="2"/>
      <c r="D74" s="2"/>
      <c r="E74" s="2"/>
      <c r="F74" s="2"/>
      <c r="G74" s="2"/>
      <c r="H74" s="2"/>
      <c r="I74" s="2"/>
      <c r="J74" s="2"/>
      <c r="K74" s="2"/>
      <c r="L74" s="2"/>
      <c r="M74" s="2"/>
      <c r="N74" s="2"/>
      <c r="O74" s="2"/>
      <c r="P74" s="2"/>
      <c r="Q74" s="2"/>
      <c r="R74" s="2"/>
      <c r="S74" s="2"/>
      <c r="T74" s="2"/>
      <c r="U74" s="2"/>
      <c r="V74" s="2"/>
    </row>
    <row r="75" ht="15.75" customHeight="1" spans="1:22">
      <c r="A75" s="2"/>
      <c r="B75" s="9"/>
      <c r="C75" s="2"/>
      <c r="D75" s="2"/>
      <c r="E75" s="2"/>
      <c r="F75" s="2"/>
      <c r="G75" s="2"/>
      <c r="H75" s="2"/>
      <c r="I75" s="2"/>
      <c r="J75" s="2"/>
      <c r="K75" s="2"/>
      <c r="L75" s="2"/>
      <c r="M75" s="2"/>
      <c r="N75" s="2"/>
      <c r="O75" s="2"/>
      <c r="P75" s="2"/>
      <c r="Q75" s="2"/>
      <c r="R75" s="2"/>
      <c r="S75" s="2"/>
      <c r="T75" s="2"/>
      <c r="U75" s="2"/>
      <c r="V75" s="2"/>
    </row>
    <row r="76" ht="15.75" customHeight="1" spans="1:22">
      <c r="A76" s="2"/>
      <c r="B76" s="9"/>
      <c r="C76" s="2"/>
      <c r="D76" s="2"/>
      <c r="E76" s="2"/>
      <c r="F76" s="2"/>
      <c r="G76" s="2"/>
      <c r="H76" s="2"/>
      <c r="I76" s="2"/>
      <c r="J76" s="2"/>
      <c r="K76" s="2"/>
      <c r="L76" s="2"/>
      <c r="M76" s="2"/>
      <c r="N76" s="2"/>
      <c r="O76" s="2"/>
      <c r="P76" s="2"/>
      <c r="Q76" s="2"/>
      <c r="R76" s="2"/>
      <c r="S76" s="2"/>
      <c r="T76" s="2"/>
      <c r="U76" s="2"/>
      <c r="V76" s="2"/>
    </row>
    <row r="77" ht="15.75" customHeight="1" spans="1:22">
      <c r="A77" s="2"/>
      <c r="B77" s="9"/>
      <c r="C77" s="2"/>
      <c r="D77" s="2"/>
      <c r="E77" s="2"/>
      <c r="F77" s="2"/>
      <c r="G77" s="2"/>
      <c r="H77" s="2"/>
      <c r="I77" s="2"/>
      <c r="J77" s="2"/>
      <c r="K77" s="2"/>
      <c r="L77" s="2"/>
      <c r="M77" s="2"/>
      <c r="N77" s="2"/>
      <c r="O77" s="2"/>
      <c r="P77" s="2"/>
      <c r="Q77" s="2"/>
      <c r="R77" s="2"/>
      <c r="S77" s="2"/>
      <c r="T77" s="2"/>
      <c r="U77" s="2"/>
      <c r="V77" s="2"/>
    </row>
    <row r="78" ht="15.75" customHeight="1" spans="1:22">
      <c r="A78" s="2"/>
      <c r="B78" s="9"/>
      <c r="C78" s="2"/>
      <c r="D78" s="2"/>
      <c r="E78" s="2"/>
      <c r="F78" s="2"/>
      <c r="G78" s="2"/>
      <c r="H78" s="2"/>
      <c r="I78" s="2"/>
      <c r="J78" s="2"/>
      <c r="K78" s="2"/>
      <c r="L78" s="2"/>
      <c r="M78" s="2"/>
      <c r="N78" s="2"/>
      <c r="O78" s="2"/>
      <c r="P78" s="2"/>
      <c r="Q78" s="2"/>
      <c r="R78" s="2"/>
      <c r="S78" s="2"/>
      <c r="T78" s="2"/>
      <c r="U78" s="2"/>
      <c r="V78" s="2"/>
    </row>
    <row r="79" ht="15.75" customHeight="1" spans="1:22">
      <c r="A79" s="2"/>
      <c r="B79" s="9"/>
      <c r="C79" s="2"/>
      <c r="D79" s="2"/>
      <c r="E79" s="2"/>
      <c r="F79" s="2"/>
      <c r="G79" s="2"/>
      <c r="H79" s="2"/>
      <c r="I79" s="2"/>
      <c r="J79" s="2"/>
      <c r="K79" s="2"/>
      <c r="L79" s="2"/>
      <c r="M79" s="2"/>
      <c r="N79" s="2"/>
      <c r="O79" s="2"/>
      <c r="P79" s="2"/>
      <c r="Q79" s="2"/>
      <c r="R79" s="2"/>
      <c r="S79" s="2"/>
      <c r="T79" s="2"/>
      <c r="U79" s="2"/>
      <c r="V79" s="2"/>
    </row>
    <row r="80" ht="15.75" customHeight="1" spans="1:22">
      <c r="A80" s="2"/>
      <c r="B80" s="9"/>
      <c r="C80" s="2"/>
      <c r="D80" s="2"/>
      <c r="E80" s="2"/>
      <c r="F80" s="2"/>
      <c r="G80" s="2"/>
      <c r="H80" s="2"/>
      <c r="I80" s="2"/>
      <c r="J80" s="2"/>
      <c r="K80" s="2"/>
      <c r="L80" s="2"/>
      <c r="M80" s="2"/>
      <c r="N80" s="2"/>
      <c r="O80" s="2"/>
      <c r="P80" s="2"/>
      <c r="Q80" s="2"/>
      <c r="R80" s="2"/>
      <c r="S80" s="2"/>
      <c r="T80" s="2"/>
      <c r="U80" s="2"/>
      <c r="V80" s="2"/>
    </row>
    <row r="81" ht="15.75" customHeight="1" spans="1:22">
      <c r="A81" s="2"/>
      <c r="B81" s="9"/>
      <c r="C81" s="2"/>
      <c r="D81" s="2"/>
      <c r="E81" s="2"/>
      <c r="F81" s="2"/>
      <c r="G81" s="2"/>
      <c r="H81" s="2"/>
      <c r="I81" s="2"/>
      <c r="J81" s="2"/>
      <c r="K81" s="2"/>
      <c r="L81" s="2"/>
      <c r="M81" s="2"/>
      <c r="N81" s="2"/>
      <c r="O81" s="2"/>
      <c r="P81" s="2"/>
      <c r="Q81" s="2"/>
      <c r="R81" s="2"/>
      <c r="S81" s="2"/>
      <c r="T81" s="2"/>
      <c r="U81" s="2"/>
      <c r="V81" s="2"/>
    </row>
    <row r="82" ht="15.75" customHeight="1" spans="1:22">
      <c r="A82" s="2"/>
      <c r="B82" s="9"/>
      <c r="C82" s="2"/>
      <c r="D82" s="2"/>
      <c r="E82" s="2"/>
      <c r="F82" s="2"/>
      <c r="G82" s="2"/>
      <c r="H82" s="2"/>
      <c r="I82" s="2"/>
      <c r="J82" s="2"/>
      <c r="K82" s="2"/>
      <c r="L82" s="2"/>
      <c r="M82" s="2"/>
      <c r="N82" s="2"/>
      <c r="O82" s="2"/>
      <c r="P82" s="2"/>
      <c r="Q82" s="2"/>
      <c r="R82" s="2"/>
      <c r="S82" s="2"/>
      <c r="T82" s="2"/>
      <c r="U82" s="2"/>
      <c r="V82" s="2"/>
    </row>
    <row r="83" ht="15.75" customHeight="1" spans="1:22">
      <c r="A83" s="2"/>
      <c r="B83" s="9"/>
      <c r="C83" s="2"/>
      <c r="D83" s="2"/>
      <c r="E83" s="2"/>
      <c r="F83" s="2"/>
      <c r="G83" s="2"/>
      <c r="H83" s="2"/>
      <c r="I83" s="2"/>
      <c r="J83" s="2"/>
      <c r="K83" s="2"/>
      <c r="L83" s="2"/>
      <c r="M83" s="2"/>
      <c r="N83" s="2"/>
      <c r="O83" s="2"/>
      <c r="P83" s="2"/>
      <c r="Q83" s="2"/>
      <c r="R83" s="2"/>
      <c r="S83" s="2"/>
      <c r="T83" s="2"/>
      <c r="U83" s="2"/>
      <c r="V83" s="2"/>
    </row>
    <row r="84" ht="15.75" customHeight="1" spans="1:22">
      <c r="A84" s="2"/>
      <c r="B84" s="9"/>
      <c r="C84" s="2"/>
      <c r="D84" s="2"/>
      <c r="E84" s="2"/>
      <c r="F84" s="2"/>
      <c r="G84" s="2"/>
      <c r="H84" s="2"/>
      <c r="I84" s="2"/>
      <c r="J84" s="2"/>
      <c r="K84" s="2"/>
      <c r="L84" s="2"/>
      <c r="M84" s="2"/>
      <c r="N84" s="2"/>
      <c r="O84" s="2"/>
      <c r="P84" s="2"/>
      <c r="Q84" s="2"/>
      <c r="R84" s="2"/>
      <c r="S84" s="2"/>
      <c r="T84" s="2"/>
      <c r="U84" s="2"/>
      <c r="V84" s="2"/>
    </row>
    <row r="85" ht="15.75" customHeight="1" spans="1:22">
      <c r="A85" s="2"/>
      <c r="B85" s="9"/>
      <c r="C85" s="2"/>
      <c r="D85" s="2"/>
      <c r="E85" s="2"/>
      <c r="F85" s="2"/>
      <c r="G85" s="2"/>
      <c r="H85" s="2"/>
      <c r="I85" s="2"/>
      <c r="J85" s="2"/>
      <c r="K85" s="2"/>
      <c r="L85" s="2"/>
      <c r="M85" s="2"/>
      <c r="N85" s="2"/>
      <c r="O85" s="2"/>
      <c r="P85" s="2"/>
      <c r="Q85" s="2"/>
      <c r="R85" s="2"/>
      <c r="S85" s="2"/>
      <c r="T85" s="2"/>
      <c r="U85" s="2"/>
      <c r="V85" s="2"/>
    </row>
    <row r="86" ht="15.75" customHeight="1" spans="1:22">
      <c r="A86" s="2"/>
      <c r="B86" s="9"/>
      <c r="C86" s="2"/>
      <c r="D86" s="2"/>
      <c r="E86" s="2"/>
      <c r="F86" s="2"/>
      <c r="G86" s="2"/>
      <c r="H86" s="2"/>
      <c r="I86" s="2"/>
      <c r="J86" s="2"/>
      <c r="K86" s="2"/>
      <c r="L86" s="2"/>
      <c r="M86" s="2"/>
      <c r="N86" s="2"/>
      <c r="O86" s="2"/>
      <c r="P86" s="2"/>
      <c r="Q86" s="2"/>
      <c r="R86" s="2"/>
      <c r="S86" s="2"/>
      <c r="T86" s="2"/>
      <c r="U86" s="2"/>
      <c r="V86" s="2"/>
    </row>
    <row r="87" ht="15.75" customHeight="1" spans="1:22">
      <c r="A87" s="2"/>
      <c r="B87" s="9"/>
      <c r="C87" s="2"/>
      <c r="D87" s="2"/>
      <c r="E87" s="2"/>
      <c r="F87" s="2"/>
      <c r="G87" s="2"/>
      <c r="H87" s="2"/>
      <c r="I87" s="2"/>
      <c r="J87" s="2"/>
      <c r="K87" s="2"/>
      <c r="L87" s="2"/>
      <c r="M87" s="2"/>
      <c r="N87" s="2"/>
      <c r="O87" s="2"/>
      <c r="P87" s="2"/>
      <c r="Q87" s="2"/>
      <c r="R87" s="2"/>
      <c r="S87" s="2"/>
      <c r="T87" s="2"/>
      <c r="U87" s="2"/>
      <c r="V87" s="2"/>
    </row>
    <row r="88" ht="15.75" customHeight="1" spans="1:22">
      <c r="A88" s="2"/>
      <c r="B88" s="9"/>
      <c r="C88" s="2"/>
      <c r="D88" s="2"/>
      <c r="E88" s="2"/>
      <c r="F88" s="2"/>
      <c r="G88" s="2"/>
      <c r="H88" s="2"/>
      <c r="I88" s="2"/>
      <c r="J88" s="2"/>
      <c r="K88" s="2"/>
      <c r="L88" s="2"/>
      <c r="M88" s="2"/>
      <c r="N88" s="2"/>
      <c r="O88" s="2"/>
      <c r="P88" s="2"/>
      <c r="Q88" s="2"/>
      <c r="R88" s="2"/>
      <c r="S88" s="2"/>
      <c r="T88" s="2"/>
      <c r="U88" s="2"/>
      <c r="V88" s="2"/>
    </row>
    <row r="89" ht="15.75" customHeight="1" spans="1:22">
      <c r="A89" s="2"/>
      <c r="B89" s="9"/>
      <c r="C89" s="2"/>
      <c r="D89" s="2"/>
      <c r="E89" s="2"/>
      <c r="F89" s="2"/>
      <c r="G89" s="2"/>
      <c r="H89" s="2"/>
      <c r="I89" s="2"/>
      <c r="J89" s="2"/>
      <c r="K89" s="2"/>
      <c r="L89" s="2"/>
      <c r="M89" s="2"/>
      <c r="N89" s="2"/>
      <c r="O89" s="2"/>
      <c r="P89" s="2"/>
      <c r="Q89" s="2"/>
      <c r="R89" s="2"/>
      <c r="S89" s="2"/>
      <c r="T89" s="2"/>
      <c r="U89" s="2"/>
      <c r="V89" s="2"/>
    </row>
    <row r="90" ht="15.75" customHeight="1" spans="1:22">
      <c r="A90" s="2"/>
      <c r="B90" s="9"/>
      <c r="C90" s="2"/>
      <c r="D90" s="2"/>
      <c r="E90" s="2"/>
      <c r="F90" s="2"/>
      <c r="G90" s="2"/>
      <c r="H90" s="2"/>
      <c r="I90" s="2"/>
      <c r="J90" s="2"/>
      <c r="K90" s="2"/>
      <c r="L90" s="2"/>
      <c r="M90" s="2"/>
      <c r="N90" s="2"/>
      <c r="O90" s="2"/>
      <c r="P90" s="2"/>
      <c r="Q90" s="2"/>
      <c r="R90" s="2"/>
      <c r="S90" s="2"/>
      <c r="T90" s="2"/>
      <c r="U90" s="2"/>
      <c r="V90" s="2"/>
    </row>
    <row r="91" ht="15.75" customHeight="1" spans="1:22">
      <c r="A91" s="2"/>
      <c r="B91" s="9"/>
      <c r="C91" s="2"/>
      <c r="D91" s="2"/>
      <c r="E91" s="2"/>
      <c r="F91" s="2"/>
      <c r="G91" s="2"/>
      <c r="H91" s="2"/>
      <c r="I91" s="2"/>
      <c r="J91" s="2"/>
      <c r="K91" s="2"/>
      <c r="L91" s="2"/>
      <c r="M91" s="2"/>
      <c r="N91" s="2"/>
      <c r="O91" s="2"/>
      <c r="P91" s="2"/>
      <c r="Q91" s="2"/>
      <c r="R91" s="2"/>
      <c r="S91" s="2"/>
      <c r="T91" s="2"/>
      <c r="U91" s="2"/>
      <c r="V91" s="2"/>
    </row>
    <row r="92" ht="15.75" customHeight="1" spans="1:22">
      <c r="A92" s="2"/>
      <c r="B92" s="9"/>
      <c r="C92" s="2"/>
      <c r="D92" s="2"/>
      <c r="E92" s="2"/>
      <c r="F92" s="2"/>
      <c r="G92" s="2"/>
      <c r="H92" s="2"/>
      <c r="I92" s="2"/>
      <c r="J92" s="2"/>
      <c r="K92" s="2"/>
      <c r="L92" s="2"/>
      <c r="M92" s="2"/>
      <c r="N92" s="2"/>
      <c r="O92" s="2"/>
      <c r="P92" s="2"/>
      <c r="Q92" s="2"/>
      <c r="R92" s="2"/>
      <c r="S92" s="2"/>
      <c r="T92" s="2"/>
      <c r="U92" s="2"/>
      <c r="V92" s="2"/>
    </row>
    <row r="93" ht="15.75" customHeight="1" spans="1:22">
      <c r="A93" s="2"/>
      <c r="B93" s="9"/>
      <c r="C93" s="2"/>
      <c r="D93" s="2"/>
      <c r="E93" s="2"/>
      <c r="F93" s="2"/>
      <c r="G93" s="2"/>
      <c r="H93" s="2"/>
      <c r="I93" s="2"/>
      <c r="J93" s="2"/>
      <c r="K93" s="2"/>
      <c r="L93" s="2"/>
      <c r="M93" s="2"/>
      <c r="N93" s="2"/>
      <c r="O93" s="2"/>
      <c r="P93" s="2"/>
      <c r="Q93" s="2"/>
      <c r="R93" s="2"/>
      <c r="S93" s="2"/>
      <c r="T93" s="2"/>
      <c r="U93" s="2"/>
      <c r="V93" s="2"/>
    </row>
    <row r="94" ht="15.75" customHeight="1" spans="1:22">
      <c r="A94" s="2"/>
      <c r="B94" s="9"/>
      <c r="C94" s="2"/>
      <c r="D94" s="2"/>
      <c r="E94" s="2"/>
      <c r="F94" s="2"/>
      <c r="G94" s="2"/>
      <c r="H94" s="2"/>
      <c r="I94" s="2"/>
      <c r="J94" s="2"/>
      <c r="K94" s="2"/>
      <c r="L94" s="2"/>
      <c r="M94" s="2"/>
      <c r="N94" s="2"/>
      <c r="O94" s="2"/>
      <c r="P94" s="2"/>
      <c r="Q94" s="2"/>
      <c r="R94" s="2"/>
      <c r="S94" s="2"/>
      <c r="T94" s="2"/>
      <c r="U94" s="2"/>
      <c r="V94" s="2"/>
    </row>
    <row r="95" ht="15.75" customHeight="1" spans="1:22">
      <c r="A95" s="2"/>
      <c r="B95" s="9"/>
      <c r="C95" s="2"/>
      <c r="D95" s="2"/>
      <c r="E95" s="2"/>
      <c r="F95" s="2"/>
      <c r="G95" s="2"/>
      <c r="H95" s="2"/>
      <c r="I95" s="2"/>
      <c r="J95" s="2"/>
      <c r="K95" s="2"/>
      <c r="L95" s="2"/>
      <c r="M95" s="2"/>
      <c r="N95" s="2"/>
      <c r="O95" s="2"/>
      <c r="P95" s="2"/>
      <c r="Q95" s="2"/>
      <c r="R95" s="2"/>
      <c r="S95" s="2"/>
      <c r="T95" s="2"/>
      <c r="U95" s="2"/>
      <c r="V95" s="2"/>
    </row>
    <row r="96" ht="15.75" customHeight="1" spans="1:22">
      <c r="A96" s="2"/>
      <c r="B96" s="9"/>
      <c r="C96" s="2"/>
      <c r="D96" s="2"/>
      <c r="E96" s="2"/>
      <c r="F96" s="2"/>
      <c r="G96" s="2"/>
      <c r="H96" s="2"/>
      <c r="I96" s="2"/>
      <c r="J96" s="2"/>
      <c r="K96" s="2"/>
      <c r="L96" s="2"/>
      <c r="M96" s="2"/>
      <c r="N96" s="2"/>
      <c r="O96" s="2"/>
      <c r="P96" s="2"/>
      <c r="Q96" s="2"/>
      <c r="R96" s="2"/>
      <c r="S96" s="2"/>
      <c r="T96" s="2"/>
      <c r="U96" s="2"/>
      <c r="V96" s="2"/>
    </row>
    <row r="97" ht="15.75" customHeight="1" spans="1:22">
      <c r="A97" s="2"/>
      <c r="B97" s="9"/>
      <c r="C97" s="2"/>
      <c r="D97" s="2"/>
      <c r="E97" s="2"/>
      <c r="F97" s="2"/>
      <c r="G97" s="2"/>
      <c r="H97" s="2"/>
      <c r="I97" s="2"/>
      <c r="J97" s="2"/>
      <c r="K97" s="2"/>
      <c r="L97" s="2"/>
      <c r="M97" s="2"/>
      <c r="N97" s="2"/>
      <c r="O97" s="2"/>
      <c r="P97" s="2"/>
      <c r="Q97" s="2"/>
      <c r="R97" s="2"/>
      <c r="S97" s="2"/>
      <c r="T97" s="2"/>
      <c r="U97" s="2"/>
      <c r="V97" s="2"/>
    </row>
    <row r="98" ht="15.75" customHeight="1" spans="1:22">
      <c r="A98" s="2"/>
      <c r="B98" s="9"/>
      <c r="C98" s="2"/>
      <c r="D98" s="2"/>
      <c r="E98" s="2"/>
      <c r="F98" s="2"/>
      <c r="G98" s="2"/>
      <c r="H98" s="2"/>
      <c r="I98" s="2"/>
      <c r="J98" s="2"/>
      <c r="K98" s="2"/>
      <c r="L98" s="2"/>
      <c r="M98" s="2"/>
      <c r="N98" s="2"/>
      <c r="O98" s="2"/>
      <c r="P98" s="2"/>
      <c r="Q98" s="2"/>
      <c r="R98" s="2"/>
      <c r="S98" s="2"/>
      <c r="T98" s="2"/>
      <c r="U98" s="2"/>
      <c r="V98" s="2"/>
    </row>
    <row r="99" ht="15.75" customHeight="1" spans="1:22">
      <c r="A99" s="2"/>
      <c r="B99" s="9"/>
      <c r="C99" s="2"/>
      <c r="D99" s="2"/>
      <c r="E99" s="2"/>
      <c r="F99" s="2"/>
      <c r="G99" s="2"/>
      <c r="H99" s="2"/>
      <c r="I99" s="2"/>
      <c r="J99" s="2"/>
      <c r="K99" s="2"/>
      <c r="L99" s="2"/>
      <c r="M99" s="2"/>
      <c r="N99" s="2"/>
      <c r="O99" s="2"/>
      <c r="P99" s="2"/>
      <c r="Q99" s="2"/>
      <c r="R99" s="2"/>
      <c r="S99" s="2"/>
      <c r="T99" s="2"/>
      <c r="U99" s="2"/>
      <c r="V99" s="2"/>
    </row>
    <row r="100" ht="15.75" customHeight="1" spans="1:22">
      <c r="A100" s="2"/>
      <c r="B100" s="9"/>
      <c r="C100" s="2"/>
      <c r="D100" s="2"/>
      <c r="E100" s="2"/>
      <c r="F100" s="2"/>
      <c r="G100" s="2"/>
      <c r="H100" s="2"/>
      <c r="I100" s="2"/>
      <c r="J100" s="2"/>
      <c r="K100" s="2"/>
      <c r="L100" s="2"/>
      <c r="M100" s="2"/>
      <c r="N100" s="2"/>
      <c r="O100" s="2"/>
      <c r="P100" s="2"/>
      <c r="Q100" s="2"/>
      <c r="R100" s="2"/>
      <c r="S100" s="2"/>
      <c r="T100" s="2"/>
      <c r="U100" s="2"/>
      <c r="V100" s="2"/>
    </row>
    <row r="101" ht="15.75" customHeight="1" spans="1:22">
      <c r="A101" s="2"/>
      <c r="B101" s="9"/>
      <c r="C101" s="2"/>
      <c r="D101" s="2"/>
      <c r="E101" s="2"/>
      <c r="F101" s="2"/>
      <c r="G101" s="2"/>
      <c r="H101" s="2"/>
      <c r="I101" s="2"/>
      <c r="J101" s="2"/>
      <c r="K101" s="2"/>
      <c r="L101" s="2"/>
      <c r="M101" s="2"/>
      <c r="N101" s="2"/>
      <c r="O101" s="2"/>
      <c r="P101" s="2"/>
      <c r="Q101" s="2"/>
      <c r="R101" s="2"/>
      <c r="S101" s="2"/>
      <c r="T101" s="2"/>
      <c r="U101" s="2"/>
      <c r="V101" s="2"/>
    </row>
    <row r="102" ht="15.75" customHeight="1" spans="1:22">
      <c r="A102" s="2"/>
      <c r="B102" s="9"/>
      <c r="C102" s="2"/>
      <c r="D102" s="2"/>
      <c r="E102" s="2"/>
      <c r="F102" s="2"/>
      <c r="G102" s="2"/>
      <c r="H102" s="2"/>
      <c r="I102" s="2"/>
      <c r="J102" s="2"/>
      <c r="K102" s="2"/>
      <c r="L102" s="2"/>
      <c r="M102" s="2"/>
      <c r="N102" s="2"/>
      <c r="O102" s="2"/>
      <c r="P102" s="2"/>
      <c r="Q102" s="2"/>
      <c r="R102" s="2"/>
      <c r="S102" s="2"/>
      <c r="T102" s="2"/>
      <c r="U102" s="2"/>
      <c r="V102" s="2"/>
    </row>
    <row r="103" ht="15.75" customHeight="1" spans="1:22">
      <c r="A103" s="2"/>
      <c r="B103" s="9"/>
      <c r="C103" s="2"/>
      <c r="D103" s="2"/>
      <c r="E103" s="2"/>
      <c r="F103" s="2"/>
      <c r="G103" s="2"/>
      <c r="H103" s="2"/>
      <c r="I103" s="2"/>
      <c r="J103" s="2"/>
      <c r="K103" s="2"/>
      <c r="L103" s="2"/>
      <c r="M103" s="2"/>
      <c r="N103" s="2"/>
      <c r="O103" s="2"/>
      <c r="P103" s="2"/>
      <c r="Q103" s="2"/>
      <c r="R103" s="2"/>
      <c r="S103" s="2"/>
      <c r="T103" s="2"/>
      <c r="U103" s="2"/>
      <c r="V103" s="2"/>
    </row>
    <row r="104" ht="15.75" customHeight="1" spans="1:22">
      <c r="A104" s="2"/>
      <c r="B104" s="9"/>
      <c r="C104" s="2"/>
      <c r="D104" s="2"/>
      <c r="E104" s="2"/>
      <c r="F104" s="2"/>
      <c r="G104" s="2"/>
      <c r="H104" s="2"/>
      <c r="I104" s="2"/>
      <c r="J104" s="2"/>
      <c r="K104" s="2"/>
      <c r="L104" s="2"/>
      <c r="M104" s="2"/>
      <c r="N104" s="2"/>
      <c r="O104" s="2"/>
      <c r="P104" s="2"/>
      <c r="Q104" s="2"/>
      <c r="R104" s="2"/>
      <c r="S104" s="2"/>
      <c r="T104" s="2"/>
      <c r="U104" s="2"/>
      <c r="V104" s="2"/>
    </row>
    <row r="105" ht="15.75" customHeight="1" spans="1:22">
      <c r="A105" s="2"/>
      <c r="B105" s="9"/>
      <c r="C105" s="2"/>
      <c r="D105" s="2"/>
      <c r="E105" s="2"/>
      <c r="F105" s="2"/>
      <c r="G105" s="2"/>
      <c r="H105" s="2"/>
      <c r="I105" s="2"/>
      <c r="J105" s="2"/>
      <c r="K105" s="2"/>
      <c r="L105" s="2"/>
      <c r="M105" s="2"/>
      <c r="N105" s="2"/>
      <c r="O105" s="2"/>
      <c r="P105" s="2"/>
      <c r="Q105" s="2"/>
      <c r="R105" s="2"/>
      <c r="S105" s="2"/>
      <c r="T105" s="2"/>
      <c r="U105" s="2"/>
      <c r="V105" s="2"/>
    </row>
    <row r="106" ht="15.75" customHeight="1" spans="1:22">
      <c r="A106" s="2"/>
      <c r="B106" s="9"/>
      <c r="C106" s="2"/>
      <c r="D106" s="2"/>
      <c r="E106" s="2"/>
      <c r="F106" s="2"/>
      <c r="G106" s="2"/>
      <c r="H106" s="2"/>
      <c r="I106" s="2"/>
      <c r="J106" s="2"/>
      <c r="K106" s="2"/>
      <c r="L106" s="2"/>
      <c r="M106" s="2"/>
      <c r="N106" s="2"/>
      <c r="O106" s="2"/>
      <c r="P106" s="2"/>
      <c r="Q106" s="2"/>
      <c r="R106" s="2"/>
      <c r="S106" s="2"/>
      <c r="T106" s="2"/>
      <c r="U106" s="2"/>
      <c r="V106" s="2"/>
    </row>
    <row r="107" ht="15.75" customHeight="1" spans="1:22">
      <c r="A107" s="2"/>
      <c r="B107" s="9"/>
      <c r="C107" s="2"/>
      <c r="D107" s="2"/>
      <c r="E107" s="2"/>
      <c r="F107" s="2"/>
      <c r="G107" s="2"/>
      <c r="H107" s="2"/>
      <c r="I107" s="2"/>
      <c r="J107" s="2"/>
      <c r="K107" s="2"/>
      <c r="L107" s="2"/>
      <c r="M107" s="2"/>
      <c r="N107" s="2"/>
      <c r="O107" s="2"/>
      <c r="P107" s="2"/>
      <c r="Q107" s="2"/>
      <c r="R107" s="2"/>
      <c r="S107" s="2"/>
      <c r="T107" s="2"/>
      <c r="U107" s="2"/>
      <c r="V107" s="2"/>
    </row>
    <row r="108" ht="15.75" customHeight="1" spans="1:22">
      <c r="A108" s="2"/>
      <c r="B108" s="9"/>
      <c r="C108" s="2"/>
      <c r="D108" s="2"/>
      <c r="E108" s="2"/>
      <c r="F108" s="2"/>
      <c r="G108" s="2"/>
      <c r="H108" s="2"/>
      <c r="I108" s="2"/>
      <c r="J108" s="2"/>
      <c r="K108" s="2"/>
      <c r="L108" s="2"/>
      <c r="M108" s="2"/>
      <c r="N108" s="2"/>
      <c r="O108" s="2"/>
      <c r="P108" s="2"/>
      <c r="Q108" s="2"/>
      <c r="R108" s="2"/>
      <c r="S108" s="2"/>
      <c r="T108" s="2"/>
      <c r="U108" s="2"/>
      <c r="V108" s="2"/>
    </row>
    <row r="109" ht="15.75" customHeight="1" spans="1:22">
      <c r="A109" s="2"/>
      <c r="B109" s="9"/>
      <c r="C109" s="2"/>
      <c r="D109" s="2"/>
      <c r="E109" s="2"/>
      <c r="F109" s="2"/>
      <c r="G109" s="2"/>
      <c r="H109" s="2"/>
      <c r="I109" s="2"/>
      <c r="J109" s="2"/>
      <c r="K109" s="2"/>
      <c r="L109" s="2"/>
      <c r="M109" s="2"/>
      <c r="N109" s="2"/>
      <c r="O109" s="2"/>
      <c r="P109" s="2"/>
      <c r="Q109" s="2"/>
      <c r="R109" s="2"/>
      <c r="S109" s="2"/>
      <c r="T109" s="2"/>
      <c r="U109" s="2"/>
      <c r="V109" s="2"/>
    </row>
    <row r="110" ht="15.75" customHeight="1" spans="1:22">
      <c r="A110" s="2"/>
      <c r="B110" s="9"/>
      <c r="C110" s="2"/>
      <c r="D110" s="2"/>
      <c r="E110" s="2"/>
      <c r="F110" s="2"/>
      <c r="G110" s="2"/>
      <c r="H110" s="2"/>
      <c r="I110" s="2"/>
      <c r="J110" s="2"/>
      <c r="K110" s="2"/>
      <c r="L110" s="2"/>
      <c r="M110" s="2"/>
      <c r="N110" s="2"/>
      <c r="O110" s="2"/>
      <c r="P110" s="2"/>
      <c r="Q110" s="2"/>
      <c r="R110" s="2"/>
      <c r="S110" s="2"/>
      <c r="T110" s="2"/>
      <c r="U110" s="2"/>
      <c r="V110" s="2"/>
    </row>
    <row r="111" ht="15.75" customHeight="1" spans="1:22">
      <c r="A111" s="2"/>
      <c r="B111" s="9"/>
      <c r="C111" s="2"/>
      <c r="D111" s="2"/>
      <c r="E111" s="2"/>
      <c r="F111" s="2"/>
      <c r="G111" s="2"/>
      <c r="H111" s="2"/>
      <c r="I111" s="2"/>
      <c r="J111" s="2"/>
      <c r="K111" s="2"/>
      <c r="L111" s="2"/>
      <c r="M111" s="2"/>
      <c r="N111" s="2"/>
      <c r="O111" s="2"/>
      <c r="P111" s="2"/>
      <c r="Q111" s="2"/>
      <c r="R111" s="2"/>
      <c r="S111" s="2"/>
      <c r="T111" s="2"/>
      <c r="U111" s="2"/>
      <c r="V111" s="2"/>
    </row>
    <row r="112" ht="15.75" customHeight="1" spans="1:22">
      <c r="A112" s="2"/>
      <c r="B112" s="9"/>
      <c r="C112" s="2"/>
      <c r="D112" s="2"/>
      <c r="E112" s="2"/>
      <c r="F112" s="2"/>
      <c r="G112" s="2"/>
      <c r="H112" s="2"/>
      <c r="I112" s="2"/>
      <c r="J112" s="2"/>
      <c r="K112" s="2"/>
      <c r="L112" s="2"/>
      <c r="M112" s="2"/>
      <c r="N112" s="2"/>
      <c r="O112" s="2"/>
      <c r="P112" s="2"/>
      <c r="Q112" s="2"/>
      <c r="R112" s="2"/>
      <c r="S112" s="2"/>
      <c r="T112" s="2"/>
      <c r="U112" s="2"/>
      <c r="V112" s="2"/>
    </row>
    <row r="113" ht="15.75" customHeight="1" spans="1:22">
      <c r="A113" s="2"/>
      <c r="B113" s="9"/>
      <c r="C113" s="2"/>
      <c r="D113" s="2"/>
      <c r="E113" s="2"/>
      <c r="F113" s="2"/>
      <c r="G113" s="2"/>
      <c r="H113" s="2"/>
      <c r="I113" s="2"/>
      <c r="J113" s="2"/>
      <c r="K113" s="2"/>
      <c r="L113" s="2"/>
      <c r="M113" s="2"/>
      <c r="N113" s="2"/>
      <c r="O113" s="2"/>
      <c r="P113" s="2"/>
      <c r="Q113" s="2"/>
      <c r="R113" s="2"/>
      <c r="S113" s="2"/>
      <c r="T113" s="2"/>
      <c r="U113" s="2"/>
      <c r="V113" s="2"/>
    </row>
    <row r="114" ht="15.75" customHeight="1" spans="1:22">
      <c r="A114" s="2"/>
      <c r="B114" s="9"/>
      <c r="C114" s="2"/>
      <c r="D114" s="2"/>
      <c r="E114" s="2"/>
      <c r="F114" s="2"/>
      <c r="G114" s="2"/>
      <c r="H114" s="2"/>
      <c r="I114" s="2"/>
      <c r="J114" s="2"/>
      <c r="K114" s="2"/>
      <c r="L114" s="2"/>
      <c r="M114" s="2"/>
      <c r="N114" s="2"/>
      <c r="O114" s="2"/>
      <c r="P114" s="2"/>
      <c r="Q114" s="2"/>
      <c r="R114" s="2"/>
      <c r="S114" s="2"/>
      <c r="T114" s="2"/>
      <c r="U114" s="2"/>
      <c r="V114" s="2"/>
    </row>
    <row r="115" ht="15.75" customHeight="1" spans="1:22">
      <c r="A115" s="2"/>
      <c r="B115" s="9"/>
      <c r="C115" s="2"/>
      <c r="D115" s="2"/>
      <c r="E115" s="2"/>
      <c r="F115" s="2"/>
      <c r="G115" s="2"/>
      <c r="H115" s="2"/>
      <c r="I115" s="2"/>
      <c r="J115" s="2"/>
      <c r="K115" s="2"/>
      <c r="L115" s="2"/>
      <c r="M115" s="2"/>
      <c r="N115" s="2"/>
      <c r="O115" s="2"/>
      <c r="P115" s="2"/>
      <c r="Q115" s="2"/>
      <c r="R115" s="2"/>
      <c r="S115" s="2"/>
      <c r="T115" s="2"/>
      <c r="U115" s="2"/>
      <c r="V115" s="2"/>
    </row>
    <row r="116" ht="15.75" customHeight="1" spans="1:22">
      <c r="A116" s="2"/>
      <c r="B116" s="9"/>
      <c r="C116" s="2"/>
      <c r="D116" s="2"/>
      <c r="E116" s="2"/>
      <c r="F116" s="2"/>
      <c r="G116" s="2"/>
      <c r="H116" s="2"/>
      <c r="I116" s="2"/>
      <c r="J116" s="2"/>
      <c r="K116" s="2"/>
      <c r="L116" s="2"/>
      <c r="M116" s="2"/>
      <c r="N116" s="2"/>
      <c r="O116" s="2"/>
      <c r="P116" s="2"/>
      <c r="Q116" s="2"/>
      <c r="R116" s="2"/>
      <c r="S116" s="2"/>
      <c r="T116" s="2"/>
      <c r="U116" s="2"/>
      <c r="V116" s="2"/>
    </row>
    <row r="117" ht="15.75" customHeight="1" spans="1:22">
      <c r="A117" s="2"/>
      <c r="B117" s="9"/>
      <c r="C117" s="2"/>
      <c r="D117" s="2"/>
      <c r="E117" s="2"/>
      <c r="F117" s="2"/>
      <c r="G117" s="2"/>
      <c r="H117" s="2"/>
      <c r="I117" s="2"/>
      <c r="J117" s="2"/>
      <c r="K117" s="2"/>
      <c r="L117" s="2"/>
      <c r="M117" s="2"/>
      <c r="N117" s="2"/>
      <c r="O117" s="2"/>
      <c r="P117" s="2"/>
      <c r="Q117" s="2"/>
      <c r="R117" s="2"/>
      <c r="S117" s="2"/>
      <c r="T117" s="2"/>
      <c r="U117" s="2"/>
      <c r="V117" s="2"/>
    </row>
    <row r="118" ht="15.75" customHeight="1" spans="1:22">
      <c r="A118" s="2"/>
      <c r="B118" s="9"/>
      <c r="C118" s="2"/>
      <c r="D118" s="2"/>
      <c r="E118" s="2"/>
      <c r="F118" s="2"/>
      <c r="G118" s="2"/>
      <c r="H118" s="2"/>
      <c r="I118" s="2"/>
      <c r="J118" s="2"/>
      <c r="K118" s="2"/>
      <c r="L118" s="2"/>
      <c r="M118" s="2"/>
      <c r="N118" s="2"/>
      <c r="O118" s="2"/>
      <c r="P118" s="2"/>
      <c r="Q118" s="2"/>
      <c r="R118" s="2"/>
      <c r="S118" s="2"/>
      <c r="T118" s="2"/>
      <c r="U118" s="2"/>
      <c r="V118" s="2"/>
    </row>
    <row r="119" ht="15.75" customHeight="1" spans="1:22">
      <c r="A119" s="2"/>
      <c r="B119" s="9"/>
      <c r="C119" s="2"/>
      <c r="D119" s="2"/>
      <c r="E119" s="2"/>
      <c r="F119" s="2"/>
      <c r="G119" s="2"/>
      <c r="H119" s="2"/>
      <c r="I119" s="2"/>
      <c r="J119" s="2"/>
      <c r="K119" s="2"/>
      <c r="L119" s="2"/>
      <c r="M119" s="2"/>
      <c r="N119" s="2"/>
      <c r="O119" s="2"/>
      <c r="P119" s="2"/>
      <c r="Q119" s="2"/>
      <c r="R119" s="2"/>
      <c r="S119" s="2"/>
      <c r="T119" s="2"/>
      <c r="U119" s="2"/>
      <c r="V119" s="2"/>
    </row>
    <row r="120" ht="15.75" customHeight="1" spans="1:22">
      <c r="A120" s="2"/>
      <c r="B120" s="9"/>
      <c r="C120" s="2"/>
      <c r="D120" s="2"/>
      <c r="E120" s="2"/>
      <c r="F120" s="2"/>
      <c r="G120" s="2"/>
      <c r="H120" s="2"/>
      <c r="I120" s="2"/>
      <c r="J120" s="2"/>
      <c r="K120" s="2"/>
      <c r="L120" s="2"/>
      <c r="M120" s="2"/>
      <c r="N120" s="2"/>
      <c r="O120" s="2"/>
      <c r="P120" s="2"/>
      <c r="Q120" s="2"/>
      <c r="R120" s="2"/>
      <c r="S120" s="2"/>
      <c r="T120" s="2"/>
      <c r="U120" s="2"/>
      <c r="V120" s="2"/>
    </row>
    <row r="121" ht="15.75" customHeight="1" spans="1:22">
      <c r="A121" s="2"/>
      <c r="B121" s="9"/>
      <c r="C121" s="2"/>
      <c r="D121" s="2"/>
      <c r="E121" s="2"/>
      <c r="F121" s="2"/>
      <c r="G121" s="2"/>
      <c r="H121" s="2"/>
      <c r="I121" s="2"/>
      <c r="J121" s="2"/>
      <c r="K121" s="2"/>
      <c r="L121" s="2"/>
      <c r="M121" s="2"/>
      <c r="N121" s="2"/>
      <c r="O121" s="2"/>
      <c r="P121" s="2"/>
      <c r="Q121" s="2"/>
      <c r="R121" s="2"/>
      <c r="S121" s="2"/>
      <c r="T121" s="2"/>
      <c r="U121" s="2"/>
      <c r="V121" s="2"/>
    </row>
    <row r="122" ht="15.75" customHeight="1" spans="1:22">
      <c r="A122" s="2"/>
      <c r="B122" s="9"/>
      <c r="C122" s="2"/>
      <c r="D122" s="2"/>
      <c r="E122" s="2"/>
      <c r="F122" s="2"/>
      <c r="G122" s="2"/>
      <c r="H122" s="2"/>
      <c r="I122" s="2"/>
      <c r="J122" s="2"/>
      <c r="K122" s="2"/>
      <c r="L122" s="2"/>
      <c r="M122" s="2"/>
      <c r="N122" s="2"/>
      <c r="O122" s="2"/>
      <c r="P122" s="2"/>
      <c r="Q122" s="2"/>
      <c r="R122" s="2"/>
      <c r="S122" s="2"/>
      <c r="T122" s="2"/>
      <c r="U122" s="2"/>
      <c r="V122" s="2"/>
    </row>
    <row r="123" ht="15.75" customHeight="1" spans="1:22">
      <c r="A123" s="2"/>
      <c r="B123" s="9"/>
      <c r="C123" s="2"/>
      <c r="D123" s="2"/>
      <c r="E123" s="2"/>
      <c r="F123" s="2"/>
      <c r="G123" s="2"/>
      <c r="H123" s="2"/>
      <c r="I123" s="2"/>
      <c r="J123" s="2"/>
      <c r="K123" s="2"/>
      <c r="L123" s="2"/>
      <c r="M123" s="2"/>
      <c r="N123" s="2"/>
      <c r="O123" s="2"/>
      <c r="P123" s="2"/>
      <c r="Q123" s="2"/>
      <c r="R123" s="2"/>
      <c r="S123" s="2"/>
      <c r="T123" s="2"/>
      <c r="U123" s="2"/>
      <c r="V123" s="2"/>
    </row>
    <row r="124" ht="15.75" customHeight="1" spans="1:22">
      <c r="A124" s="2"/>
      <c r="B124" s="9"/>
      <c r="C124" s="2"/>
      <c r="D124" s="2"/>
      <c r="E124" s="2"/>
      <c r="F124" s="2"/>
      <c r="G124" s="2"/>
      <c r="H124" s="2"/>
      <c r="I124" s="2"/>
      <c r="J124" s="2"/>
      <c r="K124" s="2"/>
      <c r="L124" s="2"/>
      <c r="M124" s="2"/>
      <c r="N124" s="2"/>
      <c r="O124" s="2"/>
      <c r="P124" s="2"/>
      <c r="Q124" s="2"/>
      <c r="R124" s="2"/>
      <c r="S124" s="2"/>
      <c r="T124" s="2"/>
      <c r="U124" s="2"/>
      <c r="V124" s="2"/>
    </row>
    <row r="125" ht="15.75" customHeight="1" spans="1:22">
      <c r="A125" s="2"/>
      <c r="B125" s="9"/>
      <c r="C125" s="2"/>
      <c r="D125" s="2"/>
      <c r="E125" s="2"/>
      <c r="F125" s="2"/>
      <c r="G125" s="2"/>
      <c r="H125" s="2"/>
      <c r="I125" s="2"/>
      <c r="J125" s="2"/>
      <c r="K125" s="2"/>
      <c r="L125" s="2"/>
      <c r="M125" s="2"/>
      <c r="N125" s="2"/>
      <c r="O125" s="2"/>
      <c r="P125" s="2"/>
      <c r="Q125" s="2"/>
      <c r="R125" s="2"/>
      <c r="S125" s="2"/>
      <c r="T125" s="2"/>
      <c r="U125" s="2"/>
      <c r="V125" s="2"/>
    </row>
    <row r="126" ht="15.75" customHeight="1" spans="1:22">
      <c r="A126" s="2"/>
      <c r="B126" s="9"/>
      <c r="C126" s="2"/>
      <c r="D126" s="2"/>
      <c r="E126" s="2"/>
      <c r="F126" s="2"/>
      <c r="G126" s="2"/>
      <c r="H126" s="2"/>
      <c r="I126" s="2"/>
      <c r="J126" s="2"/>
      <c r="K126" s="2"/>
      <c r="L126" s="2"/>
      <c r="M126" s="2"/>
      <c r="N126" s="2"/>
      <c r="O126" s="2"/>
      <c r="P126" s="2"/>
      <c r="Q126" s="2"/>
      <c r="R126" s="2"/>
      <c r="S126" s="2"/>
      <c r="T126" s="2"/>
      <c r="U126" s="2"/>
      <c r="V126" s="2"/>
    </row>
    <row r="127" ht="15.75" customHeight="1" spans="1:22">
      <c r="A127" s="2"/>
      <c r="B127" s="9"/>
      <c r="C127" s="2"/>
      <c r="D127" s="2"/>
      <c r="E127" s="2"/>
      <c r="F127" s="2"/>
      <c r="G127" s="2"/>
      <c r="H127" s="2"/>
      <c r="I127" s="2"/>
      <c r="J127" s="2"/>
      <c r="K127" s="2"/>
      <c r="L127" s="2"/>
      <c r="M127" s="2"/>
      <c r="N127" s="2"/>
      <c r="O127" s="2"/>
      <c r="P127" s="2"/>
      <c r="Q127" s="2"/>
      <c r="R127" s="2"/>
      <c r="S127" s="2"/>
      <c r="T127" s="2"/>
      <c r="U127" s="2"/>
      <c r="V127" s="2"/>
    </row>
    <row r="128" ht="15.75" customHeight="1" spans="1:22">
      <c r="A128" s="2"/>
      <c r="B128" s="9"/>
      <c r="C128" s="2"/>
      <c r="D128" s="2"/>
      <c r="E128" s="2"/>
      <c r="F128" s="2"/>
      <c r="G128" s="2"/>
      <c r="H128" s="2"/>
      <c r="I128" s="2"/>
      <c r="J128" s="2"/>
      <c r="K128" s="2"/>
      <c r="L128" s="2"/>
      <c r="M128" s="2"/>
      <c r="N128" s="2"/>
      <c r="O128" s="2"/>
      <c r="P128" s="2"/>
      <c r="Q128" s="2"/>
      <c r="R128" s="2"/>
      <c r="S128" s="2"/>
      <c r="T128" s="2"/>
      <c r="U128" s="2"/>
      <c r="V128" s="2"/>
    </row>
    <row r="129" ht="15.75" customHeight="1" spans="1:22">
      <c r="A129" s="2"/>
      <c r="B129" s="9"/>
      <c r="C129" s="2"/>
      <c r="D129" s="2"/>
      <c r="E129" s="2"/>
      <c r="F129" s="2"/>
      <c r="G129" s="2"/>
      <c r="H129" s="2"/>
      <c r="I129" s="2"/>
      <c r="J129" s="2"/>
      <c r="K129" s="2"/>
      <c r="L129" s="2"/>
      <c r="M129" s="2"/>
      <c r="N129" s="2"/>
      <c r="O129" s="2"/>
      <c r="P129" s="2"/>
      <c r="Q129" s="2"/>
      <c r="R129" s="2"/>
      <c r="S129" s="2"/>
      <c r="T129" s="2"/>
      <c r="U129" s="2"/>
      <c r="V129" s="2"/>
    </row>
    <row r="130" ht="15.75" customHeight="1" spans="1:22">
      <c r="A130" s="2"/>
      <c r="B130" s="9"/>
      <c r="C130" s="2"/>
      <c r="D130" s="2"/>
      <c r="E130" s="2"/>
      <c r="F130" s="2"/>
      <c r="G130" s="2"/>
      <c r="H130" s="2"/>
      <c r="I130" s="2"/>
      <c r="J130" s="2"/>
      <c r="K130" s="2"/>
      <c r="L130" s="2"/>
      <c r="M130" s="2"/>
      <c r="N130" s="2"/>
      <c r="O130" s="2"/>
      <c r="P130" s="2"/>
      <c r="Q130" s="2"/>
      <c r="R130" s="2"/>
      <c r="S130" s="2"/>
      <c r="T130" s="2"/>
      <c r="U130" s="2"/>
      <c r="V130" s="2"/>
    </row>
    <row r="131" ht="15.75" customHeight="1" spans="1:22">
      <c r="A131" s="2"/>
      <c r="B131" s="9"/>
      <c r="C131" s="2"/>
      <c r="D131" s="2"/>
      <c r="E131" s="2"/>
      <c r="F131" s="2"/>
      <c r="G131" s="2"/>
      <c r="H131" s="2"/>
      <c r="I131" s="2"/>
      <c r="J131" s="2"/>
      <c r="K131" s="2"/>
      <c r="L131" s="2"/>
      <c r="M131" s="2"/>
      <c r="N131" s="2"/>
      <c r="O131" s="2"/>
      <c r="P131" s="2"/>
      <c r="Q131" s="2"/>
      <c r="R131" s="2"/>
      <c r="S131" s="2"/>
      <c r="T131" s="2"/>
      <c r="U131" s="2"/>
      <c r="V131" s="2"/>
    </row>
    <row r="132" ht="15.75" customHeight="1" spans="1:22">
      <c r="A132" s="2"/>
      <c r="B132" s="9"/>
      <c r="C132" s="2"/>
      <c r="D132" s="2"/>
      <c r="E132" s="2"/>
      <c r="F132" s="2"/>
      <c r="G132" s="2"/>
      <c r="H132" s="2"/>
      <c r="I132" s="2"/>
      <c r="J132" s="2"/>
      <c r="K132" s="2"/>
      <c r="L132" s="2"/>
      <c r="M132" s="2"/>
      <c r="N132" s="2"/>
      <c r="O132" s="2"/>
      <c r="P132" s="2"/>
      <c r="Q132" s="2"/>
      <c r="R132" s="2"/>
      <c r="S132" s="2"/>
      <c r="T132" s="2"/>
      <c r="U132" s="2"/>
      <c r="V132" s="2"/>
    </row>
    <row r="133" ht="15.75" customHeight="1" spans="1:22">
      <c r="A133" s="2"/>
      <c r="B133" s="9"/>
      <c r="C133" s="2"/>
      <c r="D133" s="2"/>
      <c r="E133" s="2"/>
      <c r="F133" s="2"/>
      <c r="G133" s="2"/>
      <c r="H133" s="2"/>
      <c r="I133" s="2"/>
      <c r="J133" s="2"/>
      <c r="K133" s="2"/>
      <c r="L133" s="2"/>
      <c r="M133" s="2"/>
      <c r="N133" s="2"/>
      <c r="O133" s="2"/>
      <c r="P133" s="2"/>
      <c r="Q133" s="2"/>
      <c r="R133" s="2"/>
      <c r="S133" s="2"/>
      <c r="T133" s="2"/>
      <c r="U133" s="2"/>
      <c r="V133" s="2"/>
    </row>
    <row r="134" ht="15.75" customHeight="1" spans="1:22">
      <c r="A134" s="2"/>
      <c r="B134" s="9"/>
      <c r="C134" s="2"/>
      <c r="D134" s="2"/>
      <c r="E134" s="2"/>
      <c r="F134" s="2"/>
      <c r="G134" s="2"/>
      <c r="H134" s="2"/>
      <c r="I134" s="2"/>
      <c r="J134" s="2"/>
      <c r="K134" s="2"/>
      <c r="L134" s="2"/>
      <c r="M134" s="2"/>
      <c r="N134" s="2"/>
      <c r="O134" s="2"/>
      <c r="P134" s="2"/>
      <c r="Q134" s="2"/>
      <c r="R134" s="2"/>
      <c r="S134" s="2"/>
      <c r="T134" s="2"/>
      <c r="U134" s="2"/>
      <c r="V134" s="2"/>
    </row>
    <row r="135" ht="15.75" customHeight="1" spans="1:22">
      <c r="A135" s="2"/>
      <c r="B135" s="9"/>
      <c r="C135" s="2"/>
      <c r="D135" s="2"/>
      <c r="E135" s="2"/>
      <c r="F135" s="2"/>
      <c r="G135" s="2"/>
      <c r="H135" s="2"/>
      <c r="I135" s="2"/>
      <c r="J135" s="2"/>
      <c r="K135" s="2"/>
      <c r="L135" s="2"/>
      <c r="M135" s="2"/>
      <c r="N135" s="2"/>
      <c r="O135" s="2"/>
      <c r="P135" s="2"/>
      <c r="Q135" s="2"/>
      <c r="R135" s="2"/>
      <c r="S135" s="2"/>
      <c r="T135" s="2"/>
      <c r="U135" s="2"/>
      <c r="V135" s="2"/>
    </row>
    <row r="136" ht="15.75" customHeight="1" spans="1:22">
      <c r="A136" s="2"/>
      <c r="B136" s="9"/>
      <c r="C136" s="2"/>
      <c r="D136" s="2"/>
      <c r="E136" s="2"/>
      <c r="F136" s="2"/>
      <c r="G136" s="2"/>
      <c r="H136" s="2"/>
      <c r="I136" s="2"/>
      <c r="J136" s="2"/>
      <c r="K136" s="2"/>
      <c r="L136" s="2"/>
      <c r="M136" s="2"/>
      <c r="N136" s="2"/>
      <c r="O136" s="2"/>
      <c r="P136" s="2"/>
      <c r="Q136" s="2"/>
      <c r="R136" s="2"/>
      <c r="S136" s="2"/>
      <c r="T136" s="2"/>
      <c r="U136" s="2"/>
      <c r="V136" s="2"/>
    </row>
    <row r="137" ht="15.75" customHeight="1" spans="1:22">
      <c r="A137" s="2"/>
      <c r="B137" s="9"/>
      <c r="C137" s="2"/>
      <c r="D137" s="2"/>
      <c r="E137" s="2"/>
      <c r="F137" s="2"/>
      <c r="G137" s="2"/>
      <c r="H137" s="2"/>
      <c r="I137" s="2"/>
      <c r="J137" s="2"/>
      <c r="K137" s="2"/>
      <c r="L137" s="2"/>
      <c r="M137" s="2"/>
      <c r="N137" s="2"/>
      <c r="O137" s="2"/>
      <c r="P137" s="2"/>
      <c r="Q137" s="2"/>
      <c r="R137" s="2"/>
      <c r="S137" s="2"/>
      <c r="T137" s="2"/>
      <c r="U137" s="2"/>
      <c r="V137" s="2"/>
    </row>
    <row r="138" ht="15.75" customHeight="1" spans="1:22">
      <c r="A138" s="2"/>
      <c r="B138" s="9"/>
      <c r="C138" s="2"/>
      <c r="D138" s="2"/>
      <c r="E138" s="2"/>
      <c r="F138" s="2"/>
      <c r="G138" s="2"/>
      <c r="H138" s="2"/>
      <c r="I138" s="2"/>
      <c r="J138" s="2"/>
      <c r="K138" s="2"/>
      <c r="L138" s="2"/>
      <c r="M138" s="2"/>
      <c r="N138" s="2"/>
      <c r="O138" s="2"/>
      <c r="P138" s="2"/>
      <c r="Q138" s="2"/>
      <c r="R138" s="2"/>
      <c r="S138" s="2"/>
      <c r="T138" s="2"/>
      <c r="U138" s="2"/>
      <c r="V138" s="2"/>
    </row>
    <row r="139" ht="15.75" customHeight="1" spans="1:22">
      <c r="A139" s="2"/>
      <c r="B139" s="9"/>
      <c r="C139" s="2"/>
      <c r="D139" s="2"/>
      <c r="E139" s="2"/>
      <c r="F139" s="2"/>
      <c r="G139" s="2"/>
      <c r="H139" s="2"/>
      <c r="I139" s="2"/>
      <c r="J139" s="2"/>
      <c r="K139" s="2"/>
      <c r="L139" s="2"/>
      <c r="M139" s="2"/>
      <c r="N139" s="2"/>
      <c r="O139" s="2"/>
      <c r="P139" s="2"/>
      <c r="Q139" s="2"/>
      <c r="R139" s="2"/>
      <c r="S139" s="2"/>
      <c r="T139" s="2"/>
      <c r="U139" s="2"/>
      <c r="V139" s="2"/>
    </row>
    <row r="140" ht="15.75" customHeight="1" spans="1:22">
      <c r="A140" s="2"/>
      <c r="B140" s="9"/>
      <c r="C140" s="2"/>
      <c r="D140" s="2"/>
      <c r="E140" s="2"/>
      <c r="F140" s="2"/>
      <c r="G140" s="2"/>
      <c r="H140" s="2"/>
      <c r="I140" s="2"/>
      <c r="J140" s="2"/>
      <c r="K140" s="2"/>
      <c r="L140" s="2"/>
      <c r="M140" s="2"/>
      <c r="N140" s="2"/>
      <c r="O140" s="2"/>
      <c r="P140" s="2"/>
      <c r="Q140" s="2"/>
      <c r="R140" s="2"/>
      <c r="S140" s="2"/>
      <c r="T140" s="2"/>
      <c r="U140" s="2"/>
      <c r="V140" s="2"/>
    </row>
    <row r="141" ht="15.75" customHeight="1" spans="1:22">
      <c r="A141" s="2"/>
      <c r="B141" s="9"/>
      <c r="C141" s="2"/>
      <c r="D141" s="2"/>
      <c r="E141" s="2"/>
      <c r="F141" s="2"/>
      <c r="G141" s="2"/>
      <c r="H141" s="2"/>
      <c r="I141" s="2"/>
      <c r="J141" s="2"/>
      <c r="K141" s="2"/>
      <c r="L141" s="2"/>
      <c r="M141" s="2"/>
      <c r="N141" s="2"/>
      <c r="O141" s="2"/>
      <c r="P141" s="2"/>
      <c r="Q141" s="2"/>
      <c r="R141" s="2"/>
      <c r="S141" s="2"/>
      <c r="T141" s="2"/>
      <c r="U141" s="2"/>
      <c r="V141" s="2"/>
    </row>
    <row r="142" ht="15.75" customHeight="1" spans="1:22">
      <c r="A142" s="2"/>
      <c r="B142" s="9"/>
      <c r="C142" s="2"/>
      <c r="D142" s="2"/>
      <c r="E142" s="2"/>
      <c r="F142" s="2"/>
      <c r="G142" s="2"/>
      <c r="H142" s="2"/>
      <c r="I142" s="2"/>
      <c r="J142" s="2"/>
      <c r="K142" s="2"/>
      <c r="L142" s="2"/>
      <c r="M142" s="2"/>
      <c r="N142" s="2"/>
      <c r="O142" s="2"/>
      <c r="P142" s="2"/>
      <c r="Q142" s="2"/>
      <c r="R142" s="2"/>
      <c r="S142" s="2"/>
      <c r="T142" s="2"/>
      <c r="U142" s="2"/>
      <c r="V142" s="2"/>
    </row>
    <row r="143" ht="15.75" customHeight="1" spans="1:22">
      <c r="A143" s="2"/>
      <c r="B143" s="9"/>
      <c r="C143" s="2"/>
      <c r="D143" s="2"/>
      <c r="E143" s="2"/>
      <c r="F143" s="2"/>
      <c r="G143" s="2"/>
      <c r="H143" s="2"/>
      <c r="I143" s="2"/>
      <c r="J143" s="2"/>
      <c r="K143" s="2"/>
      <c r="L143" s="2"/>
      <c r="M143" s="2"/>
      <c r="N143" s="2"/>
      <c r="O143" s="2"/>
      <c r="P143" s="2"/>
      <c r="Q143" s="2"/>
      <c r="R143" s="2"/>
      <c r="S143" s="2"/>
      <c r="T143" s="2"/>
      <c r="U143" s="2"/>
      <c r="V143" s="2"/>
    </row>
    <row r="144" ht="15.75" customHeight="1" spans="1:22">
      <c r="A144" s="2"/>
      <c r="B144" s="9"/>
      <c r="C144" s="2"/>
      <c r="D144" s="2"/>
      <c r="E144" s="2"/>
      <c r="F144" s="2"/>
      <c r="G144" s="2"/>
      <c r="H144" s="2"/>
      <c r="I144" s="2"/>
      <c r="J144" s="2"/>
      <c r="K144" s="2"/>
      <c r="L144" s="2"/>
      <c r="M144" s="2"/>
      <c r="N144" s="2"/>
      <c r="O144" s="2"/>
      <c r="P144" s="2"/>
      <c r="Q144" s="2"/>
      <c r="R144" s="2"/>
      <c r="S144" s="2"/>
      <c r="T144" s="2"/>
      <c r="U144" s="2"/>
      <c r="V144" s="2"/>
    </row>
    <row r="145" ht="15.75" customHeight="1" spans="1:22">
      <c r="A145" s="2"/>
      <c r="B145" s="9"/>
      <c r="C145" s="2"/>
      <c r="D145" s="2"/>
      <c r="E145" s="2"/>
      <c r="F145" s="2"/>
      <c r="G145" s="2"/>
      <c r="H145" s="2"/>
      <c r="I145" s="2"/>
      <c r="J145" s="2"/>
      <c r="K145" s="2"/>
      <c r="L145" s="2"/>
      <c r="M145" s="2"/>
      <c r="N145" s="2"/>
      <c r="O145" s="2"/>
      <c r="P145" s="2"/>
      <c r="Q145" s="2"/>
      <c r="R145" s="2"/>
      <c r="S145" s="2"/>
      <c r="T145" s="2"/>
      <c r="U145" s="2"/>
      <c r="V145" s="2"/>
    </row>
    <row r="146" ht="15.75" customHeight="1" spans="1:22">
      <c r="A146" s="2"/>
      <c r="B146" s="9"/>
      <c r="C146" s="2"/>
      <c r="D146" s="2"/>
      <c r="E146" s="2"/>
      <c r="F146" s="2"/>
      <c r="G146" s="2"/>
      <c r="H146" s="2"/>
      <c r="I146" s="2"/>
      <c r="J146" s="2"/>
      <c r="K146" s="2"/>
      <c r="L146" s="2"/>
      <c r="M146" s="2"/>
      <c r="N146" s="2"/>
      <c r="O146" s="2"/>
      <c r="P146" s="2"/>
      <c r="Q146" s="2"/>
      <c r="R146" s="2"/>
      <c r="S146" s="2"/>
      <c r="T146" s="2"/>
      <c r="U146" s="2"/>
      <c r="V146" s="2"/>
    </row>
    <row r="147" ht="15.75" customHeight="1" spans="1:22">
      <c r="A147" s="2"/>
      <c r="B147" s="9"/>
      <c r="C147" s="2"/>
      <c r="D147" s="2"/>
      <c r="E147" s="2"/>
      <c r="F147" s="2"/>
      <c r="G147" s="2"/>
      <c r="H147" s="2"/>
      <c r="I147" s="2"/>
      <c r="J147" s="2"/>
      <c r="K147" s="2"/>
      <c r="L147" s="2"/>
      <c r="M147" s="2"/>
      <c r="N147" s="2"/>
      <c r="O147" s="2"/>
      <c r="P147" s="2"/>
      <c r="Q147" s="2"/>
      <c r="R147" s="2"/>
      <c r="S147" s="2"/>
      <c r="T147" s="2"/>
      <c r="U147" s="2"/>
      <c r="V147" s="2"/>
    </row>
    <row r="148" ht="15.75" customHeight="1" spans="1:22">
      <c r="A148" s="2"/>
      <c r="B148" s="9"/>
      <c r="C148" s="2"/>
      <c r="D148" s="2"/>
      <c r="E148" s="2"/>
      <c r="F148" s="2"/>
      <c r="G148" s="2"/>
      <c r="H148" s="2"/>
      <c r="I148" s="2"/>
      <c r="J148" s="2"/>
      <c r="K148" s="2"/>
      <c r="L148" s="2"/>
      <c r="M148" s="2"/>
      <c r="N148" s="2"/>
      <c r="O148" s="2"/>
      <c r="P148" s="2"/>
      <c r="Q148" s="2"/>
      <c r="R148" s="2"/>
      <c r="S148" s="2"/>
      <c r="T148" s="2"/>
      <c r="U148" s="2"/>
      <c r="V148" s="2"/>
    </row>
    <row r="149" ht="15.75" customHeight="1" spans="1:22">
      <c r="A149" s="2"/>
      <c r="B149" s="9"/>
      <c r="C149" s="2"/>
      <c r="D149" s="2"/>
      <c r="E149" s="2"/>
      <c r="F149" s="2"/>
      <c r="G149" s="2"/>
      <c r="H149" s="2"/>
      <c r="I149" s="2"/>
      <c r="J149" s="2"/>
      <c r="K149" s="2"/>
      <c r="L149" s="2"/>
      <c r="M149" s="2"/>
      <c r="N149" s="2"/>
      <c r="O149" s="2"/>
      <c r="P149" s="2"/>
      <c r="Q149" s="2"/>
      <c r="R149" s="2"/>
      <c r="S149" s="2"/>
      <c r="T149" s="2"/>
      <c r="U149" s="2"/>
      <c r="V149" s="2"/>
    </row>
    <row r="150" ht="15.75" customHeight="1" spans="1:22">
      <c r="A150" s="2"/>
      <c r="B150" s="9"/>
      <c r="C150" s="2"/>
      <c r="D150" s="2"/>
      <c r="E150" s="2"/>
      <c r="F150" s="2"/>
      <c r="G150" s="2"/>
      <c r="H150" s="2"/>
      <c r="I150" s="2"/>
      <c r="J150" s="2"/>
      <c r="K150" s="2"/>
      <c r="L150" s="2"/>
      <c r="M150" s="2"/>
      <c r="N150" s="2"/>
      <c r="O150" s="2"/>
      <c r="P150" s="2"/>
      <c r="Q150" s="2"/>
      <c r="R150" s="2"/>
      <c r="S150" s="2"/>
      <c r="T150" s="2"/>
      <c r="U150" s="2"/>
      <c r="V150" s="2"/>
    </row>
    <row r="151" ht="15.75" customHeight="1" spans="1:22">
      <c r="A151" s="2"/>
      <c r="B151" s="9"/>
      <c r="C151" s="2"/>
      <c r="D151" s="2"/>
      <c r="E151" s="2"/>
      <c r="F151" s="2"/>
      <c r="G151" s="2"/>
      <c r="H151" s="2"/>
      <c r="I151" s="2"/>
      <c r="J151" s="2"/>
      <c r="K151" s="2"/>
      <c r="L151" s="2"/>
      <c r="M151" s="2"/>
      <c r="N151" s="2"/>
      <c r="O151" s="2"/>
      <c r="P151" s="2"/>
      <c r="Q151" s="2"/>
      <c r="R151" s="2"/>
      <c r="S151" s="2"/>
      <c r="T151" s="2"/>
      <c r="U151" s="2"/>
      <c r="V151" s="2"/>
    </row>
    <row r="152" ht="15.75" customHeight="1" spans="1:22">
      <c r="A152" s="2"/>
      <c r="B152" s="9"/>
      <c r="C152" s="2"/>
      <c r="D152" s="2"/>
      <c r="E152" s="2"/>
      <c r="F152" s="2"/>
      <c r="G152" s="2"/>
      <c r="H152" s="2"/>
      <c r="I152" s="2"/>
      <c r="J152" s="2"/>
      <c r="K152" s="2"/>
      <c r="L152" s="2"/>
      <c r="M152" s="2"/>
      <c r="N152" s="2"/>
      <c r="O152" s="2"/>
      <c r="P152" s="2"/>
      <c r="Q152" s="2"/>
      <c r="R152" s="2"/>
      <c r="S152" s="2"/>
      <c r="T152" s="2"/>
      <c r="U152" s="2"/>
      <c r="V152" s="2"/>
    </row>
    <row r="153" ht="15.75" customHeight="1" spans="1:22">
      <c r="A153" s="2"/>
      <c r="B153" s="9"/>
      <c r="C153" s="2"/>
      <c r="D153" s="2"/>
      <c r="E153" s="2"/>
      <c r="F153" s="2"/>
      <c r="G153" s="2"/>
      <c r="H153" s="2"/>
      <c r="I153" s="2"/>
      <c r="J153" s="2"/>
      <c r="K153" s="2"/>
      <c r="L153" s="2"/>
      <c r="M153" s="2"/>
      <c r="N153" s="2"/>
      <c r="O153" s="2"/>
      <c r="P153" s="2"/>
      <c r="Q153" s="2"/>
      <c r="R153" s="2"/>
      <c r="S153" s="2"/>
      <c r="T153" s="2"/>
      <c r="U153" s="2"/>
      <c r="V153" s="2"/>
    </row>
    <row r="154" ht="15.75" customHeight="1" spans="1:22">
      <c r="A154" s="2"/>
      <c r="B154" s="9"/>
      <c r="C154" s="2"/>
      <c r="D154" s="2"/>
      <c r="E154" s="2"/>
      <c r="F154" s="2"/>
      <c r="G154" s="2"/>
      <c r="H154" s="2"/>
      <c r="I154" s="2"/>
      <c r="J154" s="2"/>
      <c r="K154" s="2"/>
      <c r="L154" s="2"/>
      <c r="M154" s="2"/>
      <c r="N154" s="2"/>
      <c r="O154" s="2"/>
      <c r="P154" s="2"/>
      <c r="Q154" s="2"/>
      <c r="R154" s="2"/>
      <c r="S154" s="2"/>
      <c r="T154" s="2"/>
      <c r="U154" s="2"/>
      <c r="V154" s="2"/>
    </row>
    <row r="155" ht="15.75" customHeight="1" spans="1:22">
      <c r="A155" s="2"/>
      <c r="B155" s="9"/>
      <c r="C155" s="2"/>
      <c r="D155" s="2"/>
      <c r="E155" s="2"/>
      <c r="F155" s="2"/>
      <c r="G155" s="2"/>
      <c r="H155" s="2"/>
      <c r="I155" s="2"/>
      <c r="J155" s="2"/>
      <c r="K155" s="2"/>
      <c r="L155" s="2"/>
      <c r="M155" s="2"/>
      <c r="N155" s="2"/>
      <c r="O155" s="2"/>
      <c r="P155" s="2"/>
      <c r="Q155" s="2"/>
      <c r="R155" s="2"/>
      <c r="S155" s="2"/>
      <c r="T155" s="2"/>
      <c r="U155" s="2"/>
      <c r="V155" s="2"/>
    </row>
    <row r="156" ht="15.75" customHeight="1" spans="1:22">
      <c r="A156" s="2"/>
      <c r="B156" s="9"/>
      <c r="C156" s="2"/>
      <c r="D156" s="2"/>
      <c r="E156" s="2"/>
      <c r="F156" s="2"/>
      <c r="G156" s="2"/>
      <c r="H156" s="2"/>
      <c r="I156" s="2"/>
      <c r="J156" s="2"/>
      <c r="K156" s="2"/>
      <c r="L156" s="2"/>
      <c r="M156" s="2"/>
      <c r="N156" s="2"/>
      <c r="O156" s="2"/>
      <c r="P156" s="2"/>
      <c r="Q156" s="2"/>
      <c r="R156" s="2"/>
      <c r="S156" s="2"/>
      <c r="T156" s="2"/>
      <c r="U156" s="2"/>
      <c r="V156" s="2"/>
    </row>
    <row r="157" ht="15.75" customHeight="1" spans="1:22">
      <c r="A157" s="2"/>
      <c r="B157" s="9"/>
      <c r="C157" s="2"/>
      <c r="D157" s="2"/>
      <c r="E157" s="2"/>
      <c r="F157" s="2"/>
      <c r="G157" s="2"/>
      <c r="H157" s="2"/>
      <c r="I157" s="2"/>
      <c r="J157" s="2"/>
      <c r="K157" s="2"/>
      <c r="L157" s="2"/>
      <c r="M157" s="2"/>
      <c r="N157" s="2"/>
      <c r="O157" s="2"/>
      <c r="P157" s="2"/>
      <c r="Q157" s="2"/>
      <c r="R157" s="2"/>
      <c r="S157" s="2"/>
      <c r="T157" s="2"/>
      <c r="U157" s="2"/>
      <c r="V157" s="2"/>
    </row>
    <row r="158" ht="15.75" customHeight="1" spans="1:22">
      <c r="A158" s="2"/>
      <c r="B158" s="9"/>
      <c r="C158" s="2"/>
      <c r="D158" s="2"/>
      <c r="E158" s="2"/>
      <c r="F158" s="2"/>
      <c r="G158" s="2"/>
      <c r="H158" s="2"/>
      <c r="I158" s="2"/>
      <c r="J158" s="2"/>
      <c r="K158" s="2"/>
      <c r="L158" s="2"/>
      <c r="M158" s="2"/>
      <c r="N158" s="2"/>
      <c r="O158" s="2"/>
      <c r="P158" s="2"/>
      <c r="Q158" s="2"/>
      <c r="R158" s="2"/>
      <c r="S158" s="2"/>
      <c r="T158" s="2"/>
      <c r="U158" s="2"/>
      <c r="V158" s="2"/>
    </row>
    <row r="159" ht="15.75" customHeight="1" spans="1:22">
      <c r="A159" s="2"/>
      <c r="B159" s="9"/>
      <c r="C159" s="2"/>
      <c r="D159" s="2"/>
      <c r="E159" s="2"/>
      <c r="F159" s="2"/>
      <c r="G159" s="2"/>
      <c r="H159" s="2"/>
      <c r="I159" s="2"/>
      <c r="J159" s="2"/>
      <c r="K159" s="2"/>
      <c r="L159" s="2"/>
      <c r="M159" s="2"/>
      <c r="N159" s="2"/>
      <c r="O159" s="2"/>
      <c r="P159" s="2"/>
      <c r="Q159" s="2"/>
      <c r="R159" s="2"/>
      <c r="S159" s="2"/>
      <c r="T159" s="2"/>
      <c r="U159" s="2"/>
      <c r="V159" s="2"/>
    </row>
    <row r="160" ht="15.75" customHeight="1" spans="1:22">
      <c r="A160" s="2"/>
      <c r="B160" s="9"/>
      <c r="C160" s="2"/>
      <c r="D160" s="2"/>
      <c r="E160" s="2"/>
      <c r="F160" s="2"/>
      <c r="G160" s="2"/>
      <c r="H160" s="2"/>
      <c r="I160" s="2"/>
      <c r="J160" s="2"/>
      <c r="K160" s="2"/>
      <c r="L160" s="2"/>
      <c r="M160" s="2"/>
      <c r="N160" s="2"/>
      <c r="O160" s="2"/>
      <c r="P160" s="2"/>
      <c r="Q160" s="2"/>
      <c r="R160" s="2"/>
      <c r="S160" s="2"/>
      <c r="T160" s="2"/>
      <c r="U160" s="2"/>
      <c r="V160" s="2"/>
    </row>
    <row r="161" ht="15.75" customHeight="1" spans="1:22">
      <c r="A161" s="2"/>
      <c r="B161" s="9"/>
      <c r="C161" s="2"/>
      <c r="D161" s="2"/>
      <c r="E161" s="2"/>
      <c r="F161" s="2"/>
      <c r="G161" s="2"/>
      <c r="H161" s="2"/>
      <c r="I161" s="2"/>
      <c r="J161" s="2"/>
      <c r="K161" s="2"/>
      <c r="L161" s="2"/>
      <c r="M161" s="2"/>
      <c r="N161" s="2"/>
      <c r="O161" s="2"/>
      <c r="P161" s="2"/>
      <c r="Q161" s="2"/>
      <c r="R161" s="2"/>
      <c r="S161" s="2"/>
      <c r="T161" s="2"/>
      <c r="U161" s="2"/>
      <c r="V161" s="2"/>
    </row>
    <row r="162" ht="15.75" customHeight="1" spans="1:22">
      <c r="A162" s="2"/>
      <c r="B162" s="9"/>
      <c r="C162" s="2"/>
      <c r="D162" s="2"/>
      <c r="E162" s="2"/>
      <c r="F162" s="2"/>
      <c r="G162" s="2"/>
      <c r="H162" s="2"/>
      <c r="I162" s="2"/>
      <c r="J162" s="2"/>
      <c r="K162" s="2"/>
      <c r="L162" s="2"/>
      <c r="M162" s="2"/>
      <c r="N162" s="2"/>
      <c r="O162" s="2"/>
      <c r="P162" s="2"/>
      <c r="Q162" s="2"/>
      <c r="R162" s="2"/>
      <c r="S162" s="2"/>
      <c r="T162" s="2"/>
      <c r="U162" s="2"/>
      <c r="V162" s="2"/>
    </row>
    <row r="163" ht="15.75" customHeight="1" spans="1:22">
      <c r="A163" s="2"/>
      <c r="B163" s="9"/>
      <c r="C163" s="2"/>
      <c r="D163" s="2"/>
      <c r="E163" s="2"/>
      <c r="F163" s="2"/>
      <c r="G163" s="2"/>
      <c r="H163" s="2"/>
      <c r="I163" s="2"/>
      <c r="J163" s="2"/>
      <c r="K163" s="2"/>
      <c r="L163" s="2"/>
      <c r="M163" s="2"/>
      <c r="N163" s="2"/>
      <c r="O163" s="2"/>
      <c r="P163" s="2"/>
      <c r="Q163" s="2"/>
      <c r="R163" s="2"/>
      <c r="S163" s="2"/>
      <c r="T163" s="2"/>
      <c r="U163" s="2"/>
      <c r="V163" s="2"/>
    </row>
    <row r="164" ht="15.75" customHeight="1" spans="1:22">
      <c r="A164" s="2"/>
      <c r="B164" s="9"/>
      <c r="C164" s="2"/>
      <c r="D164" s="2"/>
      <c r="E164" s="2"/>
      <c r="F164" s="2"/>
      <c r="G164" s="2"/>
      <c r="H164" s="2"/>
      <c r="I164" s="2"/>
      <c r="J164" s="2"/>
      <c r="K164" s="2"/>
      <c r="L164" s="2"/>
      <c r="M164" s="2"/>
      <c r="N164" s="2"/>
      <c r="O164" s="2"/>
      <c r="P164" s="2"/>
      <c r="Q164" s="2"/>
      <c r="R164" s="2"/>
      <c r="S164" s="2"/>
      <c r="T164" s="2"/>
      <c r="U164" s="2"/>
      <c r="V164" s="2"/>
    </row>
    <row r="165" ht="15.75" customHeight="1" spans="1:22">
      <c r="A165" s="2"/>
      <c r="B165" s="9"/>
      <c r="C165" s="2"/>
      <c r="D165" s="2"/>
      <c r="E165" s="2"/>
      <c r="F165" s="2"/>
      <c r="G165" s="2"/>
      <c r="H165" s="2"/>
      <c r="I165" s="2"/>
      <c r="J165" s="2"/>
      <c r="K165" s="2"/>
      <c r="L165" s="2"/>
      <c r="M165" s="2"/>
      <c r="N165" s="2"/>
      <c r="O165" s="2"/>
      <c r="P165" s="2"/>
      <c r="Q165" s="2"/>
      <c r="R165" s="2"/>
      <c r="S165" s="2"/>
      <c r="T165" s="2"/>
      <c r="U165" s="2"/>
      <c r="V165" s="2"/>
    </row>
    <row r="166" ht="15.75" customHeight="1" spans="1:22">
      <c r="A166" s="2"/>
      <c r="B166" s="9"/>
      <c r="C166" s="2"/>
      <c r="D166" s="2"/>
      <c r="E166" s="2"/>
      <c r="F166" s="2"/>
      <c r="G166" s="2"/>
      <c r="H166" s="2"/>
      <c r="I166" s="2"/>
      <c r="J166" s="2"/>
      <c r="K166" s="2"/>
      <c r="L166" s="2"/>
      <c r="M166" s="2"/>
      <c r="N166" s="2"/>
      <c r="O166" s="2"/>
      <c r="P166" s="2"/>
      <c r="Q166" s="2"/>
      <c r="R166" s="2"/>
      <c r="S166" s="2"/>
      <c r="T166" s="2"/>
      <c r="U166" s="2"/>
      <c r="V166" s="2"/>
    </row>
    <row r="167" ht="15.75" customHeight="1" spans="1:22">
      <c r="A167" s="2"/>
      <c r="B167" s="9"/>
      <c r="C167" s="2"/>
      <c r="D167" s="2"/>
      <c r="E167" s="2"/>
      <c r="F167" s="2"/>
      <c r="G167" s="2"/>
      <c r="H167" s="2"/>
      <c r="I167" s="2"/>
      <c r="J167" s="2"/>
      <c r="K167" s="2"/>
      <c r="L167" s="2"/>
      <c r="M167" s="2"/>
      <c r="N167" s="2"/>
      <c r="O167" s="2"/>
      <c r="P167" s="2"/>
      <c r="Q167" s="2"/>
      <c r="R167" s="2"/>
      <c r="S167" s="2"/>
      <c r="T167" s="2"/>
      <c r="U167" s="2"/>
      <c r="V167" s="2"/>
    </row>
    <row r="168" ht="15.75" customHeight="1" spans="1:22">
      <c r="A168" s="2"/>
      <c r="B168" s="9"/>
      <c r="C168" s="2"/>
      <c r="D168" s="2"/>
      <c r="E168" s="2"/>
      <c r="F168" s="2"/>
      <c r="G168" s="2"/>
      <c r="H168" s="2"/>
      <c r="I168" s="2"/>
      <c r="J168" s="2"/>
      <c r="K168" s="2"/>
      <c r="L168" s="2"/>
      <c r="M168" s="2"/>
      <c r="N168" s="2"/>
      <c r="O168" s="2"/>
      <c r="P168" s="2"/>
      <c r="Q168" s="2"/>
      <c r="R168" s="2"/>
      <c r="S168" s="2"/>
      <c r="T168" s="2"/>
      <c r="U168" s="2"/>
      <c r="V168" s="2"/>
    </row>
    <row r="169" ht="15.75" customHeight="1" spans="1:22">
      <c r="A169" s="2"/>
      <c r="B169" s="9"/>
      <c r="C169" s="2"/>
      <c r="D169" s="2"/>
      <c r="E169" s="2"/>
      <c r="F169" s="2"/>
      <c r="G169" s="2"/>
      <c r="H169" s="2"/>
      <c r="I169" s="2"/>
      <c r="J169" s="2"/>
      <c r="K169" s="2"/>
      <c r="L169" s="2"/>
      <c r="M169" s="2"/>
      <c r="N169" s="2"/>
      <c r="O169" s="2"/>
      <c r="P169" s="2"/>
      <c r="Q169" s="2"/>
      <c r="R169" s="2"/>
      <c r="S169" s="2"/>
      <c r="T169" s="2"/>
      <c r="U169" s="2"/>
      <c r="V169" s="2"/>
    </row>
    <row r="170" ht="15.75" customHeight="1" spans="1:22">
      <c r="A170" s="2"/>
      <c r="B170" s="9"/>
      <c r="C170" s="2"/>
      <c r="D170" s="2"/>
      <c r="E170" s="2"/>
      <c r="F170" s="2"/>
      <c r="G170" s="2"/>
      <c r="H170" s="2"/>
      <c r="I170" s="2"/>
      <c r="J170" s="2"/>
      <c r="K170" s="2"/>
      <c r="L170" s="2"/>
      <c r="M170" s="2"/>
      <c r="N170" s="2"/>
      <c r="O170" s="2"/>
      <c r="P170" s="2"/>
      <c r="Q170" s="2"/>
      <c r="R170" s="2"/>
      <c r="S170" s="2"/>
      <c r="T170" s="2"/>
      <c r="U170" s="2"/>
      <c r="V170" s="2"/>
    </row>
    <row r="171" ht="15.75" customHeight="1" spans="1:22">
      <c r="A171" s="2"/>
      <c r="B171" s="9"/>
      <c r="C171" s="2"/>
      <c r="D171" s="2"/>
      <c r="E171" s="2"/>
      <c r="F171" s="2"/>
      <c r="G171" s="2"/>
      <c r="H171" s="2"/>
      <c r="I171" s="2"/>
      <c r="J171" s="2"/>
      <c r="K171" s="2"/>
      <c r="L171" s="2"/>
      <c r="M171" s="2"/>
      <c r="N171" s="2"/>
      <c r="O171" s="2"/>
      <c r="P171" s="2"/>
      <c r="Q171" s="2"/>
      <c r="R171" s="2"/>
      <c r="S171" s="2"/>
      <c r="T171" s="2"/>
      <c r="U171" s="2"/>
      <c r="V171" s="2"/>
    </row>
    <row r="172" ht="15.75" customHeight="1" spans="1:22">
      <c r="A172" s="2"/>
      <c r="B172" s="9"/>
      <c r="C172" s="2"/>
      <c r="D172" s="2"/>
      <c r="E172" s="2"/>
      <c r="F172" s="2"/>
      <c r="G172" s="2"/>
      <c r="H172" s="2"/>
      <c r="I172" s="2"/>
      <c r="J172" s="2"/>
      <c r="K172" s="2"/>
      <c r="L172" s="2"/>
      <c r="M172" s="2"/>
      <c r="N172" s="2"/>
      <c r="O172" s="2"/>
      <c r="P172" s="2"/>
      <c r="Q172" s="2"/>
      <c r="R172" s="2"/>
      <c r="S172" s="2"/>
      <c r="T172" s="2"/>
      <c r="U172" s="2"/>
      <c r="V172" s="2"/>
    </row>
    <row r="173" ht="15.75" customHeight="1" spans="1:22">
      <c r="A173" s="2"/>
      <c r="B173" s="9"/>
      <c r="C173" s="2"/>
      <c r="D173" s="2"/>
      <c r="E173" s="2"/>
      <c r="F173" s="2"/>
      <c r="G173" s="2"/>
      <c r="H173" s="2"/>
      <c r="I173" s="2"/>
      <c r="J173" s="2"/>
      <c r="K173" s="2"/>
      <c r="L173" s="2"/>
      <c r="M173" s="2"/>
      <c r="N173" s="2"/>
      <c r="O173" s="2"/>
      <c r="P173" s="2"/>
      <c r="Q173" s="2"/>
      <c r="R173" s="2"/>
      <c r="S173" s="2"/>
      <c r="T173" s="2"/>
      <c r="U173" s="2"/>
      <c r="V173" s="2"/>
    </row>
    <row r="174" ht="15.75" customHeight="1" spans="1:22">
      <c r="A174" s="2"/>
      <c r="B174" s="9"/>
      <c r="C174" s="2"/>
      <c r="D174" s="2"/>
      <c r="E174" s="2"/>
      <c r="F174" s="2"/>
      <c r="G174" s="2"/>
      <c r="H174" s="2"/>
      <c r="I174" s="2"/>
      <c r="J174" s="2"/>
      <c r="K174" s="2"/>
      <c r="L174" s="2"/>
      <c r="M174" s="2"/>
      <c r="N174" s="2"/>
      <c r="O174" s="2"/>
      <c r="P174" s="2"/>
      <c r="Q174" s="2"/>
      <c r="R174" s="2"/>
      <c r="S174" s="2"/>
      <c r="T174" s="2"/>
      <c r="U174" s="2"/>
      <c r="V174" s="2"/>
    </row>
    <row r="175" ht="15.75" customHeight="1" spans="1:22">
      <c r="A175" s="2"/>
      <c r="B175" s="9"/>
      <c r="C175" s="2"/>
      <c r="D175" s="2"/>
      <c r="E175" s="2"/>
      <c r="F175" s="2"/>
      <c r="G175" s="2"/>
      <c r="H175" s="2"/>
      <c r="I175" s="2"/>
      <c r="J175" s="2"/>
      <c r="K175" s="2"/>
      <c r="L175" s="2"/>
      <c r="M175" s="2"/>
      <c r="N175" s="2"/>
      <c r="O175" s="2"/>
      <c r="P175" s="2"/>
      <c r="Q175" s="2"/>
      <c r="R175" s="2"/>
      <c r="S175" s="2"/>
      <c r="T175" s="2"/>
      <c r="U175" s="2"/>
      <c r="V175" s="2"/>
    </row>
    <row r="176" ht="15.75" customHeight="1" spans="1:22">
      <c r="A176" s="2"/>
      <c r="B176" s="9"/>
      <c r="C176" s="2"/>
      <c r="D176" s="2"/>
      <c r="E176" s="2"/>
      <c r="F176" s="2"/>
      <c r="G176" s="2"/>
      <c r="H176" s="2"/>
      <c r="I176" s="2"/>
      <c r="J176" s="2"/>
      <c r="K176" s="2"/>
      <c r="L176" s="2"/>
      <c r="M176" s="2"/>
      <c r="N176" s="2"/>
      <c r="O176" s="2"/>
      <c r="P176" s="2"/>
      <c r="Q176" s="2"/>
      <c r="R176" s="2"/>
      <c r="S176" s="2"/>
      <c r="T176" s="2"/>
      <c r="U176" s="2"/>
      <c r="V176" s="2"/>
    </row>
    <row r="177" ht="15.75" customHeight="1" spans="1:22">
      <c r="A177" s="2"/>
      <c r="B177" s="9"/>
      <c r="C177" s="2"/>
      <c r="D177" s="2"/>
      <c r="E177" s="2"/>
      <c r="F177" s="2"/>
      <c r="G177" s="2"/>
      <c r="H177" s="2"/>
      <c r="I177" s="2"/>
      <c r="J177" s="2"/>
      <c r="K177" s="2"/>
      <c r="L177" s="2"/>
      <c r="M177" s="2"/>
      <c r="N177" s="2"/>
      <c r="O177" s="2"/>
      <c r="P177" s="2"/>
      <c r="Q177" s="2"/>
      <c r="R177" s="2"/>
      <c r="S177" s="2"/>
      <c r="T177" s="2"/>
      <c r="U177" s="2"/>
      <c r="V177" s="2"/>
    </row>
    <row r="178" ht="15.75" customHeight="1" spans="1:22">
      <c r="A178" s="2"/>
      <c r="B178" s="9"/>
      <c r="C178" s="2"/>
      <c r="D178" s="2"/>
      <c r="E178" s="2"/>
      <c r="F178" s="2"/>
      <c r="G178" s="2"/>
      <c r="H178" s="2"/>
      <c r="I178" s="2"/>
      <c r="J178" s="2"/>
      <c r="K178" s="2"/>
      <c r="L178" s="2"/>
      <c r="M178" s="2"/>
      <c r="N178" s="2"/>
      <c r="O178" s="2"/>
      <c r="P178" s="2"/>
      <c r="Q178" s="2"/>
      <c r="R178" s="2"/>
      <c r="S178" s="2"/>
      <c r="T178" s="2"/>
      <c r="U178" s="2"/>
      <c r="V178" s="2"/>
    </row>
    <row r="179" ht="15.75" customHeight="1" spans="1:22">
      <c r="A179" s="2"/>
      <c r="B179" s="9"/>
      <c r="C179" s="2"/>
      <c r="D179" s="2"/>
      <c r="E179" s="2"/>
      <c r="F179" s="2"/>
      <c r="G179" s="2"/>
      <c r="H179" s="2"/>
      <c r="I179" s="2"/>
      <c r="J179" s="2"/>
      <c r="K179" s="2"/>
      <c r="L179" s="2"/>
      <c r="M179" s="2"/>
      <c r="N179" s="2"/>
      <c r="O179" s="2"/>
      <c r="P179" s="2"/>
      <c r="Q179" s="2"/>
      <c r="R179" s="2"/>
      <c r="S179" s="2"/>
      <c r="T179" s="2"/>
      <c r="U179" s="2"/>
      <c r="V179" s="2"/>
    </row>
    <row r="180" ht="15.75" customHeight="1" spans="1:22">
      <c r="A180" s="2"/>
      <c r="B180" s="9"/>
      <c r="C180" s="2"/>
      <c r="D180" s="2"/>
      <c r="E180" s="2"/>
      <c r="F180" s="2"/>
      <c r="G180" s="2"/>
      <c r="H180" s="2"/>
      <c r="I180" s="2"/>
      <c r="J180" s="2"/>
      <c r="K180" s="2"/>
      <c r="L180" s="2"/>
      <c r="M180" s="2"/>
      <c r="N180" s="2"/>
      <c r="O180" s="2"/>
      <c r="P180" s="2"/>
      <c r="Q180" s="2"/>
      <c r="R180" s="2"/>
      <c r="S180" s="2"/>
      <c r="T180" s="2"/>
      <c r="U180" s="2"/>
      <c r="V180" s="2"/>
    </row>
    <row r="181" ht="15.75" customHeight="1" spans="1:22">
      <c r="A181" s="2"/>
      <c r="B181" s="9"/>
      <c r="C181" s="2"/>
      <c r="D181" s="2"/>
      <c r="E181" s="2"/>
      <c r="F181" s="2"/>
      <c r="G181" s="2"/>
      <c r="H181" s="2"/>
      <c r="I181" s="2"/>
      <c r="J181" s="2"/>
      <c r="K181" s="2"/>
      <c r="L181" s="2"/>
      <c r="M181" s="2"/>
      <c r="N181" s="2"/>
      <c r="O181" s="2"/>
      <c r="P181" s="2"/>
      <c r="Q181" s="2"/>
      <c r="R181" s="2"/>
      <c r="S181" s="2"/>
      <c r="T181" s="2"/>
      <c r="U181" s="2"/>
      <c r="V181" s="2"/>
    </row>
    <row r="182" ht="15.75" customHeight="1" spans="1:22">
      <c r="A182" s="2"/>
      <c r="B182" s="9"/>
      <c r="C182" s="2"/>
      <c r="D182" s="2"/>
      <c r="E182" s="2"/>
      <c r="F182" s="2"/>
      <c r="G182" s="2"/>
      <c r="H182" s="2"/>
      <c r="I182" s="2"/>
      <c r="J182" s="2"/>
      <c r="K182" s="2"/>
      <c r="L182" s="2"/>
      <c r="M182" s="2"/>
      <c r="N182" s="2"/>
      <c r="O182" s="2"/>
      <c r="P182" s="2"/>
      <c r="Q182" s="2"/>
      <c r="R182" s="2"/>
      <c r="S182" s="2"/>
      <c r="T182" s="2"/>
      <c r="U182" s="2"/>
      <c r="V182" s="2"/>
    </row>
    <row r="183" ht="15.75" customHeight="1" spans="1:22">
      <c r="A183" s="2"/>
      <c r="B183" s="9"/>
      <c r="C183" s="2"/>
      <c r="D183" s="2"/>
      <c r="E183" s="2"/>
      <c r="F183" s="2"/>
      <c r="G183" s="2"/>
      <c r="H183" s="2"/>
      <c r="I183" s="2"/>
      <c r="J183" s="2"/>
      <c r="K183" s="2"/>
      <c r="L183" s="2"/>
      <c r="M183" s="2"/>
      <c r="N183" s="2"/>
      <c r="O183" s="2"/>
      <c r="P183" s="2"/>
      <c r="Q183" s="2"/>
      <c r="R183" s="2"/>
      <c r="S183" s="2"/>
      <c r="T183" s="2"/>
      <c r="U183" s="2"/>
      <c r="V183" s="2"/>
    </row>
    <row r="184" ht="15.75" customHeight="1" spans="1:22">
      <c r="A184" s="2"/>
      <c r="B184" s="9"/>
      <c r="C184" s="2"/>
      <c r="D184" s="2"/>
      <c r="E184" s="2"/>
      <c r="F184" s="2"/>
      <c r="G184" s="2"/>
      <c r="H184" s="2"/>
      <c r="I184" s="2"/>
      <c r="J184" s="2"/>
      <c r="K184" s="2"/>
      <c r="L184" s="2"/>
      <c r="M184" s="2"/>
      <c r="N184" s="2"/>
      <c r="O184" s="2"/>
      <c r="P184" s="2"/>
      <c r="Q184" s="2"/>
      <c r="R184" s="2"/>
      <c r="S184" s="2"/>
      <c r="T184" s="2"/>
      <c r="U184" s="2"/>
      <c r="V184" s="2"/>
    </row>
    <row r="185" ht="15.75" customHeight="1" spans="1:22">
      <c r="A185" s="2"/>
      <c r="B185" s="9"/>
      <c r="C185" s="2"/>
      <c r="D185" s="2"/>
      <c r="E185" s="2"/>
      <c r="F185" s="2"/>
      <c r="G185" s="2"/>
      <c r="H185" s="2"/>
      <c r="I185" s="2"/>
      <c r="J185" s="2"/>
      <c r="K185" s="2"/>
      <c r="L185" s="2"/>
      <c r="M185" s="2"/>
      <c r="N185" s="2"/>
      <c r="O185" s="2"/>
      <c r="P185" s="2"/>
      <c r="Q185" s="2"/>
      <c r="R185" s="2"/>
      <c r="S185" s="2"/>
      <c r="T185" s="2"/>
      <c r="U185" s="2"/>
      <c r="V185" s="2"/>
    </row>
    <row r="186" ht="15.75" customHeight="1" spans="1:22">
      <c r="A186" s="2"/>
      <c r="B186" s="9"/>
      <c r="C186" s="2"/>
      <c r="D186" s="2"/>
      <c r="E186" s="2"/>
      <c r="F186" s="2"/>
      <c r="G186" s="2"/>
      <c r="H186" s="2"/>
      <c r="I186" s="2"/>
      <c r="J186" s="2"/>
      <c r="K186" s="2"/>
      <c r="L186" s="2"/>
      <c r="M186" s="2"/>
      <c r="N186" s="2"/>
      <c r="O186" s="2"/>
      <c r="P186" s="2"/>
      <c r="Q186" s="2"/>
      <c r="R186" s="2"/>
      <c r="S186" s="2"/>
      <c r="T186" s="2"/>
      <c r="U186" s="2"/>
      <c r="V186" s="2"/>
    </row>
    <row r="187" ht="15.75" customHeight="1" spans="1:22">
      <c r="A187" s="2"/>
      <c r="B187" s="9"/>
      <c r="C187" s="2"/>
      <c r="D187" s="2"/>
      <c r="E187" s="2"/>
      <c r="F187" s="2"/>
      <c r="G187" s="2"/>
      <c r="H187" s="2"/>
      <c r="I187" s="2"/>
      <c r="J187" s="2"/>
      <c r="K187" s="2"/>
      <c r="L187" s="2"/>
      <c r="M187" s="2"/>
      <c r="N187" s="2"/>
      <c r="O187" s="2"/>
      <c r="P187" s="2"/>
      <c r="Q187" s="2"/>
      <c r="R187" s="2"/>
      <c r="S187" s="2"/>
      <c r="T187" s="2"/>
      <c r="U187" s="2"/>
      <c r="V187" s="2"/>
    </row>
    <row r="188" ht="15.75" customHeight="1" spans="1:22">
      <c r="A188" s="2"/>
      <c r="B188" s="9"/>
      <c r="C188" s="2"/>
      <c r="D188" s="2"/>
      <c r="E188" s="2"/>
      <c r="F188" s="2"/>
      <c r="G188" s="2"/>
      <c r="H188" s="2"/>
      <c r="I188" s="2"/>
      <c r="J188" s="2"/>
      <c r="K188" s="2"/>
      <c r="L188" s="2"/>
      <c r="M188" s="2"/>
      <c r="N188" s="2"/>
      <c r="O188" s="2"/>
      <c r="P188" s="2"/>
      <c r="Q188" s="2"/>
      <c r="R188" s="2"/>
      <c r="S188" s="2"/>
      <c r="T188" s="2"/>
      <c r="U188" s="2"/>
      <c r="V188" s="2"/>
    </row>
    <row r="189" ht="15.75" customHeight="1" spans="1:22">
      <c r="A189" s="2"/>
      <c r="B189" s="9"/>
      <c r="C189" s="2"/>
      <c r="D189" s="2"/>
      <c r="E189" s="2"/>
      <c r="F189" s="2"/>
      <c r="G189" s="2"/>
      <c r="H189" s="2"/>
      <c r="I189" s="2"/>
      <c r="J189" s="2"/>
      <c r="K189" s="2"/>
      <c r="L189" s="2"/>
      <c r="M189" s="2"/>
      <c r="N189" s="2"/>
      <c r="O189" s="2"/>
      <c r="P189" s="2"/>
      <c r="Q189" s="2"/>
      <c r="R189" s="2"/>
      <c r="S189" s="2"/>
      <c r="T189" s="2"/>
      <c r="U189" s="2"/>
      <c r="V189" s="2"/>
    </row>
    <row r="190" ht="15.75" customHeight="1" spans="1:22">
      <c r="A190" s="2"/>
      <c r="B190" s="9"/>
      <c r="C190" s="2"/>
      <c r="D190" s="2"/>
      <c r="E190" s="2"/>
      <c r="F190" s="2"/>
      <c r="G190" s="2"/>
      <c r="H190" s="2"/>
      <c r="I190" s="2"/>
      <c r="J190" s="2"/>
      <c r="K190" s="2"/>
      <c r="L190" s="2"/>
      <c r="M190" s="2"/>
      <c r="N190" s="2"/>
      <c r="O190" s="2"/>
      <c r="P190" s="2"/>
      <c r="Q190" s="2"/>
      <c r="R190" s="2"/>
      <c r="S190" s="2"/>
      <c r="T190" s="2"/>
      <c r="U190" s="2"/>
      <c r="V190" s="2"/>
    </row>
    <row r="191" ht="15.75" customHeight="1" spans="1:22">
      <c r="A191" s="2"/>
      <c r="B191" s="9"/>
      <c r="C191" s="2"/>
      <c r="D191" s="2"/>
      <c r="E191" s="2"/>
      <c r="F191" s="2"/>
      <c r="G191" s="2"/>
      <c r="H191" s="2"/>
      <c r="I191" s="2"/>
      <c r="J191" s="2"/>
      <c r="K191" s="2"/>
      <c r="L191" s="2"/>
      <c r="M191" s="2"/>
      <c r="N191" s="2"/>
      <c r="O191" s="2"/>
      <c r="P191" s="2"/>
      <c r="Q191" s="2"/>
      <c r="R191" s="2"/>
      <c r="S191" s="2"/>
      <c r="T191" s="2"/>
      <c r="U191" s="2"/>
      <c r="V191" s="2"/>
    </row>
    <row r="192" ht="15.75" customHeight="1" spans="1:22">
      <c r="A192" s="2"/>
      <c r="B192" s="9"/>
      <c r="C192" s="2"/>
      <c r="D192" s="2"/>
      <c r="E192" s="2"/>
      <c r="F192" s="2"/>
      <c r="G192" s="2"/>
      <c r="H192" s="2"/>
      <c r="I192" s="2"/>
      <c r="J192" s="2"/>
      <c r="K192" s="2"/>
      <c r="L192" s="2"/>
      <c r="M192" s="2"/>
      <c r="N192" s="2"/>
      <c r="O192" s="2"/>
      <c r="P192" s="2"/>
      <c r="Q192" s="2"/>
      <c r="R192" s="2"/>
      <c r="S192" s="2"/>
      <c r="T192" s="2"/>
      <c r="U192" s="2"/>
      <c r="V192" s="2"/>
    </row>
    <row r="193" ht="15.75" customHeight="1" spans="1:22">
      <c r="A193" s="2"/>
      <c r="B193" s="9"/>
      <c r="C193" s="2"/>
      <c r="D193" s="2"/>
      <c r="E193" s="2"/>
      <c r="F193" s="2"/>
      <c r="G193" s="2"/>
      <c r="H193" s="2"/>
      <c r="I193" s="2"/>
      <c r="J193" s="2"/>
      <c r="K193" s="2"/>
      <c r="L193" s="2"/>
      <c r="M193" s="2"/>
      <c r="N193" s="2"/>
      <c r="O193" s="2"/>
      <c r="P193" s="2"/>
      <c r="Q193" s="2"/>
      <c r="R193" s="2"/>
      <c r="S193" s="2"/>
      <c r="T193" s="2"/>
      <c r="U193" s="2"/>
      <c r="V193" s="2"/>
    </row>
    <row r="194" ht="15.75" customHeight="1" spans="1:22">
      <c r="A194" s="2"/>
      <c r="B194" s="9"/>
      <c r="C194" s="2"/>
      <c r="D194" s="2"/>
      <c r="E194" s="2"/>
      <c r="F194" s="2"/>
      <c r="G194" s="2"/>
      <c r="H194" s="2"/>
      <c r="I194" s="2"/>
      <c r="J194" s="2"/>
      <c r="K194" s="2"/>
      <c r="L194" s="2"/>
      <c r="M194" s="2"/>
      <c r="N194" s="2"/>
      <c r="O194" s="2"/>
      <c r="P194" s="2"/>
      <c r="Q194" s="2"/>
      <c r="R194" s="2"/>
      <c r="S194" s="2"/>
      <c r="T194" s="2"/>
      <c r="U194" s="2"/>
      <c r="V194" s="2"/>
    </row>
    <row r="195" ht="15.75" customHeight="1" spans="1:22">
      <c r="A195" s="2"/>
      <c r="B195" s="9"/>
      <c r="C195" s="2"/>
      <c r="D195" s="2"/>
      <c r="E195" s="2"/>
      <c r="F195" s="2"/>
      <c r="G195" s="2"/>
      <c r="H195" s="2"/>
      <c r="I195" s="2"/>
      <c r="J195" s="2"/>
      <c r="K195" s="2"/>
      <c r="L195" s="2"/>
      <c r="M195" s="2"/>
      <c r="N195" s="2"/>
      <c r="O195" s="2"/>
      <c r="P195" s="2"/>
      <c r="Q195" s="2"/>
      <c r="R195" s="2"/>
      <c r="S195" s="2"/>
      <c r="T195" s="2"/>
      <c r="U195" s="2"/>
      <c r="V195" s="2"/>
    </row>
    <row r="196" ht="15.75" customHeight="1" spans="1:22">
      <c r="A196" s="2"/>
      <c r="B196" s="9"/>
      <c r="C196" s="2"/>
      <c r="D196" s="2"/>
      <c r="E196" s="2"/>
      <c r="F196" s="2"/>
      <c r="G196" s="2"/>
      <c r="H196" s="2"/>
      <c r="I196" s="2"/>
      <c r="J196" s="2"/>
      <c r="K196" s="2"/>
      <c r="L196" s="2"/>
      <c r="M196" s="2"/>
      <c r="N196" s="2"/>
      <c r="O196" s="2"/>
      <c r="P196" s="2"/>
      <c r="Q196" s="2"/>
      <c r="R196" s="2"/>
      <c r="S196" s="2"/>
      <c r="T196" s="2"/>
      <c r="U196" s="2"/>
      <c r="V196" s="2"/>
    </row>
    <row r="197" ht="15.75" customHeight="1" spans="1:22">
      <c r="A197" s="2"/>
      <c r="B197" s="9"/>
      <c r="C197" s="2"/>
      <c r="D197" s="2"/>
      <c r="E197" s="2"/>
      <c r="F197" s="2"/>
      <c r="G197" s="2"/>
      <c r="H197" s="2"/>
      <c r="I197" s="2"/>
      <c r="J197" s="2"/>
      <c r="K197" s="2"/>
      <c r="L197" s="2"/>
      <c r="M197" s="2"/>
      <c r="N197" s="2"/>
      <c r="O197" s="2"/>
      <c r="P197" s="2"/>
      <c r="Q197" s="2"/>
      <c r="R197" s="2"/>
      <c r="S197" s="2"/>
      <c r="T197" s="2"/>
      <c r="U197" s="2"/>
      <c r="V197" s="2"/>
    </row>
    <row r="198" ht="15.75" customHeight="1" spans="1:22">
      <c r="A198" s="2"/>
      <c r="B198" s="9"/>
      <c r="C198" s="2"/>
      <c r="D198" s="2"/>
      <c r="E198" s="2"/>
      <c r="F198" s="2"/>
      <c r="G198" s="2"/>
      <c r="H198" s="2"/>
      <c r="I198" s="2"/>
      <c r="J198" s="2"/>
      <c r="K198" s="2"/>
      <c r="L198" s="2"/>
      <c r="M198" s="2"/>
      <c r="N198" s="2"/>
      <c r="O198" s="2"/>
      <c r="P198" s="2"/>
      <c r="Q198" s="2"/>
      <c r="R198" s="2"/>
      <c r="S198" s="2"/>
      <c r="T198" s="2"/>
      <c r="U198" s="2"/>
      <c r="V198" s="2"/>
    </row>
    <row r="199" ht="15.75" customHeight="1" spans="1:22">
      <c r="A199" s="2"/>
      <c r="B199" s="9"/>
      <c r="C199" s="2"/>
      <c r="D199" s="2"/>
      <c r="E199" s="2"/>
      <c r="F199" s="2"/>
      <c r="G199" s="2"/>
      <c r="H199" s="2"/>
      <c r="I199" s="2"/>
      <c r="J199" s="2"/>
      <c r="K199" s="2"/>
      <c r="L199" s="2"/>
      <c r="M199" s="2"/>
      <c r="N199" s="2"/>
      <c r="O199" s="2"/>
      <c r="P199" s="2"/>
      <c r="Q199" s="2"/>
      <c r="R199" s="2"/>
      <c r="S199" s="2"/>
      <c r="T199" s="2"/>
      <c r="U199" s="2"/>
      <c r="V199" s="2"/>
    </row>
    <row r="200" ht="15.75" customHeight="1" spans="1:22">
      <c r="A200" s="2"/>
      <c r="B200" s="9"/>
      <c r="C200" s="2"/>
      <c r="D200" s="2"/>
      <c r="E200" s="2"/>
      <c r="F200" s="2"/>
      <c r="G200" s="2"/>
      <c r="H200" s="2"/>
      <c r="I200" s="2"/>
      <c r="J200" s="2"/>
      <c r="K200" s="2"/>
      <c r="L200" s="2"/>
      <c r="M200" s="2"/>
      <c r="N200" s="2"/>
      <c r="O200" s="2"/>
      <c r="P200" s="2"/>
      <c r="Q200" s="2"/>
      <c r="R200" s="2"/>
      <c r="S200" s="2"/>
      <c r="T200" s="2"/>
      <c r="U200" s="2"/>
      <c r="V200" s="2"/>
    </row>
    <row r="201" ht="15.75" customHeight="1" spans="1:22">
      <c r="A201" s="2"/>
      <c r="B201" s="9"/>
      <c r="C201" s="2"/>
      <c r="D201" s="2"/>
      <c r="E201" s="2"/>
      <c r="F201" s="2"/>
      <c r="G201" s="2"/>
      <c r="H201" s="2"/>
      <c r="I201" s="2"/>
      <c r="J201" s="2"/>
      <c r="K201" s="2"/>
      <c r="L201" s="2"/>
      <c r="M201" s="2"/>
      <c r="N201" s="2"/>
      <c r="O201" s="2"/>
      <c r="P201" s="2"/>
      <c r="Q201" s="2"/>
      <c r="R201" s="2"/>
      <c r="S201" s="2"/>
      <c r="T201" s="2"/>
      <c r="U201" s="2"/>
      <c r="V201" s="2"/>
    </row>
    <row r="202" ht="15.75" customHeight="1" spans="1:22">
      <c r="A202" s="2"/>
      <c r="B202" s="9"/>
      <c r="C202" s="2"/>
      <c r="D202" s="2"/>
      <c r="E202" s="2"/>
      <c r="F202" s="2"/>
      <c r="G202" s="2"/>
      <c r="H202" s="2"/>
      <c r="I202" s="2"/>
      <c r="J202" s="2"/>
      <c r="K202" s="2"/>
      <c r="L202" s="2"/>
      <c r="M202" s="2"/>
      <c r="N202" s="2"/>
      <c r="O202" s="2"/>
      <c r="P202" s="2"/>
      <c r="Q202" s="2"/>
      <c r="R202" s="2"/>
      <c r="S202" s="2"/>
      <c r="T202" s="2"/>
      <c r="U202" s="2"/>
      <c r="V202" s="2"/>
    </row>
    <row r="203" ht="15.75" customHeight="1" spans="1:22">
      <c r="A203" s="2"/>
      <c r="B203" s="9"/>
      <c r="C203" s="2"/>
      <c r="D203" s="2"/>
      <c r="E203" s="2"/>
      <c r="F203" s="2"/>
      <c r="G203" s="2"/>
      <c r="H203" s="2"/>
      <c r="I203" s="2"/>
      <c r="J203" s="2"/>
      <c r="K203" s="2"/>
      <c r="L203" s="2"/>
      <c r="M203" s="2"/>
      <c r="N203" s="2"/>
      <c r="O203" s="2"/>
      <c r="P203" s="2"/>
      <c r="Q203" s="2"/>
      <c r="R203" s="2"/>
      <c r="S203" s="2"/>
      <c r="T203" s="2"/>
      <c r="U203" s="2"/>
      <c r="V203" s="2"/>
    </row>
    <row r="204" ht="15.75" customHeight="1" spans="1:22">
      <c r="A204" s="2"/>
      <c r="B204" s="9"/>
      <c r="C204" s="2"/>
      <c r="D204" s="2"/>
      <c r="E204" s="2"/>
      <c r="F204" s="2"/>
      <c r="G204" s="2"/>
      <c r="H204" s="2"/>
      <c r="I204" s="2"/>
      <c r="J204" s="2"/>
      <c r="K204" s="2"/>
      <c r="L204" s="2"/>
      <c r="M204" s="2"/>
      <c r="N204" s="2"/>
      <c r="O204" s="2"/>
      <c r="P204" s="2"/>
      <c r="Q204" s="2"/>
      <c r="R204" s="2"/>
      <c r="S204" s="2"/>
      <c r="T204" s="2"/>
      <c r="U204" s="2"/>
      <c r="V204" s="2"/>
    </row>
    <row r="205" ht="15.75" customHeight="1" spans="1:22">
      <c r="A205" s="2"/>
      <c r="B205" s="9"/>
      <c r="C205" s="2"/>
      <c r="D205" s="2"/>
      <c r="E205" s="2"/>
      <c r="F205" s="2"/>
      <c r="G205" s="2"/>
      <c r="H205" s="2"/>
      <c r="I205" s="2"/>
      <c r="J205" s="2"/>
      <c r="K205" s="2"/>
      <c r="L205" s="2"/>
      <c r="M205" s="2"/>
      <c r="N205" s="2"/>
      <c r="O205" s="2"/>
      <c r="P205" s="2"/>
      <c r="Q205" s="2"/>
      <c r="R205" s="2"/>
      <c r="S205" s="2"/>
      <c r="T205" s="2"/>
      <c r="U205" s="2"/>
      <c r="V205" s="2"/>
    </row>
    <row r="206" ht="15.75" customHeight="1" spans="1:22">
      <c r="A206" s="2"/>
      <c r="B206" s="9"/>
      <c r="C206" s="2"/>
      <c r="D206" s="2"/>
      <c r="E206" s="2"/>
      <c r="F206" s="2"/>
      <c r="G206" s="2"/>
      <c r="H206" s="2"/>
      <c r="I206" s="2"/>
      <c r="J206" s="2"/>
      <c r="K206" s="2"/>
      <c r="L206" s="2"/>
      <c r="M206" s="2"/>
      <c r="N206" s="2"/>
      <c r="O206" s="2"/>
      <c r="P206" s="2"/>
      <c r="Q206" s="2"/>
      <c r="R206" s="2"/>
      <c r="S206" s="2"/>
      <c r="T206" s="2"/>
      <c r="U206" s="2"/>
      <c r="V206" s="2"/>
    </row>
    <row r="207" ht="15.75" customHeight="1" spans="1:22">
      <c r="A207" s="2"/>
      <c r="B207" s="9"/>
      <c r="C207" s="2"/>
      <c r="D207" s="2"/>
      <c r="E207" s="2"/>
      <c r="F207" s="2"/>
      <c r="G207" s="2"/>
      <c r="H207" s="2"/>
      <c r="I207" s="2"/>
      <c r="J207" s="2"/>
      <c r="K207" s="2"/>
      <c r="L207" s="2"/>
      <c r="M207" s="2"/>
      <c r="N207" s="2"/>
      <c r="O207" s="2"/>
      <c r="P207" s="2"/>
      <c r="Q207" s="2"/>
      <c r="R207" s="2"/>
      <c r="S207" s="2"/>
      <c r="T207" s="2"/>
      <c r="U207" s="2"/>
      <c r="V207" s="2"/>
    </row>
    <row r="208" ht="15.75" customHeight="1" spans="1:22">
      <c r="A208" s="2"/>
      <c r="B208" s="9"/>
      <c r="C208" s="2"/>
      <c r="D208" s="2"/>
      <c r="E208" s="2"/>
      <c r="F208" s="2"/>
      <c r="G208" s="2"/>
      <c r="H208" s="2"/>
      <c r="I208" s="2"/>
      <c r="J208" s="2"/>
      <c r="K208" s="2"/>
      <c r="L208" s="2"/>
      <c r="M208" s="2"/>
      <c r="N208" s="2"/>
      <c r="O208" s="2"/>
      <c r="P208" s="2"/>
      <c r="Q208" s="2"/>
      <c r="R208" s="2"/>
      <c r="S208" s="2"/>
      <c r="T208" s="2"/>
      <c r="U208" s="2"/>
      <c r="V208" s="2"/>
    </row>
    <row r="209" ht="15.75" customHeight="1" spans="1:22">
      <c r="A209" s="2"/>
      <c r="B209" s="9"/>
      <c r="C209" s="2"/>
      <c r="D209" s="2"/>
      <c r="E209" s="2"/>
      <c r="F209" s="2"/>
      <c r="G209" s="2"/>
      <c r="H209" s="2"/>
      <c r="I209" s="2"/>
      <c r="J209" s="2"/>
      <c r="K209" s="2"/>
      <c r="L209" s="2"/>
      <c r="M209" s="2"/>
      <c r="N209" s="2"/>
      <c r="O209" s="2"/>
      <c r="P209" s="2"/>
      <c r="Q209" s="2"/>
      <c r="R209" s="2"/>
      <c r="S209" s="2"/>
      <c r="T209" s="2"/>
      <c r="U209" s="2"/>
      <c r="V209" s="2"/>
    </row>
    <row r="210" ht="15.75" customHeight="1" spans="1:22">
      <c r="A210" s="2"/>
      <c r="B210" s="9"/>
      <c r="C210" s="2"/>
      <c r="D210" s="2"/>
      <c r="E210" s="2"/>
      <c r="F210" s="2"/>
      <c r="G210" s="2"/>
      <c r="H210" s="2"/>
      <c r="I210" s="2"/>
      <c r="J210" s="2"/>
      <c r="K210" s="2"/>
      <c r="L210" s="2"/>
      <c r="M210" s="2"/>
      <c r="N210" s="2"/>
      <c r="O210" s="2"/>
      <c r="P210" s="2"/>
      <c r="Q210" s="2"/>
      <c r="R210" s="2"/>
      <c r="S210" s="2"/>
      <c r="T210" s="2"/>
      <c r="U210" s="2"/>
      <c r="V210" s="2"/>
    </row>
    <row r="211" ht="15.75" customHeight="1" spans="1:22">
      <c r="A211" s="2"/>
      <c r="B211" s="9"/>
      <c r="C211" s="2"/>
      <c r="D211" s="2"/>
      <c r="E211" s="2"/>
      <c r="F211" s="2"/>
      <c r="G211" s="2"/>
      <c r="H211" s="2"/>
      <c r="I211" s="2"/>
      <c r="J211" s="2"/>
      <c r="K211" s="2"/>
      <c r="L211" s="2"/>
      <c r="M211" s="2"/>
      <c r="N211" s="2"/>
      <c r="O211" s="2"/>
      <c r="P211" s="2"/>
      <c r="Q211" s="2"/>
      <c r="R211" s="2"/>
      <c r="S211" s="2"/>
      <c r="T211" s="2"/>
      <c r="U211" s="2"/>
      <c r="V211" s="2"/>
    </row>
    <row r="212" ht="15.75" customHeight="1" spans="1:22">
      <c r="A212" s="2"/>
      <c r="B212" s="9"/>
      <c r="C212" s="2"/>
      <c r="D212" s="2"/>
      <c r="E212" s="2"/>
      <c r="F212" s="2"/>
      <c r="G212" s="2"/>
      <c r="H212" s="2"/>
      <c r="I212" s="2"/>
      <c r="J212" s="2"/>
      <c r="K212" s="2"/>
      <c r="L212" s="2"/>
      <c r="M212" s="2"/>
      <c r="N212" s="2"/>
      <c r="O212" s="2"/>
      <c r="P212" s="2"/>
      <c r="Q212" s="2"/>
      <c r="R212" s="2"/>
      <c r="S212" s="2"/>
      <c r="T212" s="2"/>
      <c r="U212" s="2"/>
      <c r="V212" s="2"/>
    </row>
    <row r="213" ht="15.75" customHeight="1" spans="1:22">
      <c r="A213" s="2"/>
      <c r="B213" s="9"/>
      <c r="C213" s="2"/>
      <c r="D213" s="2"/>
      <c r="E213" s="2"/>
      <c r="F213" s="2"/>
      <c r="G213" s="2"/>
      <c r="H213" s="2"/>
      <c r="I213" s="2"/>
      <c r="J213" s="2"/>
      <c r="K213" s="2"/>
      <c r="L213" s="2"/>
      <c r="M213" s="2"/>
      <c r="N213" s="2"/>
      <c r="O213" s="2"/>
      <c r="P213" s="2"/>
      <c r="Q213" s="2"/>
      <c r="R213" s="2"/>
      <c r="S213" s="2"/>
      <c r="T213" s="2"/>
      <c r="U213" s="2"/>
      <c r="V213" s="2"/>
    </row>
    <row r="214" ht="15.75" customHeight="1" spans="2:2">
      <c r="B214" s="27"/>
    </row>
    <row r="215" ht="15.75" customHeight="1" spans="2:2">
      <c r="B215" s="27"/>
    </row>
    <row r="216" ht="15.75" customHeight="1" spans="2:2">
      <c r="B216" s="27"/>
    </row>
    <row r="217" ht="15.75" customHeight="1" spans="2:2">
      <c r="B217" s="27"/>
    </row>
    <row r="218" ht="15.75" customHeight="1" spans="2:2">
      <c r="B218" s="27"/>
    </row>
    <row r="219" ht="15.75" customHeight="1" spans="2:2">
      <c r="B219" s="27"/>
    </row>
    <row r="220" ht="15.75" customHeight="1" spans="2:2">
      <c r="B220" s="27"/>
    </row>
    <row r="221" ht="15.75" customHeight="1" spans="2:2">
      <c r="B221" s="27"/>
    </row>
    <row r="222" ht="15.75" customHeight="1" spans="2:2">
      <c r="B222" s="27"/>
    </row>
    <row r="223" ht="15.75" customHeight="1" spans="2:2">
      <c r="B223" s="27"/>
    </row>
    <row r="224" ht="15.75" customHeight="1" spans="2:2">
      <c r="B224" s="27"/>
    </row>
    <row r="225" ht="15.75" customHeight="1" spans="2:2">
      <c r="B225" s="27"/>
    </row>
    <row r="226" ht="15.75" customHeight="1" spans="2:2">
      <c r="B226" s="27"/>
    </row>
    <row r="227" ht="15.75" customHeight="1" spans="2:2">
      <c r="B227" s="27"/>
    </row>
    <row r="228" ht="15.75" customHeight="1" spans="2:2">
      <c r="B228" s="27"/>
    </row>
    <row r="229" ht="15.75" customHeight="1" spans="2:2">
      <c r="B229" s="27"/>
    </row>
    <row r="230" ht="15.75" customHeight="1" spans="2:2">
      <c r="B230" s="27"/>
    </row>
    <row r="231" ht="15.75" customHeight="1" spans="2:2">
      <c r="B231" s="27"/>
    </row>
    <row r="232" ht="15.75" customHeight="1" spans="2:2">
      <c r="B232" s="27"/>
    </row>
    <row r="233" ht="15.75" customHeight="1" spans="2:2">
      <c r="B233" s="27"/>
    </row>
    <row r="234" ht="15.75" customHeight="1" spans="2:2">
      <c r="B234" s="27"/>
    </row>
    <row r="235" ht="15.75" customHeight="1" spans="2:2">
      <c r="B235" s="27"/>
    </row>
    <row r="236" ht="15.75" customHeight="1" spans="2:2">
      <c r="B236" s="27"/>
    </row>
    <row r="237" ht="15.75" customHeight="1" spans="2:2">
      <c r="B237" s="27"/>
    </row>
    <row r="238" ht="15.75" customHeight="1" spans="2:2">
      <c r="B238" s="27"/>
    </row>
    <row r="239" ht="15.75" customHeight="1" spans="2:2">
      <c r="B239" s="27"/>
    </row>
    <row r="240" ht="15.75" customHeight="1" spans="2:2">
      <c r="B240" s="27"/>
    </row>
    <row r="241" ht="15.75" customHeight="1" spans="2:2">
      <c r="B241" s="27"/>
    </row>
    <row r="242" ht="15.75" customHeight="1" spans="2:2">
      <c r="B242" s="27"/>
    </row>
    <row r="243" ht="15.75" customHeight="1" spans="2:2">
      <c r="B243" s="27"/>
    </row>
    <row r="244" ht="15.75" customHeight="1" spans="2:2">
      <c r="B244" s="27"/>
    </row>
    <row r="245" ht="15.75" customHeight="1" spans="2:2">
      <c r="B245" s="27"/>
    </row>
    <row r="246" ht="15.75" customHeight="1" spans="2:2">
      <c r="B246" s="27"/>
    </row>
    <row r="247" ht="15.75" customHeight="1" spans="2:2">
      <c r="B247" s="27"/>
    </row>
    <row r="248" ht="15.75" customHeight="1" spans="2:2">
      <c r="B248" s="27"/>
    </row>
    <row r="249" ht="15.75" customHeight="1" spans="2:2">
      <c r="B249" s="27"/>
    </row>
    <row r="250" ht="15.75" customHeight="1" spans="2:2">
      <c r="B250" s="27"/>
    </row>
    <row r="251" ht="15.75" customHeight="1" spans="2:2">
      <c r="B251" s="27"/>
    </row>
    <row r="252" ht="15.75" customHeight="1" spans="2:2">
      <c r="B252" s="27"/>
    </row>
    <row r="253" ht="15.75" customHeight="1" spans="2:2">
      <c r="B253" s="27"/>
    </row>
    <row r="254" ht="15.75" customHeight="1" spans="2:2">
      <c r="B254" s="27"/>
    </row>
    <row r="255" ht="15.75" customHeight="1" spans="2:2">
      <c r="B255" s="27"/>
    </row>
    <row r="256" ht="15.75" customHeight="1" spans="2:2">
      <c r="B256" s="27"/>
    </row>
    <row r="257" ht="15.75" customHeight="1" spans="2:2">
      <c r="B257" s="27"/>
    </row>
    <row r="258" ht="15.75" customHeight="1" spans="2:2">
      <c r="B258" s="27"/>
    </row>
    <row r="259" ht="15.75" customHeight="1" spans="2:2">
      <c r="B259" s="27"/>
    </row>
    <row r="260" ht="15.75" customHeight="1" spans="2:2">
      <c r="B260" s="27"/>
    </row>
    <row r="261" ht="15.75" customHeight="1" spans="2:2">
      <c r="B261" s="27"/>
    </row>
    <row r="262" ht="15.75" customHeight="1" spans="2:2">
      <c r="B262" s="27"/>
    </row>
    <row r="263" ht="15.75" customHeight="1" spans="2:2">
      <c r="B263" s="27"/>
    </row>
    <row r="264" ht="15.75" customHeight="1" spans="2:2">
      <c r="B264" s="27"/>
    </row>
    <row r="265" ht="15.75" customHeight="1" spans="2:2">
      <c r="B265" s="27"/>
    </row>
    <row r="266" ht="15.75" customHeight="1" spans="2:2">
      <c r="B266" s="27"/>
    </row>
    <row r="267" ht="15.75" customHeight="1" spans="2:2">
      <c r="B267" s="27"/>
    </row>
    <row r="268" ht="15.75" customHeight="1" spans="2:2">
      <c r="B268" s="27"/>
    </row>
    <row r="269" ht="15.75" customHeight="1" spans="2:2">
      <c r="B269" s="27"/>
    </row>
    <row r="270" ht="15.75" customHeight="1" spans="2:2">
      <c r="B270" s="27"/>
    </row>
    <row r="271" ht="15.75" customHeight="1" spans="2:2">
      <c r="B271" s="27"/>
    </row>
    <row r="272" ht="15.75" customHeight="1" spans="2:2">
      <c r="B272" s="27"/>
    </row>
    <row r="273" ht="15.75" customHeight="1" spans="2:2">
      <c r="B273" s="27"/>
    </row>
    <row r="274" ht="15.75" customHeight="1" spans="2:2">
      <c r="B274" s="27"/>
    </row>
    <row r="275" ht="15.75" customHeight="1" spans="2:2">
      <c r="B275" s="27"/>
    </row>
    <row r="276" ht="15.75" customHeight="1" spans="2:2">
      <c r="B276" s="27"/>
    </row>
    <row r="277" ht="15.75" customHeight="1" spans="2:2">
      <c r="B277" s="27"/>
    </row>
    <row r="278" ht="15.75" customHeight="1" spans="2:2">
      <c r="B278" s="27"/>
    </row>
    <row r="279" ht="15.75" customHeight="1" spans="2:2">
      <c r="B279" s="27"/>
    </row>
    <row r="280" ht="15.75" customHeight="1" spans="2:2">
      <c r="B280" s="27"/>
    </row>
    <row r="281" ht="15.75" customHeight="1" spans="2:2">
      <c r="B281" s="27"/>
    </row>
    <row r="282" ht="15.75" customHeight="1" spans="2:2">
      <c r="B282" s="27"/>
    </row>
    <row r="283" ht="15.75" customHeight="1" spans="2:2">
      <c r="B283" s="27"/>
    </row>
    <row r="284" ht="15.75" customHeight="1" spans="2:2">
      <c r="B284" s="27"/>
    </row>
    <row r="285" ht="15.75" customHeight="1" spans="2:2">
      <c r="B285" s="27"/>
    </row>
    <row r="286" ht="15.75" customHeight="1" spans="2:2">
      <c r="B286" s="27"/>
    </row>
    <row r="287" ht="15.75" customHeight="1" spans="2:2">
      <c r="B287" s="27"/>
    </row>
    <row r="288" ht="15.75" customHeight="1" spans="2:2">
      <c r="B288" s="27"/>
    </row>
    <row r="289" ht="15.75" customHeight="1" spans="2:2">
      <c r="B289" s="27"/>
    </row>
    <row r="290" ht="15.75" customHeight="1" spans="2:2">
      <c r="B290" s="27"/>
    </row>
    <row r="291" ht="15.75" customHeight="1" spans="2:2">
      <c r="B291" s="27"/>
    </row>
    <row r="292" ht="15.75" customHeight="1" spans="2:2">
      <c r="B292" s="27"/>
    </row>
    <row r="293" ht="15.75" customHeight="1" spans="2:2">
      <c r="B293" s="27"/>
    </row>
    <row r="294" ht="15.75" customHeight="1" spans="2:2">
      <c r="B294" s="27"/>
    </row>
    <row r="295" ht="15.75" customHeight="1" spans="2:2">
      <c r="B295" s="27"/>
    </row>
    <row r="296" ht="15.75" customHeight="1" spans="2:2">
      <c r="B296" s="27"/>
    </row>
    <row r="297" ht="15.75" customHeight="1" spans="2:2">
      <c r="B297" s="27"/>
    </row>
    <row r="298" ht="15.75" customHeight="1" spans="2:2">
      <c r="B298" s="27"/>
    </row>
    <row r="299" ht="15.75" customHeight="1" spans="2:2">
      <c r="B299" s="27"/>
    </row>
    <row r="300" ht="15.75" customHeight="1" spans="2:2">
      <c r="B300" s="27"/>
    </row>
    <row r="301" ht="15.75" customHeight="1" spans="2:2">
      <c r="B301" s="27"/>
    </row>
    <row r="302" ht="15.75" customHeight="1" spans="2:2">
      <c r="B302" s="27"/>
    </row>
    <row r="303" ht="15.75" customHeight="1" spans="2:2">
      <c r="B303" s="27"/>
    </row>
    <row r="304" ht="15.75" customHeight="1" spans="2:2">
      <c r="B304" s="27"/>
    </row>
    <row r="305" ht="15.75" customHeight="1" spans="2:2">
      <c r="B305" s="27"/>
    </row>
    <row r="306" ht="15.75" customHeight="1" spans="2:2">
      <c r="B306" s="27"/>
    </row>
    <row r="307" ht="15.75" customHeight="1" spans="2:2">
      <c r="B307" s="27"/>
    </row>
    <row r="308" ht="15.75" customHeight="1" spans="2:2">
      <c r="B308" s="27"/>
    </row>
    <row r="309" ht="15.75" customHeight="1" spans="2:2">
      <c r="B309" s="27"/>
    </row>
    <row r="310" ht="15.75" customHeight="1" spans="2:2">
      <c r="B310" s="27"/>
    </row>
    <row r="311" ht="15.75" customHeight="1" spans="2:2">
      <c r="B311" s="27"/>
    </row>
    <row r="312" ht="15.75" customHeight="1" spans="2:2">
      <c r="B312" s="27"/>
    </row>
    <row r="313" ht="15.75" customHeight="1" spans="2:2">
      <c r="B313" s="27"/>
    </row>
    <row r="314" ht="15.75" customHeight="1" spans="2:2">
      <c r="B314" s="27"/>
    </row>
    <row r="315" ht="15.75" customHeight="1" spans="2:2">
      <c r="B315" s="27"/>
    </row>
    <row r="316" ht="15.75" customHeight="1" spans="2:2">
      <c r="B316" s="27"/>
    </row>
    <row r="317" ht="15.75" customHeight="1" spans="2:2">
      <c r="B317" s="27"/>
    </row>
    <row r="318" ht="15.75" customHeight="1" spans="2:2">
      <c r="B318" s="27"/>
    </row>
    <row r="319" ht="15.75" customHeight="1" spans="2:2">
      <c r="B319" s="27"/>
    </row>
    <row r="320" ht="15.75" customHeight="1" spans="2:2">
      <c r="B320" s="27"/>
    </row>
    <row r="321" ht="15.75" customHeight="1" spans="2:2">
      <c r="B321" s="27"/>
    </row>
    <row r="322" ht="15.75" customHeight="1" spans="2:2">
      <c r="B322" s="27"/>
    </row>
    <row r="323" ht="15.75" customHeight="1" spans="2:2">
      <c r="B323" s="27"/>
    </row>
    <row r="324" ht="15.75" customHeight="1" spans="2:2">
      <c r="B324" s="27"/>
    </row>
    <row r="325" ht="15.75" customHeight="1" spans="2:2">
      <c r="B325" s="27"/>
    </row>
    <row r="326" ht="15.75" customHeight="1" spans="2:2">
      <c r="B326" s="27"/>
    </row>
    <row r="327" ht="15.75" customHeight="1" spans="2:2">
      <c r="B327" s="27"/>
    </row>
    <row r="328" ht="15.75" customHeight="1" spans="2:2">
      <c r="B328" s="27"/>
    </row>
    <row r="329" ht="15.75" customHeight="1" spans="2:2">
      <c r="B329" s="27"/>
    </row>
    <row r="330" ht="15.75" customHeight="1" spans="2:2">
      <c r="B330" s="27"/>
    </row>
    <row r="331" ht="15.75" customHeight="1" spans="2:2">
      <c r="B331" s="27"/>
    </row>
    <row r="332" ht="15.75" customHeight="1" spans="2:2">
      <c r="B332" s="27"/>
    </row>
    <row r="333" ht="15.75" customHeight="1" spans="2:2">
      <c r="B333" s="27"/>
    </row>
    <row r="334" ht="15.75" customHeight="1" spans="2:2">
      <c r="B334" s="27"/>
    </row>
    <row r="335" ht="15.75" customHeight="1" spans="2:2">
      <c r="B335" s="27"/>
    </row>
    <row r="336" ht="15.75" customHeight="1" spans="2:2">
      <c r="B336" s="27"/>
    </row>
    <row r="337" ht="15.75" customHeight="1" spans="2:2">
      <c r="B337" s="27"/>
    </row>
    <row r="338" ht="15.75" customHeight="1" spans="2:2">
      <c r="B338" s="27"/>
    </row>
    <row r="339" ht="15.75" customHeight="1" spans="2:2">
      <c r="B339" s="27"/>
    </row>
    <row r="340" ht="15.75" customHeight="1" spans="2:2">
      <c r="B340" s="27"/>
    </row>
    <row r="341" ht="15.75" customHeight="1" spans="2:2">
      <c r="B341" s="27"/>
    </row>
    <row r="342" ht="15.75" customHeight="1" spans="2:2">
      <c r="B342" s="27"/>
    </row>
    <row r="343" ht="15.75" customHeight="1" spans="2:2">
      <c r="B343" s="27"/>
    </row>
    <row r="344" ht="15.75" customHeight="1" spans="2:2">
      <c r="B344" s="27"/>
    </row>
    <row r="345" ht="15.75" customHeight="1" spans="2:2">
      <c r="B345" s="27"/>
    </row>
    <row r="346" ht="15.75" customHeight="1" spans="2:2">
      <c r="B346" s="27"/>
    </row>
    <row r="347" ht="15.75" customHeight="1" spans="2:2">
      <c r="B347" s="27"/>
    </row>
    <row r="348" ht="15.75" customHeight="1" spans="2:2">
      <c r="B348" s="27"/>
    </row>
    <row r="349" ht="15.75" customHeight="1" spans="2:2">
      <c r="B349" s="27"/>
    </row>
    <row r="350" ht="15.75" customHeight="1" spans="2:2">
      <c r="B350" s="27"/>
    </row>
    <row r="351" ht="15.75" customHeight="1" spans="2:2">
      <c r="B351" s="27"/>
    </row>
    <row r="352" ht="15.75" customHeight="1" spans="2:2">
      <c r="B352" s="27"/>
    </row>
    <row r="353" ht="15.75" customHeight="1" spans="2:2">
      <c r="B353" s="27"/>
    </row>
    <row r="354" ht="15.75" customHeight="1" spans="2:2">
      <c r="B354" s="27"/>
    </row>
    <row r="355" ht="15.75" customHeight="1" spans="2:2">
      <c r="B355" s="27"/>
    </row>
    <row r="356" ht="15.75" customHeight="1" spans="2:2">
      <c r="B356" s="27"/>
    </row>
    <row r="357" ht="15.75" customHeight="1" spans="2:2">
      <c r="B357" s="27"/>
    </row>
    <row r="358" ht="15.75" customHeight="1" spans="2:2">
      <c r="B358" s="27"/>
    </row>
    <row r="359" ht="15.75" customHeight="1" spans="2:2">
      <c r="B359" s="27"/>
    </row>
    <row r="360" ht="15.75" customHeight="1" spans="2:2">
      <c r="B360" s="27"/>
    </row>
    <row r="361" ht="15.75" customHeight="1" spans="2:2">
      <c r="B361" s="27"/>
    </row>
    <row r="362" ht="15.75" customHeight="1" spans="2:2">
      <c r="B362" s="27"/>
    </row>
    <row r="363" ht="15.75" customHeight="1" spans="2:2">
      <c r="B363" s="27"/>
    </row>
    <row r="364" ht="15.75" customHeight="1" spans="2:2">
      <c r="B364" s="27"/>
    </row>
    <row r="365" ht="15.75" customHeight="1" spans="2:2">
      <c r="B365" s="27"/>
    </row>
    <row r="366" ht="15.75" customHeight="1" spans="2:2">
      <c r="B366" s="27"/>
    </row>
    <row r="367" ht="15.75" customHeight="1" spans="2:2">
      <c r="B367" s="27"/>
    </row>
    <row r="368" ht="15.75" customHeight="1" spans="2:2">
      <c r="B368" s="27"/>
    </row>
    <row r="369" ht="15.75" customHeight="1" spans="2:2">
      <c r="B369" s="27"/>
    </row>
    <row r="370" ht="15.75" customHeight="1" spans="2:2">
      <c r="B370" s="27"/>
    </row>
    <row r="371" ht="15.75" customHeight="1" spans="2:2">
      <c r="B371" s="27"/>
    </row>
    <row r="372" ht="15.75" customHeight="1" spans="2:2">
      <c r="B372" s="27"/>
    </row>
    <row r="373" ht="15.75" customHeight="1" spans="2:2">
      <c r="B373" s="27"/>
    </row>
    <row r="374" ht="15.75" customHeight="1" spans="2:2">
      <c r="B374" s="27"/>
    </row>
    <row r="375" ht="15.75" customHeight="1" spans="2:2">
      <c r="B375" s="27"/>
    </row>
    <row r="376" ht="15.75" customHeight="1" spans="2:2">
      <c r="B376" s="27"/>
    </row>
    <row r="377" ht="15.75" customHeight="1" spans="2:2">
      <c r="B377" s="27"/>
    </row>
    <row r="378" ht="15.75" customHeight="1" spans="2:2">
      <c r="B378" s="27"/>
    </row>
    <row r="379" ht="15.75" customHeight="1" spans="2:2">
      <c r="B379" s="27"/>
    </row>
    <row r="380" ht="15.75" customHeight="1" spans="2:2">
      <c r="B380" s="27"/>
    </row>
    <row r="381" ht="15.75" customHeight="1" spans="2:2">
      <c r="B381" s="27"/>
    </row>
    <row r="382" ht="15.75" customHeight="1" spans="2:2">
      <c r="B382" s="27"/>
    </row>
    <row r="383" ht="15.75" customHeight="1" spans="2:2">
      <c r="B383" s="27"/>
    </row>
    <row r="384" ht="15.75" customHeight="1" spans="2:2">
      <c r="B384" s="27"/>
    </row>
    <row r="385" ht="15.75" customHeight="1" spans="2:2">
      <c r="B385" s="27"/>
    </row>
    <row r="386" ht="15.75" customHeight="1" spans="2:2">
      <c r="B386" s="27"/>
    </row>
    <row r="387" ht="15.75" customHeight="1" spans="2:2">
      <c r="B387" s="27"/>
    </row>
    <row r="388" ht="15.75" customHeight="1" spans="2:2">
      <c r="B388" s="27"/>
    </row>
    <row r="389" ht="15.75" customHeight="1" spans="2:2">
      <c r="B389" s="27"/>
    </row>
    <row r="390" ht="15.75" customHeight="1" spans="2:2">
      <c r="B390" s="27"/>
    </row>
    <row r="391" ht="15.75" customHeight="1" spans="2:2">
      <c r="B391" s="27"/>
    </row>
    <row r="392" ht="15.75" customHeight="1" spans="2:2">
      <c r="B392" s="27"/>
    </row>
    <row r="393" ht="15.75" customHeight="1" spans="2:2">
      <c r="B393" s="27"/>
    </row>
    <row r="394" ht="15.75" customHeight="1" spans="2:2">
      <c r="B394" s="27"/>
    </row>
    <row r="395" ht="15.75" customHeight="1" spans="2:2">
      <c r="B395" s="27"/>
    </row>
    <row r="396" ht="15.75" customHeight="1" spans="2:2">
      <c r="B396" s="27"/>
    </row>
    <row r="397" ht="15.75" customHeight="1" spans="2:2">
      <c r="B397" s="27"/>
    </row>
    <row r="398" ht="15.75" customHeight="1" spans="2:2">
      <c r="B398" s="27"/>
    </row>
    <row r="399" ht="15.75" customHeight="1" spans="2:2">
      <c r="B399" s="27"/>
    </row>
    <row r="400" ht="15.75" customHeight="1" spans="2:2">
      <c r="B400" s="27"/>
    </row>
    <row r="401" ht="15.75" customHeight="1" spans="2:2">
      <c r="B401" s="27"/>
    </row>
    <row r="402" ht="15.75" customHeight="1" spans="2:2">
      <c r="B402" s="27"/>
    </row>
    <row r="403" ht="15.75" customHeight="1" spans="2:2">
      <c r="B403" s="27"/>
    </row>
    <row r="404" ht="15.75" customHeight="1" spans="2:2">
      <c r="B404" s="27"/>
    </row>
    <row r="405" ht="15.75" customHeight="1" spans="2:2">
      <c r="B405" s="27"/>
    </row>
    <row r="406" ht="15.75" customHeight="1" spans="2:2">
      <c r="B406" s="27"/>
    </row>
    <row r="407" ht="15.75" customHeight="1" spans="2:2">
      <c r="B407" s="27"/>
    </row>
    <row r="408" ht="15.75" customHeight="1" spans="2:2">
      <c r="B408" s="27"/>
    </row>
    <row r="409" ht="15.75" customHeight="1" spans="2:2">
      <c r="B409" s="27"/>
    </row>
    <row r="410" ht="15.75" customHeight="1" spans="2:2">
      <c r="B410" s="27"/>
    </row>
    <row r="411" ht="15.75" customHeight="1" spans="2:2">
      <c r="B411" s="27"/>
    </row>
    <row r="412" ht="15.75" customHeight="1" spans="2:2">
      <c r="B412" s="27"/>
    </row>
    <row r="413" ht="15.75" customHeight="1" spans="2:2">
      <c r="B413" s="27"/>
    </row>
    <row r="414" ht="15.75" customHeight="1" spans="2:2">
      <c r="B414" s="27"/>
    </row>
    <row r="415" ht="15.75" customHeight="1" spans="2:2">
      <c r="B415" s="27"/>
    </row>
    <row r="416" ht="15.75" customHeight="1" spans="2:2">
      <c r="B416" s="27"/>
    </row>
    <row r="417" ht="15.75" customHeight="1" spans="2:2">
      <c r="B417" s="27"/>
    </row>
    <row r="418" ht="15.75" customHeight="1" spans="2:2">
      <c r="B418" s="27"/>
    </row>
    <row r="419" ht="15.75" customHeight="1" spans="2:2">
      <c r="B419" s="27"/>
    </row>
    <row r="420" ht="15.75" customHeight="1" spans="2:2">
      <c r="B420" s="27"/>
    </row>
    <row r="421" ht="15.75" customHeight="1" spans="2:2">
      <c r="B421" s="27"/>
    </row>
    <row r="422" ht="15.75" customHeight="1" spans="2:2">
      <c r="B422" s="27"/>
    </row>
    <row r="423" ht="15.75" customHeight="1" spans="2:2">
      <c r="B423" s="27"/>
    </row>
    <row r="424" ht="15.75" customHeight="1" spans="2:2">
      <c r="B424" s="27"/>
    </row>
    <row r="425" ht="15.75" customHeight="1" spans="2:2">
      <c r="B425" s="27"/>
    </row>
    <row r="426" ht="15.75" customHeight="1" spans="2:2">
      <c r="B426" s="27"/>
    </row>
    <row r="427" ht="15.75" customHeight="1" spans="2:2">
      <c r="B427" s="27"/>
    </row>
    <row r="428" ht="15.75" customHeight="1" spans="2:2">
      <c r="B428" s="27"/>
    </row>
    <row r="429" ht="15.75" customHeight="1" spans="2:2">
      <c r="B429" s="27"/>
    </row>
    <row r="430" ht="15.75" customHeight="1" spans="2:2">
      <c r="B430" s="27"/>
    </row>
    <row r="431" ht="15.75" customHeight="1" spans="2:2">
      <c r="B431" s="27"/>
    </row>
    <row r="432" ht="15.75" customHeight="1" spans="2:2">
      <c r="B432" s="27"/>
    </row>
    <row r="433" ht="15.75" customHeight="1" spans="2:2">
      <c r="B433" s="27"/>
    </row>
    <row r="434" ht="15.75" customHeight="1" spans="2:2">
      <c r="B434" s="27"/>
    </row>
    <row r="435" ht="15.75" customHeight="1" spans="2:2">
      <c r="B435" s="27"/>
    </row>
    <row r="436" ht="15.75" customHeight="1" spans="2:2">
      <c r="B436" s="27"/>
    </row>
    <row r="437" ht="15.75" customHeight="1" spans="2:2">
      <c r="B437" s="27"/>
    </row>
    <row r="438" ht="15.75" customHeight="1" spans="2:2">
      <c r="B438" s="27"/>
    </row>
    <row r="439" ht="15.75" customHeight="1" spans="2:2">
      <c r="B439" s="27"/>
    </row>
    <row r="440" ht="15.75" customHeight="1" spans="2:2">
      <c r="B440" s="27"/>
    </row>
    <row r="441" ht="15.75" customHeight="1" spans="2:2">
      <c r="B441" s="27"/>
    </row>
    <row r="442" ht="15.75" customHeight="1" spans="2:2">
      <c r="B442" s="27"/>
    </row>
    <row r="443" ht="15.75" customHeight="1" spans="2:2">
      <c r="B443" s="27"/>
    </row>
    <row r="444" ht="15.75" customHeight="1" spans="2:2">
      <c r="B444" s="27"/>
    </row>
    <row r="445" ht="15.75" customHeight="1" spans="2:2">
      <c r="B445" s="27"/>
    </row>
    <row r="446" ht="15.75" customHeight="1" spans="2:2">
      <c r="B446" s="27"/>
    </row>
    <row r="447" ht="15.75" customHeight="1" spans="2:2">
      <c r="B447" s="27"/>
    </row>
    <row r="448" ht="15.75" customHeight="1" spans="2:2">
      <c r="B448" s="27"/>
    </row>
    <row r="449" ht="15.75" customHeight="1" spans="2:2">
      <c r="B449" s="27"/>
    </row>
    <row r="450" ht="15.75" customHeight="1" spans="2:2">
      <c r="B450" s="27"/>
    </row>
    <row r="451" ht="15.75" customHeight="1" spans="2:2">
      <c r="B451" s="27"/>
    </row>
    <row r="452" ht="15.75" customHeight="1" spans="2:2">
      <c r="B452" s="27"/>
    </row>
    <row r="453" ht="15.75" customHeight="1" spans="2:2">
      <c r="B453" s="27"/>
    </row>
    <row r="454" ht="15.75" customHeight="1" spans="2:2">
      <c r="B454" s="27"/>
    </row>
    <row r="455" ht="15.75" customHeight="1" spans="2:2">
      <c r="B455" s="27"/>
    </row>
    <row r="456" ht="15.75" customHeight="1" spans="2:2">
      <c r="B456" s="27"/>
    </row>
    <row r="457" ht="15.75" customHeight="1" spans="2:2">
      <c r="B457" s="27"/>
    </row>
    <row r="458" ht="15.75" customHeight="1" spans="2:2">
      <c r="B458" s="27"/>
    </row>
    <row r="459" ht="15.75" customHeight="1" spans="2:2">
      <c r="B459" s="27"/>
    </row>
    <row r="460" ht="15.75" customHeight="1" spans="2:2">
      <c r="B460" s="27"/>
    </row>
    <row r="461" ht="15.75" customHeight="1" spans="2:2">
      <c r="B461" s="27"/>
    </row>
    <row r="462" ht="15.75" customHeight="1" spans="2:2">
      <c r="B462" s="27"/>
    </row>
    <row r="463" ht="15.75" customHeight="1" spans="2:2">
      <c r="B463" s="27"/>
    </row>
    <row r="464" ht="15.75" customHeight="1" spans="2:2">
      <c r="B464" s="27"/>
    </row>
    <row r="465" ht="15.75" customHeight="1" spans="2:2">
      <c r="B465" s="27"/>
    </row>
    <row r="466" ht="15.75" customHeight="1" spans="2:2">
      <c r="B466" s="27"/>
    </row>
    <row r="467" ht="15.75" customHeight="1" spans="2:2">
      <c r="B467" s="27"/>
    </row>
    <row r="468" ht="15.75" customHeight="1" spans="2:2">
      <c r="B468" s="27"/>
    </row>
    <row r="469" ht="15.75" customHeight="1" spans="2:2">
      <c r="B469" s="27"/>
    </row>
    <row r="470" ht="15.75" customHeight="1" spans="2:2">
      <c r="B470" s="27"/>
    </row>
    <row r="471" ht="15.75" customHeight="1" spans="2:2">
      <c r="B471" s="27"/>
    </row>
    <row r="472" ht="15.75" customHeight="1" spans="2:2">
      <c r="B472" s="27"/>
    </row>
    <row r="473" ht="15.75" customHeight="1" spans="2:2">
      <c r="B473" s="27"/>
    </row>
    <row r="474" ht="15.75" customHeight="1" spans="2:2">
      <c r="B474" s="27"/>
    </row>
    <row r="475" ht="15.75" customHeight="1" spans="2:2">
      <c r="B475" s="27"/>
    </row>
    <row r="476" ht="15.75" customHeight="1" spans="2:2">
      <c r="B476" s="27"/>
    </row>
    <row r="477" ht="15.75" customHeight="1" spans="2:2">
      <c r="B477" s="27"/>
    </row>
    <row r="478" ht="15.75" customHeight="1" spans="2:2">
      <c r="B478" s="27"/>
    </row>
    <row r="479" ht="15.75" customHeight="1" spans="2:2">
      <c r="B479" s="27"/>
    </row>
    <row r="480" ht="15.75" customHeight="1" spans="2:2">
      <c r="B480" s="27"/>
    </row>
    <row r="481" ht="15.75" customHeight="1" spans="2:2">
      <c r="B481" s="27"/>
    </row>
    <row r="482" ht="15.75" customHeight="1" spans="2:2">
      <c r="B482" s="27"/>
    </row>
    <row r="483" ht="15.75" customHeight="1" spans="2:2">
      <c r="B483" s="27"/>
    </row>
    <row r="484" ht="15.75" customHeight="1" spans="2:2">
      <c r="B484" s="27"/>
    </row>
    <row r="485" ht="15.75" customHeight="1" spans="2:2">
      <c r="B485" s="27"/>
    </row>
    <row r="486" ht="15.75" customHeight="1" spans="2:2">
      <c r="B486" s="27"/>
    </row>
    <row r="487" ht="15.75" customHeight="1" spans="2:2">
      <c r="B487" s="27"/>
    </row>
    <row r="488" ht="15.75" customHeight="1" spans="2:2">
      <c r="B488" s="27"/>
    </row>
    <row r="489" ht="15.75" customHeight="1" spans="2:2">
      <c r="B489" s="27"/>
    </row>
    <row r="490" ht="15.75" customHeight="1" spans="2:2">
      <c r="B490" s="27"/>
    </row>
    <row r="491" ht="15.75" customHeight="1" spans="2:2">
      <c r="B491" s="27"/>
    </row>
    <row r="492" ht="15.75" customHeight="1" spans="2:2">
      <c r="B492" s="27"/>
    </row>
    <row r="493" ht="15.75" customHeight="1" spans="2:2">
      <c r="B493" s="27"/>
    </row>
    <row r="494" ht="15.75" customHeight="1" spans="2:2">
      <c r="B494" s="27"/>
    </row>
    <row r="495" ht="15.75" customHeight="1" spans="2:2">
      <c r="B495" s="27"/>
    </row>
    <row r="496" ht="15.75" customHeight="1" spans="2:2">
      <c r="B496" s="27"/>
    </row>
    <row r="497" ht="15.75" customHeight="1" spans="2:2">
      <c r="B497" s="27"/>
    </row>
    <row r="498" ht="15.75" customHeight="1" spans="2:2">
      <c r="B498" s="27"/>
    </row>
    <row r="499" ht="15.75" customHeight="1" spans="2:2">
      <c r="B499" s="27"/>
    </row>
    <row r="500" ht="15.75" customHeight="1" spans="2:2">
      <c r="B500" s="27"/>
    </row>
    <row r="501" ht="15.75" customHeight="1" spans="2:2">
      <c r="B501" s="27"/>
    </row>
    <row r="502" ht="15.75" customHeight="1" spans="2:2">
      <c r="B502" s="27"/>
    </row>
    <row r="503" ht="15.75" customHeight="1" spans="2:2">
      <c r="B503" s="27"/>
    </row>
    <row r="504" ht="15.75" customHeight="1" spans="2:2">
      <c r="B504" s="27"/>
    </row>
    <row r="505" ht="15.75" customHeight="1" spans="2:2">
      <c r="B505" s="27"/>
    </row>
    <row r="506" ht="15.75" customHeight="1" spans="2:2">
      <c r="B506" s="27"/>
    </row>
    <row r="507" ht="15.75" customHeight="1" spans="2:2">
      <c r="B507" s="27"/>
    </row>
    <row r="508" ht="15.75" customHeight="1" spans="2:2">
      <c r="B508" s="27"/>
    </row>
    <row r="509" ht="15.75" customHeight="1" spans="2:2">
      <c r="B509" s="27"/>
    </row>
    <row r="510" ht="15.75" customHeight="1" spans="2:2">
      <c r="B510" s="27"/>
    </row>
    <row r="511" ht="15.75" customHeight="1" spans="2:2">
      <c r="B511" s="27"/>
    </row>
    <row r="512" ht="15.75" customHeight="1" spans="2:2">
      <c r="B512" s="27"/>
    </row>
    <row r="513" ht="15.75" customHeight="1" spans="2:2">
      <c r="B513" s="27"/>
    </row>
    <row r="514" ht="15.75" customHeight="1" spans="2:2">
      <c r="B514" s="27"/>
    </row>
    <row r="515" ht="15.75" customHeight="1" spans="2:2">
      <c r="B515" s="27"/>
    </row>
    <row r="516" ht="15.75" customHeight="1" spans="2:2">
      <c r="B516" s="27"/>
    </row>
    <row r="517" ht="15.75" customHeight="1" spans="2:2">
      <c r="B517" s="27"/>
    </row>
    <row r="518" ht="15.75" customHeight="1" spans="2:2">
      <c r="B518" s="27"/>
    </row>
    <row r="519" ht="15.75" customHeight="1" spans="2:2">
      <c r="B519" s="27"/>
    </row>
    <row r="520" ht="15.75" customHeight="1" spans="2:2">
      <c r="B520" s="27"/>
    </row>
    <row r="521" ht="15.75" customHeight="1" spans="2:2">
      <c r="B521" s="27"/>
    </row>
    <row r="522" ht="15.75" customHeight="1" spans="2:2">
      <c r="B522" s="27"/>
    </row>
    <row r="523" ht="15.75" customHeight="1" spans="2:2">
      <c r="B523" s="27"/>
    </row>
    <row r="524" ht="15.75" customHeight="1" spans="2:2">
      <c r="B524" s="27"/>
    </row>
    <row r="525" ht="15.75" customHeight="1" spans="2:2">
      <c r="B525" s="27"/>
    </row>
    <row r="526" ht="15.75" customHeight="1" spans="2:2">
      <c r="B526" s="27"/>
    </row>
    <row r="527" ht="15.75" customHeight="1" spans="2:2">
      <c r="B527" s="27"/>
    </row>
    <row r="528" ht="15.75" customHeight="1" spans="2:2">
      <c r="B528" s="27"/>
    </row>
    <row r="529" ht="15.75" customHeight="1" spans="2:2">
      <c r="B529" s="27"/>
    </row>
    <row r="530" ht="15.75" customHeight="1" spans="2:2">
      <c r="B530" s="27"/>
    </row>
    <row r="531" ht="15.75" customHeight="1" spans="2:2">
      <c r="B531" s="27"/>
    </row>
    <row r="532" ht="15.75" customHeight="1" spans="2:2">
      <c r="B532" s="27"/>
    </row>
    <row r="533" ht="15.75" customHeight="1" spans="2:2">
      <c r="B533" s="27"/>
    </row>
    <row r="534" ht="15.75" customHeight="1" spans="2:2">
      <c r="B534" s="27"/>
    </row>
    <row r="535" ht="15.75" customHeight="1" spans="2:2">
      <c r="B535" s="27"/>
    </row>
    <row r="536" ht="15.75" customHeight="1" spans="2:2">
      <c r="B536" s="27"/>
    </row>
    <row r="537" ht="15.75" customHeight="1" spans="2:2">
      <c r="B537" s="27"/>
    </row>
    <row r="538" ht="15.75" customHeight="1" spans="2:2">
      <c r="B538" s="27"/>
    </row>
    <row r="539" ht="15.75" customHeight="1" spans="2:2">
      <c r="B539" s="27"/>
    </row>
    <row r="540" ht="15.75" customHeight="1" spans="2:2">
      <c r="B540" s="27"/>
    </row>
    <row r="541" ht="15.75" customHeight="1" spans="2:2">
      <c r="B541" s="27"/>
    </row>
    <row r="542" ht="15.75" customHeight="1" spans="2:2">
      <c r="B542" s="27"/>
    </row>
    <row r="543" ht="15.75" customHeight="1" spans="2:2">
      <c r="B543" s="27"/>
    </row>
    <row r="544" ht="15.75" customHeight="1" spans="2:2">
      <c r="B544" s="27"/>
    </row>
    <row r="545" ht="15.75" customHeight="1" spans="2:2">
      <c r="B545" s="27"/>
    </row>
    <row r="546" ht="15.75" customHeight="1" spans="2:2">
      <c r="B546" s="27"/>
    </row>
    <row r="547" ht="15.75" customHeight="1" spans="2:2">
      <c r="B547" s="27"/>
    </row>
    <row r="548" ht="15.75" customHeight="1" spans="2:2">
      <c r="B548" s="27"/>
    </row>
    <row r="549" ht="15.75" customHeight="1" spans="2:2">
      <c r="B549" s="27"/>
    </row>
    <row r="550" ht="15.75" customHeight="1" spans="2:2">
      <c r="B550" s="27"/>
    </row>
    <row r="551" ht="15.75" customHeight="1" spans="2:2">
      <c r="B551" s="27"/>
    </row>
    <row r="552" ht="15.75" customHeight="1" spans="2:2">
      <c r="B552" s="27"/>
    </row>
    <row r="553" ht="15.75" customHeight="1" spans="2:2">
      <c r="B553" s="27"/>
    </row>
    <row r="554" ht="15.75" customHeight="1" spans="2:2">
      <c r="B554" s="27"/>
    </row>
    <row r="555" ht="15.75" customHeight="1" spans="2:2">
      <c r="B555" s="27"/>
    </row>
    <row r="556" ht="15.75" customHeight="1" spans="2:2">
      <c r="B556" s="27"/>
    </row>
    <row r="557" ht="15.75" customHeight="1" spans="2:2">
      <c r="B557" s="27"/>
    </row>
    <row r="558" ht="15.75" customHeight="1" spans="2:2">
      <c r="B558" s="27"/>
    </row>
    <row r="559" ht="15.75" customHeight="1" spans="2:2">
      <c r="B559" s="27"/>
    </row>
    <row r="560" ht="15.75" customHeight="1" spans="2:2">
      <c r="B560" s="27"/>
    </row>
    <row r="561" ht="15.75" customHeight="1" spans="2:2">
      <c r="B561" s="27"/>
    </row>
    <row r="562" ht="15.75" customHeight="1" spans="2:2">
      <c r="B562" s="27"/>
    </row>
    <row r="563" ht="15.75" customHeight="1" spans="2:2">
      <c r="B563" s="27"/>
    </row>
    <row r="564" ht="15.75" customHeight="1" spans="2:2">
      <c r="B564" s="27"/>
    </row>
    <row r="565" ht="15.75" customHeight="1" spans="2:2">
      <c r="B565" s="27"/>
    </row>
    <row r="566" ht="15.75" customHeight="1" spans="2:2">
      <c r="B566" s="27"/>
    </row>
    <row r="567" ht="15.75" customHeight="1" spans="2:2">
      <c r="B567" s="27"/>
    </row>
    <row r="568" ht="15.75" customHeight="1" spans="2:2">
      <c r="B568" s="27"/>
    </row>
    <row r="569" ht="15.75" customHeight="1" spans="2:2">
      <c r="B569" s="27"/>
    </row>
    <row r="570" ht="15.75" customHeight="1" spans="2:2">
      <c r="B570" s="27"/>
    </row>
    <row r="571" ht="15.75" customHeight="1" spans="2:2">
      <c r="B571" s="27"/>
    </row>
    <row r="572" ht="15.75" customHeight="1" spans="2:2">
      <c r="B572" s="27"/>
    </row>
    <row r="573" ht="15.75" customHeight="1" spans="2:2">
      <c r="B573" s="27"/>
    </row>
    <row r="574" ht="15.75" customHeight="1" spans="2:2">
      <c r="B574" s="27"/>
    </row>
    <row r="575" ht="15.75" customHeight="1" spans="2:2">
      <c r="B575" s="27"/>
    </row>
    <row r="576" ht="15.75" customHeight="1" spans="2:2">
      <c r="B576" s="27"/>
    </row>
    <row r="577" ht="15.75" customHeight="1" spans="2:2">
      <c r="B577" s="27"/>
    </row>
    <row r="578" ht="15.75" customHeight="1" spans="2:2">
      <c r="B578" s="27"/>
    </row>
    <row r="579" ht="15.75" customHeight="1" spans="2:2">
      <c r="B579" s="27"/>
    </row>
    <row r="580" ht="15.75" customHeight="1" spans="2:2">
      <c r="B580" s="27"/>
    </row>
    <row r="581" ht="15.75" customHeight="1" spans="2:2">
      <c r="B581" s="27"/>
    </row>
    <row r="582" ht="15.75" customHeight="1" spans="2:2">
      <c r="B582" s="27"/>
    </row>
    <row r="583" ht="15.75" customHeight="1" spans="2:2">
      <c r="B583" s="27"/>
    </row>
    <row r="584" ht="15.75" customHeight="1" spans="2:2">
      <c r="B584" s="27"/>
    </row>
    <row r="585" ht="15.75" customHeight="1" spans="2:2">
      <c r="B585" s="27"/>
    </row>
    <row r="586" ht="15.75" customHeight="1" spans="2:2">
      <c r="B586" s="27"/>
    </row>
    <row r="587" ht="15.75" customHeight="1" spans="2:2">
      <c r="B587" s="27"/>
    </row>
    <row r="588" ht="15.75" customHeight="1" spans="2:2">
      <c r="B588" s="27"/>
    </row>
    <row r="589" ht="15.75" customHeight="1" spans="2:2">
      <c r="B589" s="27"/>
    </row>
    <row r="590" ht="15.75" customHeight="1" spans="2:2">
      <c r="B590" s="27"/>
    </row>
    <row r="591" ht="15.75" customHeight="1" spans="2:2">
      <c r="B591" s="27"/>
    </row>
    <row r="592" ht="15.75" customHeight="1" spans="2:2">
      <c r="B592" s="27"/>
    </row>
    <row r="593" ht="15.75" customHeight="1" spans="2:2">
      <c r="B593" s="27"/>
    </row>
    <row r="594" ht="15.75" customHeight="1" spans="2:2">
      <c r="B594" s="27"/>
    </row>
    <row r="595" ht="15.75" customHeight="1" spans="2:2">
      <c r="B595" s="27"/>
    </row>
    <row r="596" ht="15.75" customHeight="1" spans="2:2">
      <c r="B596" s="27"/>
    </row>
    <row r="597" ht="15.75" customHeight="1" spans="2:2">
      <c r="B597" s="27"/>
    </row>
    <row r="598" ht="15.75" customHeight="1" spans="2:2">
      <c r="B598" s="27"/>
    </row>
    <row r="599" ht="15.75" customHeight="1" spans="2:2">
      <c r="B599" s="27"/>
    </row>
    <row r="600" ht="15.75" customHeight="1" spans="2:2">
      <c r="B600" s="27"/>
    </row>
    <row r="601" ht="15.75" customHeight="1" spans="2:2">
      <c r="B601" s="27"/>
    </row>
    <row r="602" ht="15.75" customHeight="1" spans="2:2">
      <c r="B602" s="27"/>
    </row>
    <row r="603" ht="15.75" customHeight="1" spans="2:2">
      <c r="B603" s="27"/>
    </row>
    <row r="604" ht="15.75" customHeight="1" spans="2:2">
      <c r="B604" s="27"/>
    </row>
    <row r="605" ht="15.75" customHeight="1" spans="2:2">
      <c r="B605" s="27"/>
    </row>
    <row r="606" ht="15.75" customHeight="1" spans="2:2">
      <c r="B606" s="27"/>
    </row>
    <row r="607" ht="15.75" customHeight="1" spans="2:2">
      <c r="B607" s="27"/>
    </row>
    <row r="608" ht="15.75" customHeight="1" spans="2:2">
      <c r="B608" s="27"/>
    </row>
    <row r="609" ht="15.75" customHeight="1" spans="2:2">
      <c r="B609" s="27"/>
    </row>
    <row r="610" ht="15.75" customHeight="1" spans="2:2">
      <c r="B610" s="27"/>
    </row>
    <row r="611" ht="15.75" customHeight="1" spans="2:2">
      <c r="B611" s="27"/>
    </row>
    <row r="612" ht="15.75" customHeight="1" spans="2:2">
      <c r="B612" s="27"/>
    </row>
    <row r="613" ht="15.75" customHeight="1" spans="2:2">
      <c r="B613" s="27"/>
    </row>
    <row r="614" ht="15.75" customHeight="1" spans="2:2">
      <c r="B614" s="27"/>
    </row>
    <row r="615" ht="15.75" customHeight="1" spans="2:2">
      <c r="B615" s="27"/>
    </row>
    <row r="616" ht="15.75" customHeight="1" spans="2:2">
      <c r="B616" s="27"/>
    </row>
    <row r="617" ht="15.75" customHeight="1" spans="2:2">
      <c r="B617" s="27"/>
    </row>
    <row r="618" ht="15.75" customHeight="1" spans="2:2">
      <c r="B618" s="27"/>
    </row>
    <row r="619" ht="15.75" customHeight="1" spans="2:2">
      <c r="B619" s="27"/>
    </row>
    <row r="620" ht="15.75" customHeight="1" spans="2:2">
      <c r="B620" s="27"/>
    </row>
    <row r="621" ht="15.75" customHeight="1" spans="2:2">
      <c r="B621" s="27"/>
    </row>
    <row r="622" ht="15.75" customHeight="1" spans="2:2">
      <c r="B622" s="27"/>
    </row>
    <row r="623" ht="15.75" customHeight="1" spans="2:2">
      <c r="B623" s="27"/>
    </row>
    <row r="624" ht="15.75" customHeight="1" spans="2:2">
      <c r="B624" s="27"/>
    </row>
    <row r="625" ht="15.75" customHeight="1" spans="2:2">
      <c r="B625" s="27"/>
    </row>
    <row r="626" ht="15.75" customHeight="1" spans="2:2">
      <c r="B626" s="27"/>
    </row>
    <row r="627" ht="15.75" customHeight="1" spans="2:2">
      <c r="B627" s="27"/>
    </row>
    <row r="628" ht="15.75" customHeight="1" spans="2:2">
      <c r="B628" s="27"/>
    </row>
    <row r="629" ht="15.75" customHeight="1" spans="2:2">
      <c r="B629" s="27"/>
    </row>
    <row r="630" ht="15.75" customHeight="1" spans="2:2">
      <c r="B630" s="27"/>
    </row>
    <row r="631" ht="15.75" customHeight="1" spans="2:2">
      <c r="B631" s="27"/>
    </row>
    <row r="632" ht="15.75" customHeight="1" spans="2:2">
      <c r="B632" s="27"/>
    </row>
    <row r="633" ht="15.75" customHeight="1" spans="2:2">
      <c r="B633" s="27"/>
    </row>
    <row r="634" ht="15.75" customHeight="1" spans="2:2">
      <c r="B634" s="27"/>
    </row>
    <row r="635" ht="15.75" customHeight="1" spans="2:2">
      <c r="B635" s="27"/>
    </row>
    <row r="636" ht="15.75" customHeight="1" spans="2:2">
      <c r="B636" s="27"/>
    </row>
    <row r="637" ht="15.75" customHeight="1" spans="2:2">
      <c r="B637" s="27"/>
    </row>
    <row r="638" ht="15.75" customHeight="1" spans="2:2">
      <c r="B638" s="27"/>
    </row>
    <row r="639" ht="15.75" customHeight="1" spans="2:2">
      <c r="B639" s="27"/>
    </row>
    <row r="640" ht="15.75" customHeight="1" spans="2:2">
      <c r="B640" s="27"/>
    </row>
    <row r="641" ht="15.75" customHeight="1" spans="2:2">
      <c r="B641" s="27"/>
    </row>
    <row r="642" ht="15.75" customHeight="1" spans="2:2">
      <c r="B642" s="27"/>
    </row>
    <row r="643" ht="15.75" customHeight="1" spans="2:2">
      <c r="B643" s="27"/>
    </row>
    <row r="644" ht="15.75" customHeight="1" spans="2:2">
      <c r="B644" s="27"/>
    </row>
    <row r="645" ht="15.75" customHeight="1" spans="2:2">
      <c r="B645" s="27"/>
    </row>
    <row r="646" ht="15.75" customHeight="1" spans="2:2">
      <c r="B646" s="27"/>
    </row>
    <row r="647" ht="15.75" customHeight="1" spans="2:2">
      <c r="B647" s="27"/>
    </row>
    <row r="648" ht="15.75" customHeight="1" spans="2:2">
      <c r="B648" s="27"/>
    </row>
    <row r="649" ht="15.75" customHeight="1" spans="2:2">
      <c r="B649" s="27"/>
    </row>
    <row r="650" ht="15.75" customHeight="1" spans="2:2">
      <c r="B650" s="27"/>
    </row>
    <row r="651" ht="15.75" customHeight="1" spans="2:2">
      <c r="B651" s="27"/>
    </row>
    <row r="652" ht="15.75" customHeight="1" spans="2:2">
      <c r="B652" s="27"/>
    </row>
    <row r="653" ht="15.75" customHeight="1" spans="2:2">
      <c r="B653" s="27"/>
    </row>
    <row r="654" ht="15.75" customHeight="1" spans="2:2">
      <c r="B654" s="27"/>
    </row>
    <row r="655" ht="15.75" customHeight="1" spans="2:2">
      <c r="B655" s="27"/>
    </row>
    <row r="656" ht="15.75" customHeight="1" spans="2:2">
      <c r="B656" s="27"/>
    </row>
    <row r="657" ht="15.75" customHeight="1" spans="2:2">
      <c r="B657" s="27"/>
    </row>
    <row r="658" ht="15.75" customHeight="1" spans="2:2">
      <c r="B658" s="27"/>
    </row>
    <row r="659" ht="15.75" customHeight="1" spans="2:2">
      <c r="B659" s="27"/>
    </row>
    <row r="660" ht="15.75" customHeight="1" spans="2:2">
      <c r="B660" s="27"/>
    </row>
    <row r="661" ht="15.75" customHeight="1" spans="2:2">
      <c r="B661" s="27"/>
    </row>
    <row r="662" ht="15.75" customHeight="1" spans="2:2">
      <c r="B662" s="27"/>
    </row>
    <row r="663" ht="15.75" customHeight="1" spans="2:2">
      <c r="B663" s="27"/>
    </row>
    <row r="664" ht="15.75" customHeight="1" spans="2:2">
      <c r="B664" s="27"/>
    </row>
    <row r="665" ht="15.75" customHeight="1" spans="2:2">
      <c r="B665" s="27"/>
    </row>
    <row r="666" ht="15.75" customHeight="1" spans="2:2">
      <c r="B666" s="27"/>
    </row>
    <row r="667" ht="15.75" customHeight="1" spans="2:2">
      <c r="B667" s="27"/>
    </row>
    <row r="668" ht="15.75" customHeight="1" spans="2:2">
      <c r="B668" s="27"/>
    </row>
    <row r="669" ht="15.75" customHeight="1" spans="2:2">
      <c r="B669" s="27"/>
    </row>
    <row r="670" ht="15.75" customHeight="1" spans="2:2">
      <c r="B670" s="27"/>
    </row>
    <row r="671" ht="15.75" customHeight="1" spans="2:2">
      <c r="B671" s="27"/>
    </row>
    <row r="672" ht="15.75" customHeight="1" spans="2:2">
      <c r="B672" s="27"/>
    </row>
    <row r="673" ht="15.75" customHeight="1" spans="2:2">
      <c r="B673" s="27"/>
    </row>
    <row r="674" ht="15.75" customHeight="1" spans="2:2">
      <c r="B674" s="27"/>
    </row>
    <row r="675" ht="15.75" customHeight="1" spans="2:2">
      <c r="B675" s="27"/>
    </row>
    <row r="676" ht="15.75" customHeight="1" spans="2:2">
      <c r="B676" s="27"/>
    </row>
    <row r="677" ht="15.75" customHeight="1" spans="2:2">
      <c r="B677" s="27"/>
    </row>
    <row r="678" ht="15.75" customHeight="1" spans="2:2">
      <c r="B678" s="27"/>
    </row>
    <row r="679" ht="15.75" customHeight="1" spans="2:2">
      <c r="B679" s="27"/>
    </row>
    <row r="680" ht="15.75" customHeight="1" spans="2:2">
      <c r="B680" s="27"/>
    </row>
    <row r="681" ht="15.75" customHeight="1" spans="2:2">
      <c r="B681" s="27"/>
    </row>
    <row r="682" ht="15.75" customHeight="1" spans="2:2">
      <c r="B682" s="27"/>
    </row>
    <row r="683" ht="15.75" customHeight="1" spans="2:2">
      <c r="B683" s="27"/>
    </row>
    <row r="684" ht="15.75" customHeight="1" spans="2:2">
      <c r="B684" s="27"/>
    </row>
    <row r="685" ht="15.75" customHeight="1" spans="2:2">
      <c r="B685" s="27"/>
    </row>
    <row r="686" ht="15.75" customHeight="1" spans="2:2">
      <c r="B686" s="27"/>
    </row>
    <row r="687" ht="15.75" customHeight="1" spans="2:2">
      <c r="B687" s="27"/>
    </row>
    <row r="688" ht="15.75" customHeight="1" spans="2:2">
      <c r="B688" s="27"/>
    </row>
    <row r="689" ht="15.75" customHeight="1" spans="2:2">
      <c r="B689" s="27"/>
    </row>
    <row r="690" ht="15.75" customHeight="1" spans="2:2">
      <c r="B690" s="27"/>
    </row>
    <row r="691" ht="15.75" customHeight="1" spans="2:2">
      <c r="B691" s="27"/>
    </row>
    <row r="692" ht="15.75" customHeight="1" spans="2:2">
      <c r="B692" s="27"/>
    </row>
    <row r="693" ht="15.75" customHeight="1" spans="2:2">
      <c r="B693" s="27"/>
    </row>
    <row r="694" ht="15.75" customHeight="1" spans="2:2">
      <c r="B694" s="27"/>
    </row>
    <row r="695" ht="15.75" customHeight="1" spans="2:2">
      <c r="B695" s="27"/>
    </row>
    <row r="696" ht="15.75" customHeight="1" spans="2:2">
      <c r="B696" s="27"/>
    </row>
    <row r="697" ht="15.75" customHeight="1" spans="2:2">
      <c r="B697" s="27"/>
    </row>
    <row r="698" ht="15.75" customHeight="1" spans="2:2">
      <c r="B698" s="27"/>
    </row>
    <row r="699" ht="15.75" customHeight="1" spans="2:2">
      <c r="B699" s="27"/>
    </row>
    <row r="700" ht="15.75" customHeight="1" spans="2:2">
      <c r="B700" s="27"/>
    </row>
    <row r="701" ht="15.75" customHeight="1" spans="2:2">
      <c r="B701" s="27"/>
    </row>
    <row r="702" ht="15.75" customHeight="1" spans="2:2">
      <c r="B702" s="27"/>
    </row>
    <row r="703" ht="15.75" customHeight="1" spans="2:2">
      <c r="B703" s="27"/>
    </row>
    <row r="704" ht="15.75" customHeight="1" spans="2:2">
      <c r="B704" s="27"/>
    </row>
    <row r="705" ht="15.75" customHeight="1" spans="2:2">
      <c r="B705" s="27"/>
    </row>
    <row r="706" ht="15.75" customHeight="1" spans="2:2">
      <c r="B706" s="27"/>
    </row>
    <row r="707" ht="15.75" customHeight="1" spans="2:2">
      <c r="B707" s="27"/>
    </row>
    <row r="708" ht="15.75" customHeight="1" spans="2:2">
      <c r="B708" s="27"/>
    </row>
    <row r="709" ht="15.75" customHeight="1" spans="2:2">
      <c r="B709" s="27"/>
    </row>
    <row r="710" ht="15.75" customHeight="1" spans="2:2">
      <c r="B710" s="27"/>
    </row>
    <row r="711" ht="15.75" customHeight="1" spans="2:2">
      <c r="B711" s="27"/>
    </row>
    <row r="712" ht="15.75" customHeight="1" spans="2:2">
      <c r="B712" s="27"/>
    </row>
    <row r="713" ht="15.75" customHeight="1" spans="2:2">
      <c r="B713" s="27"/>
    </row>
    <row r="714" ht="15.75" customHeight="1" spans="2:2">
      <c r="B714" s="27"/>
    </row>
    <row r="715" ht="15.75" customHeight="1" spans="2:2">
      <c r="B715" s="27"/>
    </row>
    <row r="716" ht="15.75" customHeight="1" spans="2:2">
      <c r="B716" s="27"/>
    </row>
    <row r="717" ht="15.75" customHeight="1" spans="2:2">
      <c r="B717" s="27"/>
    </row>
    <row r="718" ht="15.75" customHeight="1" spans="2:2">
      <c r="B718" s="27"/>
    </row>
    <row r="719" ht="15.75" customHeight="1" spans="2:2">
      <c r="B719" s="27"/>
    </row>
    <row r="720" ht="15.75" customHeight="1" spans="2:2">
      <c r="B720" s="27"/>
    </row>
    <row r="721" ht="15.75" customHeight="1" spans="2:2">
      <c r="B721" s="27"/>
    </row>
    <row r="722" ht="15.75" customHeight="1" spans="2:2">
      <c r="B722" s="27"/>
    </row>
    <row r="723" ht="15.75" customHeight="1" spans="2:2">
      <c r="B723" s="27"/>
    </row>
    <row r="724" ht="15.75" customHeight="1" spans="2:2">
      <c r="B724" s="27"/>
    </row>
    <row r="725" ht="15.75" customHeight="1" spans="2:2">
      <c r="B725" s="27"/>
    </row>
    <row r="726" ht="15.75" customHeight="1" spans="2:2">
      <c r="B726" s="27"/>
    </row>
    <row r="727" ht="15.75" customHeight="1" spans="2:2">
      <c r="B727" s="27"/>
    </row>
    <row r="728" ht="15.75" customHeight="1" spans="2:2">
      <c r="B728" s="27"/>
    </row>
    <row r="729" ht="15.75" customHeight="1" spans="2:2">
      <c r="B729" s="27"/>
    </row>
    <row r="730" ht="15.75" customHeight="1" spans="2:2">
      <c r="B730" s="27"/>
    </row>
    <row r="731" ht="15.75" customHeight="1" spans="2:2">
      <c r="B731" s="27"/>
    </row>
    <row r="732" ht="15.75" customHeight="1" spans="2:2">
      <c r="B732" s="27"/>
    </row>
    <row r="733" ht="15.75" customHeight="1" spans="2:2">
      <c r="B733" s="27"/>
    </row>
    <row r="734" ht="15.75" customHeight="1" spans="2:2">
      <c r="B734" s="27"/>
    </row>
    <row r="735" ht="15.75" customHeight="1" spans="2:2">
      <c r="B735" s="27"/>
    </row>
    <row r="736" ht="15.75" customHeight="1" spans="2:2">
      <c r="B736" s="27"/>
    </row>
    <row r="737" ht="15.75" customHeight="1" spans="2:2">
      <c r="B737" s="27"/>
    </row>
    <row r="738" ht="15.75" customHeight="1" spans="2:2">
      <c r="B738" s="27"/>
    </row>
    <row r="739" ht="15.75" customHeight="1" spans="2:2">
      <c r="B739" s="27"/>
    </row>
    <row r="740" ht="15.75" customHeight="1" spans="2:2">
      <c r="B740" s="27"/>
    </row>
    <row r="741" ht="15.75" customHeight="1" spans="2:2">
      <c r="B741" s="27"/>
    </row>
    <row r="742" ht="15.75" customHeight="1" spans="2:2">
      <c r="B742" s="27"/>
    </row>
    <row r="743" ht="15.75" customHeight="1" spans="2:2">
      <c r="B743" s="27"/>
    </row>
    <row r="744" ht="15.75" customHeight="1" spans="2:2">
      <c r="B744" s="27"/>
    </row>
    <row r="745" ht="15.75" customHeight="1" spans="2:2">
      <c r="B745" s="27"/>
    </row>
    <row r="746" ht="15.75" customHeight="1" spans="2:2">
      <c r="B746" s="27"/>
    </row>
    <row r="747" ht="15.75" customHeight="1" spans="2:2">
      <c r="B747" s="27"/>
    </row>
    <row r="748" ht="15.75" customHeight="1" spans="2:2">
      <c r="B748" s="27"/>
    </row>
    <row r="749" ht="15.75" customHeight="1" spans="2:2">
      <c r="B749" s="27"/>
    </row>
    <row r="750" ht="15.75" customHeight="1" spans="2:2">
      <c r="B750" s="27"/>
    </row>
    <row r="751" ht="15.75" customHeight="1" spans="2:2">
      <c r="B751" s="27"/>
    </row>
    <row r="752" ht="15.75" customHeight="1" spans="2:2">
      <c r="B752" s="27"/>
    </row>
    <row r="753" ht="15.75" customHeight="1" spans="2:2">
      <c r="B753" s="27"/>
    </row>
    <row r="754" ht="15.75" customHeight="1" spans="2:2">
      <c r="B754" s="27"/>
    </row>
    <row r="755" ht="15.75" customHeight="1" spans="2:2">
      <c r="B755" s="27"/>
    </row>
    <row r="756" ht="15.75" customHeight="1" spans="2:2">
      <c r="B756" s="27"/>
    </row>
    <row r="757" ht="15.75" customHeight="1" spans="2:2">
      <c r="B757" s="27"/>
    </row>
    <row r="758" ht="15.75" customHeight="1" spans="2:2">
      <c r="B758" s="27"/>
    </row>
    <row r="759" ht="15.75" customHeight="1" spans="2:2">
      <c r="B759" s="27"/>
    </row>
    <row r="760" ht="15.75" customHeight="1" spans="2:2">
      <c r="B760" s="27"/>
    </row>
    <row r="761" ht="15.75" customHeight="1" spans="2:2">
      <c r="B761" s="27"/>
    </row>
    <row r="762" ht="15.75" customHeight="1" spans="2:2">
      <c r="B762" s="27"/>
    </row>
    <row r="763" ht="15.75" customHeight="1" spans="2:2">
      <c r="B763" s="27"/>
    </row>
    <row r="764" ht="15.75" customHeight="1" spans="2:2">
      <c r="B764" s="27"/>
    </row>
    <row r="765" ht="15.75" customHeight="1" spans="2:2">
      <c r="B765" s="27"/>
    </row>
    <row r="766" ht="15.75" customHeight="1" spans="2:2">
      <c r="B766" s="27"/>
    </row>
    <row r="767" ht="15.75" customHeight="1" spans="2:2">
      <c r="B767" s="27"/>
    </row>
    <row r="768" ht="15.75" customHeight="1" spans="2:2">
      <c r="B768" s="27"/>
    </row>
    <row r="769" ht="15.75" customHeight="1" spans="2:2">
      <c r="B769" s="27"/>
    </row>
    <row r="770" ht="15.75" customHeight="1" spans="2:2">
      <c r="B770" s="27"/>
    </row>
    <row r="771" ht="15.75" customHeight="1" spans="2:2">
      <c r="B771" s="27"/>
    </row>
    <row r="772" ht="15.75" customHeight="1" spans="2:2">
      <c r="B772" s="27"/>
    </row>
    <row r="773" ht="15.75" customHeight="1" spans="2:2">
      <c r="B773" s="27"/>
    </row>
    <row r="774" ht="15.75" customHeight="1" spans="2:2">
      <c r="B774" s="27"/>
    </row>
    <row r="775" ht="15.75" customHeight="1" spans="2:2">
      <c r="B775" s="27"/>
    </row>
    <row r="776" ht="15.75" customHeight="1" spans="2:2">
      <c r="B776" s="27"/>
    </row>
    <row r="777" ht="15.75" customHeight="1" spans="2:2">
      <c r="B777" s="27"/>
    </row>
    <row r="778" ht="15.75" customHeight="1" spans="2:2">
      <c r="B778" s="27"/>
    </row>
    <row r="779" ht="15.75" customHeight="1" spans="2:2">
      <c r="B779" s="27"/>
    </row>
    <row r="780" ht="15.75" customHeight="1" spans="2:2">
      <c r="B780" s="27"/>
    </row>
    <row r="781" ht="15.75" customHeight="1" spans="2:2">
      <c r="B781" s="27"/>
    </row>
    <row r="782" ht="15.75" customHeight="1" spans="2:2">
      <c r="B782" s="27"/>
    </row>
    <row r="783" ht="15.75" customHeight="1" spans="2:2">
      <c r="B783" s="27"/>
    </row>
    <row r="784" ht="15.75" customHeight="1" spans="2:2">
      <c r="B784" s="27"/>
    </row>
    <row r="785" ht="15.75" customHeight="1" spans="2:2">
      <c r="B785" s="27"/>
    </row>
    <row r="786" ht="15.75" customHeight="1" spans="2:2">
      <c r="B786" s="27"/>
    </row>
    <row r="787" ht="15.75" customHeight="1" spans="2:2">
      <c r="B787" s="27"/>
    </row>
    <row r="788" ht="15.75" customHeight="1" spans="2:2">
      <c r="B788" s="27"/>
    </row>
    <row r="789" ht="15.75" customHeight="1" spans="2:2">
      <c r="B789" s="27"/>
    </row>
    <row r="790" ht="15.75" customHeight="1" spans="2:2">
      <c r="B790" s="27"/>
    </row>
    <row r="791" ht="15.75" customHeight="1" spans="2:2">
      <c r="B791" s="27"/>
    </row>
    <row r="792" ht="15.75" customHeight="1" spans="2:2">
      <c r="B792" s="27"/>
    </row>
    <row r="793" ht="15.75" customHeight="1" spans="2:2">
      <c r="B793" s="27"/>
    </row>
    <row r="794" ht="15.75" customHeight="1" spans="2:2">
      <c r="B794" s="27"/>
    </row>
    <row r="795" ht="15.75" customHeight="1" spans="2:2">
      <c r="B795" s="27"/>
    </row>
    <row r="796" ht="15.75" customHeight="1" spans="2:2">
      <c r="B796" s="27"/>
    </row>
    <row r="797" ht="15.75" customHeight="1" spans="2:2">
      <c r="B797" s="27"/>
    </row>
    <row r="798" ht="15.75" customHeight="1" spans="2:2">
      <c r="B798" s="27"/>
    </row>
    <row r="799" ht="15.75" customHeight="1" spans="2:2">
      <c r="B799" s="27"/>
    </row>
    <row r="800" ht="15.75" customHeight="1" spans="2:2">
      <c r="B800" s="27"/>
    </row>
    <row r="801" ht="15.75" customHeight="1" spans="2:2">
      <c r="B801" s="27"/>
    </row>
    <row r="802" ht="15.75" customHeight="1" spans="2:2">
      <c r="B802" s="27"/>
    </row>
    <row r="803" ht="15.75" customHeight="1" spans="2:2">
      <c r="B803" s="27"/>
    </row>
    <row r="804" ht="15.75" customHeight="1" spans="2:2">
      <c r="B804" s="27"/>
    </row>
    <row r="805" ht="15.75" customHeight="1" spans="2:2">
      <c r="B805" s="27"/>
    </row>
    <row r="806" ht="15.75" customHeight="1" spans="2:2">
      <c r="B806" s="27"/>
    </row>
    <row r="807" ht="15.75" customHeight="1" spans="2:2">
      <c r="B807" s="27"/>
    </row>
    <row r="808" ht="15.75" customHeight="1" spans="2:2">
      <c r="B808" s="27"/>
    </row>
    <row r="809" ht="15.75" customHeight="1" spans="2:2">
      <c r="B809" s="27"/>
    </row>
    <row r="810" ht="15.75" customHeight="1" spans="2:2">
      <c r="B810" s="27"/>
    </row>
    <row r="811" ht="15.75" customHeight="1" spans="2:2">
      <c r="B811" s="27"/>
    </row>
    <row r="812" ht="15.75" customHeight="1" spans="2:2">
      <c r="B812" s="27"/>
    </row>
    <row r="813" ht="15.75" customHeight="1" spans="2:2">
      <c r="B813" s="27"/>
    </row>
    <row r="814" ht="15.75" customHeight="1" spans="2:2">
      <c r="B814" s="27"/>
    </row>
    <row r="815" ht="15.75" customHeight="1" spans="2:2">
      <c r="B815" s="27"/>
    </row>
    <row r="816" ht="15.75" customHeight="1" spans="2:2">
      <c r="B816" s="27"/>
    </row>
    <row r="817" ht="15.75" customHeight="1" spans="2:2">
      <c r="B817" s="27"/>
    </row>
    <row r="818" ht="15.75" customHeight="1" spans="2:2">
      <c r="B818" s="27"/>
    </row>
    <row r="819" ht="15.75" customHeight="1" spans="2:2">
      <c r="B819" s="27"/>
    </row>
    <row r="820" ht="15.75" customHeight="1" spans="2:2">
      <c r="B820" s="27"/>
    </row>
    <row r="821" ht="15.75" customHeight="1" spans="2:2">
      <c r="B821" s="27"/>
    </row>
    <row r="822" ht="15.75" customHeight="1" spans="2:2">
      <c r="B822" s="27"/>
    </row>
    <row r="823" ht="15.75" customHeight="1" spans="2:2">
      <c r="B823" s="27"/>
    </row>
    <row r="824" ht="15.75" customHeight="1" spans="2:2">
      <c r="B824" s="27"/>
    </row>
    <row r="825" ht="15.75" customHeight="1" spans="2:2">
      <c r="B825" s="27"/>
    </row>
    <row r="826" ht="15.75" customHeight="1" spans="2:2">
      <c r="B826" s="27"/>
    </row>
    <row r="827" ht="15.75" customHeight="1" spans="2:2">
      <c r="B827" s="27"/>
    </row>
    <row r="828" ht="15.75" customHeight="1" spans="2:2">
      <c r="B828" s="27"/>
    </row>
    <row r="829" ht="15.75" customHeight="1" spans="2:2">
      <c r="B829" s="27"/>
    </row>
    <row r="830" ht="15.75" customHeight="1" spans="2:2">
      <c r="B830" s="27"/>
    </row>
    <row r="831" ht="15.75" customHeight="1" spans="2:2">
      <c r="B831" s="27"/>
    </row>
    <row r="832" ht="15.75" customHeight="1" spans="2:2">
      <c r="B832" s="27"/>
    </row>
    <row r="833" ht="15.75" customHeight="1" spans="2:2">
      <c r="B833" s="27"/>
    </row>
    <row r="834" ht="15.75" customHeight="1" spans="2:2">
      <c r="B834" s="27"/>
    </row>
    <row r="835" ht="15.75" customHeight="1" spans="2:2">
      <c r="B835" s="27"/>
    </row>
    <row r="836" ht="15.75" customHeight="1" spans="2:2">
      <c r="B836" s="27"/>
    </row>
    <row r="837" ht="15.75" customHeight="1" spans="2:2">
      <c r="B837" s="27"/>
    </row>
    <row r="838" ht="15.75" customHeight="1" spans="2:2">
      <c r="B838" s="27"/>
    </row>
    <row r="839" ht="15.75" customHeight="1" spans="2:2">
      <c r="B839" s="27"/>
    </row>
    <row r="840" ht="15.75" customHeight="1" spans="2:2">
      <c r="B840" s="27"/>
    </row>
    <row r="841" ht="15.75" customHeight="1" spans="2:2">
      <c r="B841" s="27"/>
    </row>
    <row r="842" ht="15.75" customHeight="1" spans="2:2">
      <c r="B842" s="27"/>
    </row>
    <row r="843" ht="15.75" customHeight="1" spans="2:2">
      <c r="B843" s="27"/>
    </row>
    <row r="844" ht="15.75" customHeight="1" spans="2:2">
      <c r="B844" s="27"/>
    </row>
    <row r="845" ht="15.75" customHeight="1" spans="2:2">
      <c r="B845" s="27"/>
    </row>
    <row r="846" ht="15.75" customHeight="1" spans="2:2">
      <c r="B846" s="27"/>
    </row>
    <row r="847" ht="15.75" customHeight="1" spans="2:2">
      <c r="B847" s="27"/>
    </row>
    <row r="848" ht="15.75" customHeight="1" spans="2:2">
      <c r="B848" s="27"/>
    </row>
    <row r="849" ht="15.75" customHeight="1" spans="2:2">
      <c r="B849" s="27"/>
    </row>
    <row r="850" ht="15.75" customHeight="1" spans="2:2">
      <c r="B850" s="27"/>
    </row>
    <row r="851" ht="15.75" customHeight="1" spans="2:2">
      <c r="B851" s="27"/>
    </row>
    <row r="852" ht="15.75" customHeight="1" spans="2:2">
      <c r="B852" s="27"/>
    </row>
    <row r="853" ht="15.75" customHeight="1" spans="2:2">
      <c r="B853" s="27"/>
    </row>
    <row r="854" ht="15.75" customHeight="1" spans="2:2">
      <c r="B854" s="27"/>
    </row>
    <row r="855" ht="15.75" customHeight="1" spans="2:2">
      <c r="B855" s="27"/>
    </row>
    <row r="856" ht="15.75" customHeight="1" spans="2:2">
      <c r="B856" s="27"/>
    </row>
    <row r="857" ht="15.75" customHeight="1" spans="2:2">
      <c r="B857" s="27"/>
    </row>
    <row r="858" ht="15.75" customHeight="1" spans="2:2">
      <c r="B858" s="27"/>
    </row>
    <row r="859" ht="15.75" customHeight="1" spans="2:2">
      <c r="B859" s="27"/>
    </row>
    <row r="860" ht="15.75" customHeight="1" spans="2:2">
      <c r="B860" s="27"/>
    </row>
    <row r="861" ht="15.75" customHeight="1" spans="2:2">
      <c r="B861" s="27"/>
    </row>
    <row r="862" ht="15.75" customHeight="1" spans="2:2">
      <c r="B862" s="27"/>
    </row>
    <row r="863" ht="15.75" customHeight="1" spans="2:2">
      <c r="B863" s="27"/>
    </row>
    <row r="864" ht="15.75" customHeight="1" spans="2:2">
      <c r="B864" s="27"/>
    </row>
    <row r="865" ht="15.75" customHeight="1" spans="2:2">
      <c r="B865" s="27"/>
    </row>
    <row r="866" ht="15.75" customHeight="1" spans="2:2">
      <c r="B866" s="27"/>
    </row>
    <row r="867" ht="15.75" customHeight="1" spans="2:2">
      <c r="B867" s="27"/>
    </row>
    <row r="868" ht="15.75" customHeight="1" spans="2:2">
      <c r="B868" s="27"/>
    </row>
    <row r="869" ht="15.75" customHeight="1" spans="2:2">
      <c r="B869" s="27"/>
    </row>
    <row r="870" ht="15.75" customHeight="1" spans="2:2">
      <c r="B870" s="27"/>
    </row>
    <row r="871" ht="15.75" customHeight="1" spans="2:2">
      <c r="B871" s="27"/>
    </row>
    <row r="872" ht="15.75" customHeight="1" spans="2:2">
      <c r="B872" s="27"/>
    </row>
    <row r="873" ht="15.75" customHeight="1" spans="2:2">
      <c r="B873" s="27"/>
    </row>
    <row r="874" ht="15.75" customHeight="1" spans="2:2">
      <c r="B874" s="27"/>
    </row>
    <row r="875" ht="15.75" customHeight="1" spans="2:2">
      <c r="B875" s="27"/>
    </row>
    <row r="876" ht="15.75" customHeight="1" spans="2:2">
      <c r="B876" s="27"/>
    </row>
    <row r="877" ht="15.75" customHeight="1" spans="2:2">
      <c r="B877" s="27"/>
    </row>
    <row r="878" ht="15.75" customHeight="1" spans="2:2">
      <c r="B878" s="27"/>
    </row>
    <row r="879" ht="15.75" customHeight="1" spans="2:2">
      <c r="B879" s="27"/>
    </row>
    <row r="880" ht="15.75" customHeight="1" spans="2:2">
      <c r="B880" s="27"/>
    </row>
    <row r="881" ht="15.75" customHeight="1" spans="2:2">
      <c r="B881" s="27"/>
    </row>
    <row r="882" ht="15.75" customHeight="1" spans="2:2">
      <c r="B882" s="27"/>
    </row>
    <row r="883" ht="15.75" customHeight="1" spans="2:2">
      <c r="B883" s="27"/>
    </row>
    <row r="884" ht="15.75" customHeight="1" spans="2:2">
      <c r="B884" s="27"/>
    </row>
    <row r="885" ht="15.75" customHeight="1" spans="2:2">
      <c r="B885" s="27"/>
    </row>
    <row r="886" ht="15.75" customHeight="1" spans="2:2">
      <c r="B886" s="27"/>
    </row>
    <row r="887" ht="15.75" customHeight="1" spans="2:2">
      <c r="B887" s="27"/>
    </row>
    <row r="888" ht="15.75" customHeight="1" spans="2:2">
      <c r="B888" s="27"/>
    </row>
    <row r="889" ht="15.75" customHeight="1" spans="2:2">
      <c r="B889" s="27"/>
    </row>
    <row r="890" ht="15.75" customHeight="1" spans="2:2">
      <c r="B890" s="27"/>
    </row>
    <row r="891" ht="15.75" customHeight="1" spans="2:2">
      <c r="B891" s="27"/>
    </row>
    <row r="892" ht="15.75" customHeight="1" spans="2:2">
      <c r="B892" s="27"/>
    </row>
    <row r="893" ht="15.75" customHeight="1" spans="2:2">
      <c r="B893" s="27"/>
    </row>
    <row r="894" ht="15.75" customHeight="1" spans="2:2">
      <c r="B894" s="27"/>
    </row>
    <row r="895" ht="15.75" customHeight="1" spans="2:2">
      <c r="B895" s="27"/>
    </row>
    <row r="896" ht="15.75" customHeight="1" spans="2:2">
      <c r="B896" s="27"/>
    </row>
    <row r="897" ht="15.75" customHeight="1" spans="2:2">
      <c r="B897" s="27"/>
    </row>
    <row r="898" ht="15.75" customHeight="1" spans="2:2">
      <c r="B898" s="27"/>
    </row>
    <row r="899" ht="15.75" customHeight="1" spans="2:2">
      <c r="B899" s="27"/>
    </row>
    <row r="900" ht="15.75" customHeight="1" spans="2:2">
      <c r="B900" s="27"/>
    </row>
    <row r="901" ht="15.75" customHeight="1" spans="2:2">
      <c r="B901" s="27"/>
    </row>
    <row r="902" ht="15.75" customHeight="1" spans="2:2">
      <c r="B902" s="27"/>
    </row>
    <row r="903" ht="15.75" customHeight="1" spans="2:2">
      <c r="B903" s="27"/>
    </row>
    <row r="904" ht="15.75" customHeight="1" spans="2:2">
      <c r="B904" s="27"/>
    </row>
    <row r="905" ht="15.75" customHeight="1" spans="2:2">
      <c r="B905" s="27"/>
    </row>
    <row r="906" ht="15.75" customHeight="1" spans="2:2">
      <c r="B906" s="27"/>
    </row>
    <row r="907" ht="15.75" customHeight="1" spans="2:2">
      <c r="B907" s="27"/>
    </row>
    <row r="908" ht="15.75" customHeight="1" spans="2:2">
      <c r="B908" s="27"/>
    </row>
    <row r="909" ht="15.75" customHeight="1" spans="2:2">
      <c r="B909" s="27"/>
    </row>
    <row r="910" ht="15.75" customHeight="1" spans="2:2">
      <c r="B910" s="27"/>
    </row>
    <row r="911" ht="15.75" customHeight="1" spans="2:2">
      <c r="B911" s="27"/>
    </row>
    <row r="912" ht="15.75" customHeight="1" spans="2:2">
      <c r="B912" s="27"/>
    </row>
    <row r="913" ht="15.75" customHeight="1" spans="2:2">
      <c r="B913" s="27"/>
    </row>
    <row r="914" ht="15.75" customHeight="1" spans="2:2">
      <c r="B914" s="27"/>
    </row>
    <row r="915" ht="15.75" customHeight="1" spans="2:2">
      <c r="B915" s="27"/>
    </row>
    <row r="916" ht="15.75" customHeight="1" spans="2:2">
      <c r="B916" s="27"/>
    </row>
    <row r="917" ht="15.75" customHeight="1" spans="2:2">
      <c r="B917" s="27"/>
    </row>
    <row r="918" ht="15.75" customHeight="1" spans="2:2">
      <c r="B918" s="27"/>
    </row>
    <row r="919" ht="15.75" customHeight="1" spans="2:2">
      <c r="B919" s="27"/>
    </row>
    <row r="920" ht="15.75" customHeight="1" spans="2:2">
      <c r="B920" s="27"/>
    </row>
    <row r="921" ht="15.75" customHeight="1" spans="2:2">
      <c r="B921" s="27"/>
    </row>
    <row r="922" ht="15.75" customHeight="1" spans="2:2">
      <c r="B922" s="27"/>
    </row>
    <row r="923" ht="15.75" customHeight="1" spans="2:2">
      <c r="B923" s="27"/>
    </row>
    <row r="924" ht="15.75" customHeight="1" spans="2:2">
      <c r="B924" s="27"/>
    </row>
    <row r="925" ht="15.75" customHeight="1" spans="2:2">
      <c r="B925" s="27"/>
    </row>
    <row r="926" ht="15.75" customHeight="1" spans="2:2">
      <c r="B926" s="27"/>
    </row>
    <row r="927" ht="15.75" customHeight="1" spans="2:2">
      <c r="B927" s="27"/>
    </row>
    <row r="928" ht="15.75" customHeight="1" spans="2:2">
      <c r="B928" s="27"/>
    </row>
    <row r="929" ht="15.75" customHeight="1" spans="2:2">
      <c r="B929" s="27"/>
    </row>
    <row r="930" ht="15.75" customHeight="1" spans="2:2">
      <c r="B930" s="27"/>
    </row>
    <row r="931" ht="15.75" customHeight="1" spans="2:2">
      <c r="B931" s="27"/>
    </row>
    <row r="932" ht="15.75" customHeight="1" spans="2:2">
      <c r="B932" s="27"/>
    </row>
    <row r="933" ht="15.75" customHeight="1" spans="2:2">
      <c r="B933" s="27"/>
    </row>
    <row r="934" ht="15.75" customHeight="1" spans="2:2">
      <c r="B934" s="27"/>
    </row>
    <row r="935" ht="15.75" customHeight="1" spans="2:2">
      <c r="B935" s="27"/>
    </row>
    <row r="936" ht="15.75" customHeight="1" spans="2:2">
      <c r="B936" s="27"/>
    </row>
    <row r="937" ht="15.75" customHeight="1" spans="2:2">
      <c r="B937" s="27"/>
    </row>
    <row r="938" ht="15.75" customHeight="1" spans="2:2">
      <c r="B938" s="27"/>
    </row>
    <row r="939" ht="15.75" customHeight="1" spans="2:2">
      <c r="B939" s="27"/>
    </row>
    <row r="940" ht="15.75" customHeight="1" spans="2:2">
      <c r="B940" s="27"/>
    </row>
    <row r="941" ht="15.75" customHeight="1" spans="2:2">
      <c r="B941" s="27"/>
    </row>
    <row r="942" ht="15.75" customHeight="1" spans="2:2">
      <c r="B942" s="27"/>
    </row>
    <row r="943" ht="15.75" customHeight="1" spans="2:2">
      <c r="B943" s="27"/>
    </row>
    <row r="944" ht="15.75" customHeight="1" spans="2:2">
      <c r="B944" s="27"/>
    </row>
    <row r="945" ht="15.75" customHeight="1" spans="2:2">
      <c r="B945" s="27"/>
    </row>
    <row r="946" ht="15.75" customHeight="1" spans="2:2">
      <c r="B946" s="27"/>
    </row>
    <row r="947" ht="15.75" customHeight="1" spans="2:2">
      <c r="B947" s="27"/>
    </row>
    <row r="948" ht="15.75" customHeight="1" spans="2:2">
      <c r="B948" s="27"/>
    </row>
    <row r="949" ht="15.75" customHeight="1" spans="2:2">
      <c r="B949" s="27"/>
    </row>
    <row r="950" ht="15.75" customHeight="1" spans="2:2">
      <c r="B950" s="27"/>
    </row>
    <row r="951" ht="15.75" customHeight="1" spans="2:2">
      <c r="B951" s="27"/>
    </row>
    <row r="952" ht="15.75" customHeight="1" spans="2:2">
      <c r="B952" s="27"/>
    </row>
    <row r="953" ht="15.75" customHeight="1" spans="2:2">
      <c r="B953" s="27"/>
    </row>
    <row r="954" ht="15.75" customHeight="1" spans="2:2">
      <c r="B954" s="27"/>
    </row>
    <row r="955" ht="15.75" customHeight="1" spans="2:2">
      <c r="B955" s="27"/>
    </row>
    <row r="956" ht="15.75" customHeight="1" spans="2:2">
      <c r="B956" s="27"/>
    </row>
    <row r="957" ht="15.75" customHeight="1" spans="2:2">
      <c r="B957" s="27"/>
    </row>
    <row r="958" ht="15.75" customHeight="1" spans="2:2">
      <c r="B958" s="27"/>
    </row>
    <row r="959" ht="15.75" customHeight="1" spans="2:2">
      <c r="B959" s="27"/>
    </row>
    <row r="960" ht="15.75" customHeight="1" spans="2:2">
      <c r="B960" s="27"/>
    </row>
    <row r="961" ht="15.75" customHeight="1" spans="2:2">
      <c r="B961" s="27"/>
    </row>
    <row r="962" ht="15.75" customHeight="1" spans="2:2">
      <c r="B962" s="27"/>
    </row>
    <row r="963" ht="15.75" customHeight="1" spans="2:2">
      <c r="B963" s="27"/>
    </row>
    <row r="964" ht="15.75" customHeight="1" spans="2:2">
      <c r="B964" s="27"/>
    </row>
    <row r="965" ht="15.75" customHeight="1" spans="2:2">
      <c r="B965" s="27"/>
    </row>
    <row r="966" ht="15.75" customHeight="1" spans="2:2">
      <c r="B966" s="27"/>
    </row>
    <row r="967" ht="15.75" customHeight="1" spans="2:2">
      <c r="B967" s="27"/>
    </row>
    <row r="968" ht="15.75" customHeight="1" spans="2:2">
      <c r="B968" s="27"/>
    </row>
    <row r="969" ht="15.75" customHeight="1" spans="2:2">
      <c r="B969" s="27"/>
    </row>
    <row r="970" ht="15.75" customHeight="1" spans="2:2">
      <c r="B970" s="27"/>
    </row>
    <row r="971" ht="15.75" customHeight="1" spans="2:2">
      <c r="B971" s="27"/>
    </row>
    <row r="972" ht="15.75" customHeight="1" spans="2:2">
      <c r="B972" s="27"/>
    </row>
    <row r="973" ht="15.75" customHeight="1" spans="2:2">
      <c r="B973" s="27"/>
    </row>
    <row r="974" ht="15.75" customHeight="1" spans="2:2">
      <c r="B974" s="27"/>
    </row>
    <row r="975" ht="15.75" customHeight="1" spans="2:2">
      <c r="B975" s="27"/>
    </row>
    <row r="976" ht="15.75" customHeight="1" spans="2:2">
      <c r="B976" s="27"/>
    </row>
    <row r="977" ht="15.75" customHeight="1" spans="2:2">
      <c r="B977" s="27"/>
    </row>
    <row r="978" ht="15.75" customHeight="1" spans="2:2">
      <c r="B978" s="27"/>
    </row>
    <row r="979" ht="15.75" customHeight="1" spans="2:2">
      <c r="B979" s="27"/>
    </row>
    <row r="980" ht="15.75" customHeight="1" spans="2:2">
      <c r="B980" s="27"/>
    </row>
    <row r="981" ht="15.75" customHeight="1" spans="2:2">
      <c r="B981" s="27"/>
    </row>
    <row r="982" ht="15.75" customHeight="1" spans="2:2">
      <c r="B982" s="27"/>
    </row>
    <row r="983" ht="15.75" customHeight="1" spans="2:2">
      <c r="B983" s="27"/>
    </row>
    <row r="984" ht="15.75" customHeight="1" spans="2:2">
      <c r="B984" s="27"/>
    </row>
    <row r="985" ht="15.75" customHeight="1" spans="2:2">
      <c r="B985" s="27"/>
    </row>
    <row r="986" ht="15.75" customHeight="1" spans="2:2">
      <c r="B986" s="27"/>
    </row>
    <row r="987" ht="15.75" customHeight="1" spans="2:2">
      <c r="B987" s="27"/>
    </row>
    <row r="988" ht="15.75" customHeight="1" spans="2:2">
      <c r="B988" s="27"/>
    </row>
    <row r="989" ht="15.75" customHeight="1" spans="2:2">
      <c r="B989" s="27"/>
    </row>
  </sheetData>
  <mergeCells count="10">
    <mergeCell ref="A1:D1"/>
    <mergeCell ref="A2:D2"/>
    <mergeCell ref="A3:D3"/>
    <mergeCell ref="A4:D4"/>
    <mergeCell ref="A5:D5"/>
    <mergeCell ref="A6:D6"/>
    <mergeCell ref="A7:C7"/>
    <mergeCell ref="A9:D9"/>
    <mergeCell ref="A16:B16"/>
    <mergeCell ref="A17:B17"/>
  </mergeCells>
  <pageMargins left="0.511805555555556" right="0.511805555555556" top="0.869444444444444" bottom="0.786805555555556" header="0" footer="0"/>
  <pageSetup paperSize="9" orientation="landscape" horizontalDpi="600"/>
  <headerFooter>
    <oddHeader>&amp;CNegrito itálico"Processo 23069.153532/2025-16
PE 90.023/2025
</oddHeader>
    <oddFooter>&amp;L&amp;A</oddFooter>
  </headerFooter>
  <colBreaks count="1" manualBreakCount="1">
    <brk id="4" max="0" man="1"/>
  </colBreaks>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2798865-46FA-424F-9A3C-8F4E8FABC08B}">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MENU PLANILHA</vt:lpstr>
      <vt:lpstr>Anexo II-A Dist. Postos</vt:lpstr>
      <vt:lpstr>Anexo II-B Endereço</vt:lpstr>
      <vt:lpstr>Anexo II-C Salários</vt:lpstr>
      <vt:lpstr>Anexo III-A Equip.</vt:lpstr>
      <vt:lpstr>Anexo III-B Uniformes</vt:lpstr>
      <vt:lpstr>Anexo III-C Materiais</vt:lpstr>
      <vt:lpstr>An IV A Custo G1</vt:lpstr>
      <vt:lpstr>An IV B Custo G2</vt:lpstr>
      <vt:lpstr>Anexo IV C - Custo MDO</vt:lpstr>
      <vt:lpstr>Anexo IV D - Vetores</vt:lpstr>
      <vt:lpstr>Anexo IV E - Res. Água</vt:lpstr>
      <vt:lpstr>Anexo IV F - Man Ar Condicionad</vt:lpstr>
      <vt:lpstr>Anexo IV G - Ins Ar Cond.</vt:lpstr>
      <vt:lpstr>Anexo IV H - Custo Total</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JoaoPaulo</dc:creator>
  <cp:lastModifiedBy>jubor</cp:lastModifiedBy>
  <dcterms:created xsi:type="dcterms:W3CDTF">2020-07-21T04:53:00Z</dcterms:created>
  <cp:lastPrinted>2025-02-24T04:35:00Z</cp:lastPrinted>
  <dcterms:modified xsi:type="dcterms:W3CDTF">2025-04-09T17:13:38Z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CDD774C50BB144738DD78FBB0982BAE0_12</vt:lpwstr>
  </property>
  <property fmtid="{D5CDD505-2E9C-101B-9397-08002B2CF9AE}" pid="3" name="KSOProductBuildVer">
    <vt:lpwstr>1046-12.2.0.20782</vt:lpwstr>
  </property>
</Properties>
</file>