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FF TRABALHO QUARENTENA\PREGÃO 2025\6 - MATERIAL DE LIMPEZA 2025\"/>
    </mc:Choice>
  </mc:AlternateContent>
  <bookViews>
    <workbookView xWindow="0" yWindow="0" windowWidth="28800" windowHeight="1221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Folha1!$A$6:$O$22</definedName>
    <definedName name="_xlnm.Print_Titles" localSheetId="0">Folha1!$1:$5</definedName>
  </definedNames>
  <calcPr calcId="162913"/>
</workbook>
</file>

<file path=xl/calcChain.xml><?xml version="1.0" encoding="utf-8"?>
<calcChain xmlns="http://schemas.openxmlformats.org/spreadsheetml/2006/main">
  <c r="I22" i="1" l="1"/>
  <c r="O7" i="1" l="1"/>
  <c r="J18" i="1"/>
  <c r="J16" i="1"/>
  <c r="J13" i="1"/>
  <c r="J10" i="1"/>
  <c r="J12" i="1"/>
  <c r="J9" i="1"/>
  <c r="J14" i="1"/>
  <c r="J7" i="1"/>
  <c r="J6" i="1"/>
  <c r="H7" i="1" l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6" i="1"/>
  <c r="O17" i="1"/>
  <c r="O18" i="1"/>
  <c r="O19" i="1"/>
  <c r="O20" i="1"/>
  <c r="O21" i="1"/>
  <c r="O16" i="1"/>
  <c r="O15" i="1"/>
  <c r="O14" i="1"/>
  <c r="O13" i="1"/>
  <c r="O12" i="1"/>
  <c r="O11" i="1"/>
  <c r="O10" i="1"/>
  <c r="O9" i="1"/>
  <c r="O8" i="1"/>
  <c r="O6" i="1"/>
  <c r="H22" i="1" l="1"/>
</calcChain>
</file>

<file path=xl/sharedStrings.xml><?xml version="1.0" encoding="utf-8"?>
<sst xmlns="http://schemas.openxmlformats.org/spreadsheetml/2006/main" count="98" uniqueCount="63">
  <si>
    <t>DESCRIÇÃO/ ESPECIFICAÇÃO</t>
  </si>
  <si>
    <t>VALOR DE REFERÊNCIA (total)(R$)</t>
  </si>
  <si>
    <t>VALOR DE REFERÊNCIA (unitário) (R$)</t>
  </si>
  <si>
    <t>PRÓ-REITORIA DE ASSUNTOS ESTUDANTIS</t>
  </si>
  <si>
    <t>DIVISÃO DE ALIMENTAÇÃO E NUTRIÇÃO</t>
  </si>
  <si>
    <t>UNIDADE DE                        MEDIDA</t>
  </si>
  <si>
    <t>ABERTO</t>
  </si>
  <si>
    <t>FREQUÊNCIA DE  AQUISIÇÃO</t>
  </si>
  <si>
    <t>Litro</t>
  </si>
  <si>
    <t>Unid</t>
  </si>
  <si>
    <t>Embalagem 5 litro</t>
  </si>
  <si>
    <t>Kg</t>
  </si>
  <si>
    <t>Unid.</t>
  </si>
  <si>
    <t>180 Litros/ Mensal</t>
  </si>
  <si>
    <t>14 Embalagens/ Bimestral</t>
  </si>
  <si>
    <t>30 Litros/ Mensal</t>
  </si>
  <si>
    <t xml:space="preserve">45 Unidades/ Trimestral </t>
  </si>
  <si>
    <t>16 Unidades/ Trimestral</t>
  </si>
  <si>
    <t>11 Unidades/ Semestral</t>
  </si>
  <si>
    <t>30 Bombonas/ Mensal</t>
  </si>
  <si>
    <t>254 Kg/ Bimestral</t>
  </si>
  <si>
    <t>6 Unidades/ Semestral</t>
  </si>
  <si>
    <t>17 Unidades/ Semestral</t>
  </si>
  <si>
    <t>SUGESTÃO DE CATMAT</t>
  </si>
  <si>
    <t>ITEM</t>
  </si>
  <si>
    <t>TOTAL</t>
  </si>
  <si>
    <t>QUANTIDADE  TOTAL</t>
  </si>
  <si>
    <t>SIM</t>
  </si>
  <si>
    <t>NÃO</t>
  </si>
  <si>
    <t>MATERIAIS DE LIMPEZA</t>
  </si>
  <si>
    <t xml:space="preserve">  ANEXO I-A - PLANILHA ESTIMATIVA DE  DESCRIÇÃO E PREÇOS  - 2025</t>
  </si>
  <si>
    <t>VALOR TOTAL LOTE</t>
  </si>
  <si>
    <t>% DO TOTAL</t>
  </si>
  <si>
    <t xml:space="preserve">Exclusivo ME/EPP </t>
  </si>
  <si>
    <t xml:space="preserve">Margem de Preferência - Decreto 8538/ 2015 </t>
  </si>
  <si>
    <t xml:space="preserve">Modo de Disputa </t>
  </si>
  <si>
    <t>Intervalo mínimo entre os lances</t>
  </si>
  <si>
    <t>LOTES</t>
  </si>
  <si>
    <r>
      <rPr>
        <b/>
        <sz val="10"/>
        <color rgb="FF000000"/>
        <rFont val="Calibri"/>
        <family val="2"/>
      </rPr>
      <t xml:space="preserve">DESENGORDURANTE </t>
    </r>
    <r>
      <rPr>
        <sz val="10"/>
        <color rgb="FF000000"/>
        <rFont val="Calibri"/>
        <family val="2"/>
      </rPr>
      <t xml:space="preserve">
Composição: Nonil fenol etoxilado com 9,5 moles de EO e Etileno Glicol Mono butil éter. 
Aparência: semelhante a detergente líquido, na cor amarela com aroma característico e de fácil solubilidade em água.
Aplicação: para remoção de sujidades pesadas e leves, conforme diluição orientada pelo fabricante, Indicação: Para limpeza em panelas, utensílios, superfícies em geral, coifas, fornos e fogões industriais.
Apresentação: Embalagem plástica contendo 5 litros do produto. 
Validade: 24 meses.
Com registro nos órgãos competentes
</t>
    </r>
  </si>
  <si>
    <t>130 Frascos/ Bimestral</t>
  </si>
  <si>
    <t>480 Embalagens/ Mensal</t>
  </si>
  <si>
    <r>
      <rPr>
        <b/>
        <sz val="10"/>
        <color rgb="FF000000"/>
        <rFont val="Calibri"/>
        <family val="2"/>
      </rPr>
      <t>ÁGUA SANITÁRIA</t>
    </r>
    <r>
      <rPr>
        <sz val="10"/>
        <color rgb="FF000000"/>
        <rFont val="Calibri"/>
      </rPr>
      <t xml:space="preserve"> 
Água sanitária composta de hipoclorito de sódio e água potável. Princípio ativo: Hipoclorito de Sódio. Teor de cloro ativo entre 2,0% a 2,5% p/p. 
Aplicação: desinfecção de superfícies, equipamentos e utensílios. 
Apresentação: líquido incolor; embalagem plástica de 5 litros.
Presença da descrição do fabricante, lote e data de validade na embalagem. 
Características adicionais: ação alvejante, desinfetante e bactericida, sem adição de corantes e fragrâncias. Com registro no órgão competente.                                                                                                  Validade: 6 meses a partir da data de entrega.</t>
    </r>
  </si>
  <si>
    <r>
      <rPr>
        <b/>
        <sz val="10"/>
        <color rgb="FF000000"/>
        <rFont val="Calibri"/>
        <family val="2"/>
      </rPr>
      <t>ÁLCOOL ETÍLICO LÍQUIDO 70%</t>
    </r>
    <r>
      <rPr>
        <sz val="10"/>
        <color rgb="FF000000"/>
        <rFont val="Calibri"/>
      </rPr>
      <t xml:space="preserve">
Álcool etílico tipo hidratado, concentração 70º GL. Aspecto líquido, com a descrição do fabricante, lote e data de validade na embalagem. Com registro em órgão competente.                                                              
Aplicação: limpeza e desinfecção de superfícies. 
Características adicionais: líquido incolor, límpido, volátil, com cheiro característico.               
Apresentação:  Embalagem plástica de 1L
Validade mínima: 6 meses a partir da data de entrega.</t>
    </r>
  </si>
  <si>
    <r>
      <rPr>
        <b/>
        <sz val="10"/>
        <color rgb="FF000000"/>
        <rFont val="Calibri"/>
        <family val="2"/>
      </rPr>
      <t>DESINFETANTE BACTERICIDA</t>
    </r>
    <r>
      <rPr>
        <sz val="10"/>
        <color rgb="FF000000"/>
        <rFont val="Calibri"/>
      </rPr>
      <t xml:space="preserve">
Desinfetante de uso geral, com ação germicida/bactericida e bacteriostática. 
Aplicação: desinfecção de pisos, paredes, pias, banheiros e superfícies em geral. 
Apresentação: líquido; embalagem de 1 ou 2 litros. 
Com a descrição do fabricante, lote e data de validade na embalagem. 
Características adicionais: aroma neutro ou fragrância suave; limpa e desinfeta em uma única operação. 
Com registro no órgão competente.
Validade mínima: 6 meses a partir da data de entrega. </t>
    </r>
  </si>
  <si>
    <r>
      <rPr>
        <b/>
        <sz val="10"/>
        <color rgb="FF000000"/>
        <rFont val="Calibri"/>
        <family val="2"/>
      </rPr>
      <t xml:space="preserve">DETERGENTE NEUTRO LÍQUIDO CONCENTRADO </t>
    </r>
    <r>
      <rPr>
        <sz val="10"/>
        <color rgb="FF000000"/>
        <rFont val="Calibri"/>
      </rPr>
      <t xml:space="preserve">
Detergente neutro, composto por matéria ativa detergente. 
Aplicação: limpeza de louças, panelas e utensílios de cozinha, garantindo a completa remoção de resíduos gordurosos e sujidades em geral, sem danificar a pele dos usuários.  
Apresentação: aspecto líquido viscoso transparente, isento de fragrância; embalado em frasco anatômico de 500 ml provido de tampa fixada sob pressão e bico aplicador. Com a descrição do fabricante, lote e data de validade na embalagem.  
Características adicionais: pH situado entre 6,5 – 7,5 (produto puro); solubilidade em água; enxágue rápido; isento de partículas insolúveis ou materiais precipitados; níveis reduzidos e aceitáveis de irritabilidade e toxidade. Fórmula biodegradável &gt; 95%.  
Com registro no órgão competente.
Validade mínima: 6 meses a partir da data de entrega</t>
    </r>
  </si>
  <si>
    <r>
      <rPr>
        <b/>
        <sz val="10"/>
        <color rgb="FF000000"/>
        <rFont val="Calibri"/>
        <family val="2"/>
      </rPr>
      <t>DETERGENTE NEUTRO LÍQUIDO.</t>
    </r>
    <r>
      <rPr>
        <sz val="10"/>
        <color rgb="FF000000"/>
        <rFont val="Calibri"/>
      </rPr>
      <t xml:space="preserve">
Concentrado de uso industrial, diluído conforme orientação  do fabricante.
Aplicação: limpeza de louças, panelas e utensílios de cozinha, com alto poder de limpeza em sua composição garantindo a completa remoção de sujidades, sem danificar a pele dos usuários.  
Aspecto líquido viscoso transparente, cor amarelo, isento de fragrância. 
Características adicionais:  pH 6,5 -7,5 ( produto puro), ponto de fulgor &gt; 100º C, densidade (a 25ºC) 1,02g/cm3, com solubilidade na água, c/ associação de  tensoativos aniônicos entre 6 e 10% com coadjuvantes, com níveis reduzidos e aceitáveis de irritabilidade e toxidade. Fórmula biodegradável &gt; 95% sem formação excessiva de espuma. Composição que proporcione economia e rendimento do produto. 
Apresentação: Embalagem de 05 litros.
Com registro no Ministério da Saúde. 
</t>
    </r>
  </si>
  <si>
    <r>
      <rPr>
        <b/>
        <sz val="10"/>
        <color rgb="FF000000"/>
        <rFont val="Calibri"/>
        <family val="2"/>
      </rPr>
      <t>ESCOVINHA MULTIUSO</t>
    </r>
    <r>
      <rPr>
        <sz val="10"/>
        <color rgb="FF000000"/>
        <rFont val="Calibri"/>
      </rPr>
      <t xml:space="preserve">
Cabo confeccionado em polipropileno, com formato anatômico permitindo o perfeito apoio e encaixe dos dedos do manipulador. Possui cerdas em nylon resistentes.
Medidas aproximadas:
C X L X A = 9,5 cm X 3 cm X 4cm
Características adicionais:
Cores variadas. 
Aplicação: Remoção de resíduos em equipamentos e limpeza de modo geral.                                                                                                      
</t>
    </r>
  </si>
  <si>
    <r>
      <rPr>
        <b/>
        <sz val="10"/>
        <color rgb="FF000000"/>
        <rFont val="Calibri"/>
        <family val="2"/>
      </rPr>
      <t>ESCOVA MULTIUSO, tipo esfregona</t>
    </r>
    <r>
      <rPr>
        <sz val="10"/>
        <color rgb="FF000000"/>
        <rFont val="Calibri"/>
      </rPr>
      <t xml:space="preserve">. Possui cabo confeccionado em polipropileno, com formato que  permite o perfeito apoio e encaixe da mão do manipulador. Possui cerdas em nylon resistentes.
Medidas aproximadas:
C X L X A = 14,5 cm X 6 cm X 9cm
Características adicionais:
Cores variadas. 
Aplicação: Remoção de resíduos em equipamentos e limpeza de modo geral                                           </t>
    </r>
  </si>
  <si>
    <r>
      <rPr>
        <b/>
        <sz val="10"/>
        <color rgb="FF000000"/>
        <rFont val="Calibri"/>
        <family val="2"/>
      </rPr>
      <t xml:space="preserve">RODO PARA PISO DE FRIGORÍFICO </t>
    </r>
    <r>
      <rPr>
        <sz val="10"/>
        <color rgb="FF000000"/>
        <rFont val="Calibri"/>
      </rPr>
      <t xml:space="preserve">. Confeccionado em alumínio, indicado para pisos de setores como: frigoríficos, cozinhas industriais e hospitais. possui estrutura leve em alumínio totalmente polido e borracha na base e na ponta do cabo. 
Dimensões:
60 cm da base x 155cm  do cabo.                       
</t>
    </r>
  </si>
  <si>
    <r>
      <rPr>
        <b/>
        <sz val="10"/>
        <color rgb="FF000000"/>
        <rFont val="Calibri"/>
        <family val="2"/>
      </rPr>
      <t xml:space="preserve">RODO PEQUENO PARA PISO DE FRIGORÍFICO PEQUENO    </t>
    </r>
    <r>
      <rPr>
        <sz val="10"/>
        <color rgb="FF000000"/>
        <rFont val="Calibri"/>
      </rPr>
      <t xml:space="preserve">                  
Confeccionado em alumínio, indicado para pisos de setores como: frigoríficos, cozinhas industriais e hospitais. possui estrutura leve em alumínio totalmente polido e borracha na base e na ponta do cabo. 
Dimensões:                                                                                                                                              
Cabo com 150 cm de comprimento  e a base 50 cm de largura.
</t>
    </r>
  </si>
  <si>
    <r>
      <rPr>
        <b/>
        <sz val="10"/>
        <color rgb="FF000000"/>
        <rFont val="Calibri"/>
        <family val="2"/>
      </rPr>
      <t>SABONETE LÍQUIDO ANTISSEPTICO.</t>
    </r>
    <r>
      <rPr>
        <sz val="10"/>
        <color rgb="FF000000"/>
        <rFont val="Calibri"/>
      </rPr>
      <t xml:space="preserve">
Princípio ativo triclozan (0,3 A 0,5%) ,  INODORO, pH neutro.  
Aplicação: Para limpeza, higienização e assepsia das mãos. A embalagem deverá conter externamente os dados de identificação, procedência, número do lote e validade.                                                                
Características adicionais: não causar irritabilidade dérmica. Eficaz contra ampla faixa de bactérias. Sem corantes. Pronto para usar, sem diluição. 
Com registro no órgão competente.
Validade mínima: 6 meses a partir da data de entrega.
Apresentação: Bombona de 5 litros.
</t>
    </r>
  </si>
  <si>
    <r>
      <rPr>
        <b/>
        <sz val="10"/>
        <color rgb="FF000000"/>
        <rFont val="Calibri"/>
        <family val="2"/>
      </rPr>
      <t xml:space="preserve">SANITIZANTE  </t>
    </r>
    <r>
      <rPr>
        <sz val="10"/>
        <color rgb="FF000000"/>
        <rFont val="Calibri"/>
      </rPr>
      <t xml:space="preserve">                                                                                                                            
Desinfetante à base de hipoclorito de sódio ou dicloroisocianurato de sódio; com pronta solubilidade em água, com diluição recomendada pelo fabricante, a fim de atingir 150 a 200 ppm. Apresentação: em pó. Aplicação: limpeza e higienização de legumes, verduras e frutas. Com registro no Ministério da saúde.</t>
    </r>
  </si>
  <si>
    <r>
      <rPr>
        <b/>
        <sz val="10"/>
        <color rgb="FF000000"/>
        <rFont val="Calibri"/>
        <family val="2"/>
      </rPr>
      <t>VASSOURA PLÁSTICA DE PELO SINTÉTICO</t>
    </r>
    <r>
      <rPr>
        <sz val="10"/>
        <color rgb="FF000000"/>
        <rFont val="Calibri"/>
      </rPr>
      <t xml:space="preserve">
Confeccionada em polipropileno, apresenta cerdas de polietileno e polipropileno, cabo revestido com plástico resistente rosqueável, presença de grampos de aço inoxidável. Fibras bem fixadas evitando soltar durante o manuseio. Presença de pendurador na extremidade do cabo.                                                                                                                                               Dimensões aproximadas:                                                                                                                          
30 cm da base e 120 cm do cabo.
Aplicação: ideal para  limpeza de piso em áreas internas.                                                                     Marca sugerida: Noviça Bettanin ou similar
</t>
    </r>
  </si>
  <si>
    <r>
      <rPr>
        <b/>
        <sz val="10"/>
        <color rgb="FF000000"/>
        <rFont val="Calibri"/>
        <family val="2"/>
      </rPr>
      <t>VASSOURA DE PIAÇAVA</t>
    </r>
    <r>
      <rPr>
        <sz val="10"/>
        <color rgb="FF000000"/>
        <rFont val="Calibri"/>
      </rPr>
      <t xml:space="preserve">
Vassoura com cerdas rígidas de piaçava sintética em polipropileno que não devem se soltar. Cabo rosqueável ou com fixação reforçada, confeccionado em madeira recoberto com plástico.
Aplicação: limpeza pesada e superfícies rústicas. 
Dimensões aproximadas do cabo: de 120 cm a 140 cm de altura e de 20 a 22 cm de base. 
Características adicionais: robusta, resistente, com cerdas duras.
</t>
    </r>
  </si>
  <si>
    <t>Galão 5 L</t>
  </si>
  <si>
    <t>Frasco     500 ml</t>
  </si>
  <si>
    <t>Bombona   5 litro</t>
  </si>
  <si>
    <t>Garrafa      5 litro</t>
  </si>
  <si>
    <t>250 Garrafas/ Bimestral</t>
  </si>
  <si>
    <t xml:space="preserve">16 Galóes/ Bimestral </t>
  </si>
  <si>
    <r>
      <rPr>
        <b/>
        <sz val="10"/>
        <rFont val="Calibri"/>
        <family val="2"/>
      </rPr>
      <t>ÁLCOOL ETÍLICO EM GEL 70% ANTISSÉPTICO</t>
    </r>
    <r>
      <rPr>
        <sz val="10"/>
        <rFont val="Calibri"/>
        <family val="2"/>
      </rPr>
      <t xml:space="preserve">
Álcool etílico tipo hidratado, concentração 70º GL, com ação antisséptica em gel.
Aplicação: limpeza e desinfecção de mãos e braços. Que mate 99,9% dos germes comuns.
Deverá constar na embalagem descrição do fabricante, lote e data de validade e com registro no órgão competente.
Características adicionais: incolor/transparente.                        Apresentação: galão de 5 litros.  
Validade mínima: 6 meses a partir da data de    entrega.                     </t>
    </r>
  </si>
  <si>
    <r>
      <rPr>
        <b/>
        <sz val="10"/>
        <color rgb="FF000000"/>
        <rFont val="Calibri"/>
        <family val="2"/>
      </rPr>
      <t xml:space="preserve">DESINFETANTE   </t>
    </r>
    <r>
      <rPr>
        <sz val="10"/>
        <color rgb="FF000000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Produto a base de Quaternário de Amônio. 
Aplicação: Desinfecção de pisos, paredes, pias, banheiros e superfícies em geral, em locais como cozinhas e hospitais.                                       
Características adicionais: Inodoro, limpa e desinfeta em uma única operação.  Registro no órgão competente.  Apresentação: bombona de 05 litros. </t>
    </r>
    <r>
      <rPr>
        <b/>
        <sz val="10"/>
        <color rgb="FF000000"/>
        <rFont val="Calibri"/>
        <family val="2"/>
      </rPr>
      <t xml:space="preserve">COTAR </t>
    </r>
    <r>
      <rPr>
        <b/>
        <sz val="10"/>
        <rFont val="Calibri"/>
        <family val="2"/>
      </rPr>
      <t>EMBALAGEM DE 05 LITROS</t>
    </r>
    <r>
      <rPr>
        <sz val="10"/>
        <color rgb="FFFF0000"/>
        <rFont val="Calibri"/>
        <family val="2"/>
      </rPr>
      <t xml:space="preserve"> </t>
    </r>
    <r>
      <rPr>
        <sz val="10"/>
        <color rgb="FF000000"/>
        <rFont val="Calibri"/>
        <family val="2"/>
      </rPr>
      <t xml:space="preserve">            
Validade mínima: 6 meses a partir da data de entrega. </t>
    </r>
  </si>
  <si>
    <t>8 Bombonas de 5 litros/ Mensal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</si>
</sst>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7" formatCode="&quot;R$&quot;\ #,##0.00;\-&quot;R$&quot;\ #,##0.00"/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&quot;\ #,##0.00"/>
  </numFmts>
  <fonts count="2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10"/>
      <color rgb="FF000000"/>
      <name val="Calibri"/>
      <family val="2"/>
    </font>
    <font>
      <sz val="10"/>
      <color rgb="FF00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  <scheme val="minor"/>
    </font>
    <font>
      <sz val="10"/>
      <color rgb="FF000000"/>
      <name val="Calibri"/>
    </font>
    <font>
      <sz val="10"/>
      <name val="Calibri"/>
      <family val="2"/>
    </font>
    <font>
      <b/>
      <sz val="10"/>
      <name val="Calibri"/>
      <family val="2"/>
    </font>
    <font>
      <sz val="10"/>
      <color rgb="FFFF0000"/>
      <name val="Calibri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5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164" fontId="1" fillId="0" borderId="0" xfId="1" applyNumberFormat="1" applyFont="1" applyBorder="1" applyAlignment="1">
      <alignment vertical="center" wrapText="1"/>
    </xf>
    <xf numFmtId="0" fontId="1" fillId="0" borderId="4" xfId="0" applyFont="1" applyBorder="1"/>
    <xf numFmtId="0" fontId="4" fillId="0" borderId="4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12" fillId="0" borderId="2" xfId="0" applyFont="1" applyBorder="1" applyAlignment="1">
      <alignment horizontal="center" vertical="center" wrapText="1"/>
    </xf>
    <xf numFmtId="164" fontId="1" fillId="0" borderId="4" xfId="1" applyNumberFormat="1" applyFont="1" applyBorder="1" applyAlignment="1">
      <alignment vertical="center" wrapText="1"/>
    </xf>
    <xf numFmtId="9" fontId="1" fillId="0" borderId="4" xfId="1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44" fontId="14" fillId="0" borderId="2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/>
    <xf numFmtId="8" fontId="1" fillId="0" borderId="4" xfId="0" applyNumberFormat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2" fontId="11" fillId="3" borderId="5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2" fontId="11" fillId="3" borderId="5" xfId="0" applyNumberFormat="1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6" fillId="0" borderId="5" xfId="0" applyFont="1" applyBorder="1"/>
    <xf numFmtId="0" fontId="19" fillId="0" borderId="5" xfId="0" applyFont="1" applyBorder="1" applyAlignment="1">
      <alignment horizontal="left" vertical="top" wrapText="1"/>
    </xf>
    <xf numFmtId="0" fontId="19" fillId="0" borderId="5" xfId="0" applyFont="1" applyBorder="1" applyAlignment="1">
      <alignment horizontal="center" vertical="center" wrapText="1"/>
    </xf>
    <xf numFmtId="2" fontId="16" fillId="0" borderId="5" xfId="0" applyNumberFormat="1" applyFont="1" applyBorder="1"/>
    <xf numFmtId="0" fontId="14" fillId="0" borderId="5" xfId="0" applyFont="1" applyBorder="1" applyAlignment="1">
      <alignment horizontal="center" vertical="center"/>
    </xf>
    <xf numFmtId="164" fontId="13" fillId="3" borderId="5" xfId="0" applyNumberFormat="1" applyFont="1" applyFill="1" applyBorder="1" applyAlignment="1">
      <alignment horizontal="center" vertical="center"/>
    </xf>
    <xf numFmtId="164" fontId="13" fillId="3" borderId="5" xfId="0" applyNumberFormat="1" applyFont="1" applyFill="1" applyBorder="1" applyAlignment="1">
      <alignment horizontal="center" vertical="center"/>
    </xf>
    <xf numFmtId="2" fontId="13" fillId="3" borderId="5" xfId="0" applyNumberFormat="1" applyFont="1" applyFill="1" applyBorder="1" applyAlignment="1">
      <alignment horizontal="center" vertical="center"/>
    </xf>
    <xf numFmtId="0" fontId="13" fillId="3" borderId="5" xfId="0" applyNumberFormat="1" applyFont="1" applyFill="1" applyBorder="1" applyAlignment="1">
      <alignment horizontal="center" vertical="center"/>
    </xf>
    <xf numFmtId="3" fontId="12" fillId="0" borderId="6" xfId="0" applyNumberFormat="1" applyFont="1" applyBorder="1" applyAlignment="1">
      <alignment horizontal="center" vertical="center"/>
    </xf>
    <xf numFmtId="164" fontId="1" fillId="0" borderId="7" xfId="1" applyNumberFormat="1" applyFont="1" applyBorder="1" applyAlignment="1">
      <alignment vertical="center" wrapText="1"/>
    </xf>
    <xf numFmtId="0" fontId="8" fillId="2" borderId="8" xfId="0" applyFont="1" applyFill="1" applyBorder="1" applyAlignment="1">
      <alignment horizontal="center" vertical="center" wrapText="1"/>
    </xf>
    <xf numFmtId="8" fontId="23" fillId="0" borderId="3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8" fontId="22" fillId="0" borderId="9" xfId="0" applyNumberFormat="1" applyFont="1" applyBorder="1" applyAlignment="1">
      <alignment horizontal="center" vertical="center" wrapText="1"/>
    </xf>
    <xf numFmtId="8" fontId="22" fillId="0" borderId="10" xfId="0" applyNumberFormat="1" applyFont="1" applyBorder="1" applyAlignment="1">
      <alignment horizontal="center" vertical="center" wrapText="1"/>
    </xf>
    <xf numFmtId="8" fontId="22" fillId="0" borderId="11" xfId="0" applyNumberFormat="1" applyFont="1" applyBorder="1" applyAlignment="1">
      <alignment horizontal="center" vertical="center" wrapText="1"/>
    </xf>
    <xf numFmtId="7" fontId="11" fillId="3" borderId="5" xfId="0" applyNumberFormat="1" applyFont="1" applyFill="1" applyBorder="1" applyAlignment="1">
      <alignment horizontal="center" vertical="center"/>
    </xf>
    <xf numFmtId="7" fontId="11" fillId="3" borderId="5" xfId="0" applyNumberFormat="1" applyFont="1" applyFill="1" applyBorder="1" applyAlignment="1">
      <alignment horizontal="center" vertical="center"/>
    </xf>
    <xf numFmtId="7" fontId="16" fillId="0" borderId="5" xfId="0" applyNumberFormat="1" applyFont="1" applyBorder="1"/>
    <xf numFmtId="7" fontId="16" fillId="0" borderId="5" xfId="0" applyNumberFormat="1" applyFont="1" applyBorder="1" applyAlignment="1">
      <alignment horizontal="center" vertical="center"/>
    </xf>
  </cellXfs>
  <cellStyles count="4">
    <cellStyle name="Moeda" xfId="1" builtinId="4"/>
    <cellStyle name="Moeda 2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Normal="100" zoomScaleSheetLayoutView="80" workbookViewId="0">
      <selection activeCell="I22" sqref="I22"/>
    </sheetView>
  </sheetViews>
  <sheetFormatPr defaultColWidth="9.140625" defaultRowHeight="12.75" x14ac:dyDescent="0.2"/>
  <cols>
    <col min="1" max="1" width="9.140625" style="1"/>
    <col min="2" max="2" width="5.140625" style="2" customWidth="1"/>
    <col min="3" max="3" width="38.7109375" style="2" customWidth="1"/>
    <col min="4" max="4" width="8.140625" style="2" customWidth="1"/>
    <col min="5" max="5" width="10" style="3" customWidth="1"/>
    <col min="6" max="6" width="9.28515625" style="4" customWidth="1"/>
    <col min="7" max="7" width="9.42578125" style="4" customWidth="1"/>
    <col min="8" max="10" width="13.140625" style="4" customWidth="1"/>
    <col min="11" max="11" width="10.28515625" style="4" customWidth="1"/>
    <col min="12" max="12" width="9" style="4" customWidth="1"/>
    <col min="13" max="13" width="6.7109375" style="4" customWidth="1"/>
    <col min="14" max="14" width="8.140625" style="5" customWidth="1"/>
    <col min="15" max="15" width="14.28515625" style="1" customWidth="1"/>
    <col min="16" max="16384" width="9.140625" style="1"/>
  </cols>
  <sheetData>
    <row r="1" spans="1:16" ht="12.75" customHeight="1" x14ac:dyDescent="0.2">
      <c r="A1" s="22" t="s">
        <v>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6" ht="12.75" customHeight="1" x14ac:dyDescent="0.2">
      <c r="A2" s="22" t="s">
        <v>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6" ht="12.75" customHeight="1" x14ac:dyDescent="0.2">
      <c r="A3" s="22" t="s">
        <v>30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</row>
    <row r="4" spans="1:16" ht="15" customHeight="1" x14ac:dyDescent="0.2">
      <c r="A4" s="21" t="s">
        <v>29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</row>
    <row r="5" spans="1:16" ht="99" customHeight="1" thickBot="1" x14ac:dyDescent="0.25">
      <c r="A5" s="23" t="s">
        <v>37</v>
      </c>
      <c r="B5" s="23" t="s">
        <v>24</v>
      </c>
      <c r="C5" s="24" t="s">
        <v>0</v>
      </c>
      <c r="D5" s="25" t="s">
        <v>23</v>
      </c>
      <c r="E5" s="25" t="s">
        <v>5</v>
      </c>
      <c r="F5" s="25" t="s">
        <v>26</v>
      </c>
      <c r="G5" s="52" t="s">
        <v>2</v>
      </c>
      <c r="H5" s="26" t="s">
        <v>1</v>
      </c>
      <c r="I5" s="26" t="s">
        <v>31</v>
      </c>
      <c r="J5" s="26" t="s">
        <v>32</v>
      </c>
      <c r="K5" s="27" t="s">
        <v>7</v>
      </c>
      <c r="L5" s="26" t="s">
        <v>33</v>
      </c>
      <c r="M5" s="26" t="s">
        <v>34</v>
      </c>
      <c r="N5" s="26" t="s">
        <v>35</v>
      </c>
      <c r="O5" s="26" t="s">
        <v>36</v>
      </c>
    </row>
    <row r="6" spans="1:16" ht="207" customHeight="1" thickBot="1" x14ac:dyDescent="0.25">
      <c r="A6" s="28">
        <v>1</v>
      </c>
      <c r="B6" s="29">
        <v>1</v>
      </c>
      <c r="C6" s="30" t="s">
        <v>41</v>
      </c>
      <c r="D6" s="31">
        <v>310507</v>
      </c>
      <c r="E6" s="32" t="s">
        <v>57</v>
      </c>
      <c r="F6" s="50">
        <v>1500</v>
      </c>
      <c r="G6" s="53">
        <v>11.01</v>
      </c>
      <c r="H6" s="51">
        <f>(F6*G6)</f>
        <v>16515</v>
      </c>
      <c r="I6" s="58">
        <v>16515</v>
      </c>
      <c r="J6" s="33">
        <f>(I6*100)/I22</f>
        <v>5.8734334310069487</v>
      </c>
      <c r="K6" s="34" t="s">
        <v>58</v>
      </c>
      <c r="L6" s="35" t="s">
        <v>27</v>
      </c>
      <c r="M6" s="35" t="s">
        <v>28</v>
      </c>
      <c r="N6" s="35" t="s">
        <v>6</v>
      </c>
      <c r="O6" s="36">
        <f t="shared" ref="O6:O21" si="0">IF(G6&lt;0.01,"",IF(AND(G6&gt;=0.01,G6&lt;=5),0.01,IF(G6&lt;=10,0.02,IF(G6&lt;=20,0.03,IF(G6&lt;=50,0.05,IF(G6&lt;=100,0.1,IF(G6&lt;=200,0.12,IF(G6&lt;=500,0.2,IF(G6&lt;=1000,0.4,IF(G6&lt;=2000,0.5,IF(G6&lt;=5000,0.8,IF(G6&lt;=10000,G6*0.005,"Avaliação Específica"))))))))))))</f>
        <v>0.03</v>
      </c>
    </row>
    <row r="7" spans="1:16" ht="150" customHeight="1" x14ac:dyDescent="0.2">
      <c r="A7" s="37">
        <v>2</v>
      </c>
      <c r="B7" s="38">
        <v>2</v>
      </c>
      <c r="C7" s="30" t="s">
        <v>42</v>
      </c>
      <c r="D7" s="31">
        <v>269941</v>
      </c>
      <c r="E7" s="32" t="s">
        <v>8</v>
      </c>
      <c r="F7" s="50">
        <v>2150</v>
      </c>
      <c r="G7" s="57">
        <v>9.64</v>
      </c>
      <c r="H7" s="51">
        <f t="shared" ref="H7:H21" si="1">(F7*G7)</f>
        <v>20726</v>
      </c>
      <c r="I7" s="59">
        <v>24319</v>
      </c>
      <c r="J7" s="39">
        <f>(I7*100)/I22</f>
        <v>8.6488663402154398</v>
      </c>
      <c r="K7" s="34" t="s">
        <v>13</v>
      </c>
      <c r="L7" s="40" t="s">
        <v>27</v>
      </c>
      <c r="M7" s="40" t="s">
        <v>28</v>
      </c>
      <c r="N7" s="40" t="s">
        <v>6</v>
      </c>
      <c r="O7" s="36">
        <f t="shared" si="0"/>
        <v>0.02</v>
      </c>
    </row>
    <row r="8" spans="1:16" ht="168.75" customHeight="1" x14ac:dyDescent="0.2">
      <c r="A8" s="41"/>
      <c r="B8" s="38">
        <v>3</v>
      </c>
      <c r="C8" s="42" t="s">
        <v>60</v>
      </c>
      <c r="D8" s="31">
        <v>269943</v>
      </c>
      <c r="E8" s="43" t="s">
        <v>54</v>
      </c>
      <c r="F8" s="54">
        <v>100</v>
      </c>
      <c r="G8" s="55">
        <v>35.93</v>
      </c>
      <c r="H8" s="51">
        <f t="shared" si="1"/>
        <v>3593</v>
      </c>
      <c r="I8" s="60"/>
      <c r="J8" s="44"/>
      <c r="K8" s="34" t="s">
        <v>59</v>
      </c>
      <c r="L8" s="41"/>
      <c r="M8" s="41"/>
      <c r="N8" s="41"/>
      <c r="O8" s="36">
        <f t="shared" si="0"/>
        <v>0.05</v>
      </c>
    </row>
    <row r="9" spans="1:16" ht="203.25" customHeight="1" x14ac:dyDescent="0.2">
      <c r="A9" s="28">
        <v>3</v>
      </c>
      <c r="B9" s="38">
        <v>4</v>
      </c>
      <c r="C9" s="30" t="s">
        <v>38</v>
      </c>
      <c r="D9" s="31">
        <v>285785</v>
      </c>
      <c r="E9" s="32" t="s">
        <v>10</v>
      </c>
      <c r="F9" s="54">
        <v>82</v>
      </c>
      <c r="G9" s="55">
        <v>22.92</v>
      </c>
      <c r="H9" s="51">
        <f t="shared" si="1"/>
        <v>1879.44</v>
      </c>
      <c r="I9" s="58">
        <v>1879.44</v>
      </c>
      <c r="J9" s="33">
        <f>(I9*100)/I22</f>
        <v>0.66840846064618231</v>
      </c>
      <c r="K9" s="34" t="s">
        <v>14</v>
      </c>
      <c r="L9" s="35" t="s">
        <v>27</v>
      </c>
      <c r="M9" s="35" t="s">
        <v>28</v>
      </c>
      <c r="N9" s="35" t="s">
        <v>6</v>
      </c>
      <c r="O9" s="36">
        <f t="shared" si="0"/>
        <v>0.05</v>
      </c>
    </row>
    <row r="10" spans="1:16" ht="195.75" customHeight="1" x14ac:dyDescent="0.2">
      <c r="A10" s="37">
        <v>4</v>
      </c>
      <c r="B10" s="38">
        <v>5</v>
      </c>
      <c r="C10" s="30" t="s">
        <v>43</v>
      </c>
      <c r="D10" s="31">
        <v>457797</v>
      </c>
      <c r="E10" s="32" t="s">
        <v>8</v>
      </c>
      <c r="F10" s="54">
        <v>300</v>
      </c>
      <c r="G10" s="55">
        <v>11.52</v>
      </c>
      <c r="H10" s="51">
        <f t="shared" si="1"/>
        <v>3456</v>
      </c>
      <c r="I10" s="59">
        <v>5768</v>
      </c>
      <c r="J10" s="39">
        <f>(I10*100)/I22</f>
        <v>2.0513450820495356</v>
      </c>
      <c r="K10" s="34" t="s">
        <v>15</v>
      </c>
      <c r="L10" s="40" t="s">
        <v>27</v>
      </c>
      <c r="M10" s="40" t="s">
        <v>28</v>
      </c>
      <c r="N10" s="40" t="s">
        <v>6</v>
      </c>
      <c r="O10" s="36">
        <f t="shared" si="0"/>
        <v>0.03</v>
      </c>
    </row>
    <row r="11" spans="1:16" ht="292.5" customHeight="1" x14ac:dyDescent="0.2">
      <c r="A11" s="41"/>
      <c r="B11" s="38">
        <v>6</v>
      </c>
      <c r="C11" s="30" t="s">
        <v>44</v>
      </c>
      <c r="D11" s="45">
        <v>449798</v>
      </c>
      <c r="E11" s="32" t="s">
        <v>55</v>
      </c>
      <c r="F11" s="54">
        <v>800</v>
      </c>
      <c r="G11" s="55">
        <v>2.89</v>
      </c>
      <c r="H11" s="51">
        <f t="shared" si="1"/>
        <v>2312</v>
      </c>
      <c r="I11" s="60"/>
      <c r="J11" s="44"/>
      <c r="K11" s="34" t="s">
        <v>39</v>
      </c>
      <c r="L11" s="41"/>
      <c r="M11" s="41"/>
      <c r="N11" s="41"/>
      <c r="O11" s="36">
        <f t="shared" si="0"/>
        <v>0.01</v>
      </c>
    </row>
    <row r="12" spans="1:16" ht="150" customHeight="1" x14ac:dyDescent="0.2">
      <c r="A12" s="28">
        <v>5</v>
      </c>
      <c r="B12" s="38">
        <v>7</v>
      </c>
      <c r="C12" s="30" t="s">
        <v>61</v>
      </c>
      <c r="D12" s="45">
        <v>473431</v>
      </c>
      <c r="E12" s="43" t="s">
        <v>8</v>
      </c>
      <c r="F12" s="54">
        <v>80</v>
      </c>
      <c r="G12" s="55">
        <v>61.16</v>
      </c>
      <c r="H12" s="51">
        <f t="shared" si="1"/>
        <v>4892.7999999999993</v>
      </c>
      <c r="I12" s="58">
        <v>4892.8</v>
      </c>
      <c r="J12" s="46">
        <f>(I12*100)/I22</f>
        <v>1.7400868962295368</v>
      </c>
      <c r="K12" s="34" t="s">
        <v>62</v>
      </c>
      <c r="L12" s="35" t="s">
        <v>27</v>
      </c>
      <c r="M12" s="35" t="s">
        <v>28</v>
      </c>
      <c r="N12" s="35" t="s">
        <v>6</v>
      </c>
      <c r="O12" s="36">
        <f t="shared" si="0"/>
        <v>0.1</v>
      </c>
    </row>
    <row r="13" spans="1:16" ht="281.25" customHeight="1" x14ac:dyDescent="0.2">
      <c r="A13" s="28">
        <v>6</v>
      </c>
      <c r="B13" s="38">
        <v>8</v>
      </c>
      <c r="C13" s="30" t="s">
        <v>45</v>
      </c>
      <c r="D13" s="31">
        <v>226698</v>
      </c>
      <c r="E13" s="32" t="s">
        <v>10</v>
      </c>
      <c r="F13" s="50">
        <v>5650</v>
      </c>
      <c r="G13" s="55">
        <v>30.55</v>
      </c>
      <c r="H13" s="51">
        <f t="shared" si="1"/>
        <v>172607.5</v>
      </c>
      <c r="I13" s="58">
        <v>172607.5</v>
      </c>
      <c r="J13" s="46">
        <f>(I13*100)/I22</f>
        <v>61.386537144567484</v>
      </c>
      <c r="K13" s="34" t="s">
        <v>40</v>
      </c>
      <c r="L13" s="35" t="s">
        <v>28</v>
      </c>
      <c r="M13" s="35" t="s">
        <v>27</v>
      </c>
      <c r="N13" s="35" t="s">
        <v>6</v>
      </c>
      <c r="O13" s="36">
        <f t="shared" si="0"/>
        <v>0.05</v>
      </c>
    </row>
    <row r="14" spans="1:16" ht="154.5" customHeight="1" x14ac:dyDescent="0.2">
      <c r="A14" s="37">
        <v>7</v>
      </c>
      <c r="B14" s="38">
        <v>9</v>
      </c>
      <c r="C14" s="30" t="s">
        <v>46</v>
      </c>
      <c r="D14" s="31">
        <v>448502</v>
      </c>
      <c r="E14" s="32" t="s">
        <v>9</v>
      </c>
      <c r="F14" s="54">
        <v>180</v>
      </c>
      <c r="G14" s="55">
        <v>5.65</v>
      </c>
      <c r="H14" s="51">
        <f t="shared" si="1"/>
        <v>1017.0000000000001</v>
      </c>
      <c r="I14" s="59">
        <v>1773.63</v>
      </c>
      <c r="J14" s="47">
        <f>(I14*100)/I22</f>
        <v>0.63077794345969451</v>
      </c>
      <c r="K14" s="34" t="s">
        <v>16</v>
      </c>
      <c r="L14" s="40" t="s">
        <v>27</v>
      </c>
      <c r="M14" s="40" t="s">
        <v>28</v>
      </c>
      <c r="N14" s="40" t="s">
        <v>6</v>
      </c>
      <c r="O14" s="36">
        <f t="shared" si="0"/>
        <v>0.02</v>
      </c>
      <c r="P14" s="19"/>
    </row>
    <row r="15" spans="1:16" ht="141" customHeight="1" x14ac:dyDescent="0.2">
      <c r="A15" s="41"/>
      <c r="B15" s="38">
        <v>10</v>
      </c>
      <c r="C15" s="30" t="s">
        <v>47</v>
      </c>
      <c r="D15" s="31">
        <v>279310</v>
      </c>
      <c r="E15" s="32" t="s">
        <v>9</v>
      </c>
      <c r="F15" s="54">
        <v>63</v>
      </c>
      <c r="G15" s="55">
        <v>12.01</v>
      </c>
      <c r="H15" s="51">
        <f t="shared" si="1"/>
        <v>756.63</v>
      </c>
      <c r="I15" s="60"/>
      <c r="J15" s="41"/>
      <c r="K15" s="34" t="s">
        <v>17</v>
      </c>
      <c r="L15" s="41"/>
      <c r="M15" s="41"/>
      <c r="N15" s="41"/>
      <c r="O15" s="36">
        <f t="shared" si="0"/>
        <v>0.03</v>
      </c>
    </row>
    <row r="16" spans="1:16" ht="102.75" customHeight="1" x14ac:dyDescent="0.2">
      <c r="A16" s="37">
        <v>8</v>
      </c>
      <c r="B16" s="38">
        <v>11</v>
      </c>
      <c r="C16" s="30" t="s">
        <v>48</v>
      </c>
      <c r="D16" s="45">
        <v>438555</v>
      </c>
      <c r="E16" s="32" t="s">
        <v>9</v>
      </c>
      <c r="F16" s="54">
        <v>21</v>
      </c>
      <c r="G16" s="55">
        <v>44.63</v>
      </c>
      <c r="H16" s="51">
        <f t="shared" si="1"/>
        <v>937.23</v>
      </c>
      <c r="I16" s="59">
        <v>1898.19</v>
      </c>
      <c r="J16" s="48">
        <f>(I16*100)/I22</f>
        <v>0.67507675473224826</v>
      </c>
      <c r="K16" s="34" t="s">
        <v>18</v>
      </c>
      <c r="L16" s="40" t="s">
        <v>27</v>
      </c>
      <c r="M16" s="40" t="s">
        <v>28</v>
      </c>
      <c r="N16" s="40" t="s">
        <v>6</v>
      </c>
      <c r="O16" s="36">
        <f t="shared" si="0"/>
        <v>0.05</v>
      </c>
    </row>
    <row r="17" spans="1:15" ht="138.75" customHeight="1" x14ac:dyDescent="0.2">
      <c r="A17" s="41"/>
      <c r="B17" s="38">
        <v>12</v>
      </c>
      <c r="C17" s="30" t="s">
        <v>49</v>
      </c>
      <c r="D17" s="31">
        <v>338698</v>
      </c>
      <c r="E17" s="32" t="s">
        <v>9</v>
      </c>
      <c r="F17" s="54">
        <v>22</v>
      </c>
      <c r="G17" s="55">
        <v>43.68</v>
      </c>
      <c r="H17" s="51">
        <f t="shared" si="1"/>
        <v>960.96</v>
      </c>
      <c r="I17" s="60"/>
      <c r="J17" s="44"/>
      <c r="K17" s="34" t="s">
        <v>18</v>
      </c>
      <c r="L17" s="41"/>
      <c r="M17" s="41"/>
      <c r="N17" s="41"/>
      <c r="O17" s="36">
        <f t="shared" si="0"/>
        <v>0.05</v>
      </c>
    </row>
    <row r="18" spans="1:15" ht="194.25" customHeight="1" x14ac:dyDescent="0.2">
      <c r="A18" s="37">
        <v>9</v>
      </c>
      <c r="B18" s="38">
        <v>13</v>
      </c>
      <c r="C18" s="30" t="s">
        <v>50</v>
      </c>
      <c r="D18" s="31">
        <v>247003</v>
      </c>
      <c r="E18" s="32" t="s">
        <v>56</v>
      </c>
      <c r="F18" s="54">
        <v>305</v>
      </c>
      <c r="G18" s="55">
        <v>50.61</v>
      </c>
      <c r="H18" s="51">
        <f t="shared" si="1"/>
        <v>15436.05</v>
      </c>
      <c r="I18" s="59">
        <v>50693.5</v>
      </c>
      <c r="J18" s="48">
        <f>(I18*100)/I22</f>
        <v>18.028755533439345</v>
      </c>
      <c r="K18" s="34" t="s">
        <v>19</v>
      </c>
      <c r="L18" s="40" t="s">
        <v>27</v>
      </c>
      <c r="M18" s="40" t="s">
        <v>28</v>
      </c>
      <c r="N18" s="40" t="s">
        <v>6</v>
      </c>
      <c r="O18" s="36">
        <f t="shared" si="0"/>
        <v>0.1</v>
      </c>
    </row>
    <row r="19" spans="1:15" ht="111" customHeight="1" x14ac:dyDescent="0.2">
      <c r="A19" s="41"/>
      <c r="B19" s="38">
        <v>14</v>
      </c>
      <c r="C19" s="30" t="s">
        <v>51</v>
      </c>
      <c r="D19" s="31">
        <v>404258</v>
      </c>
      <c r="E19" s="32" t="s">
        <v>11</v>
      </c>
      <c r="F19" s="50">
        <v>1523</v>
      </c>
      <c r="G19" s="55">
        <v>23.15</v>
      </c>
      <c r="H19" s="51">
        <f t="shared" si="1"/>
        <v>35257.449999999997</v>
      </c>
      <c r="I19" s="60"/>
      <c r="J19" s="44"/>
      <c r="K19" s="34" t="s">
        <v>20</v>
      </c>
      <c r="L19" s="41"/>
      <c r="M19" s="41"/>
      <c r="N19" s="41"/>
      <c r="O19" s="36">
        <f t="shared" si="0"/>
        <v>0.05</v>
      </c>
    </row>
    <row r="20" spans="1:15" ht="169.5" customHeight="1" x14ac:dyDescent="0.2">
      <c r="A20" s="37">
        <v>10</v>
      </c>
      <c r="B20" s="38">
        <v>15</v>
      </c>
      <c r="C20" s="30" t="s">
        <v>52</v>
      </c>
      <c r="D20" s="31">
        <v>254832</v>
      </c>
      <c r="E20" s="32" t="s">
        <v>9</v>
      </c>
      <c r="F20" s="54">
        <v>12</v>
      </c>
      <c r="G20" s="55">
        <v>21.33</v>
      </c>
      <c r="H20" s="51">
        <f t="shared" si="1"/>
        <v>255.95999999999998</v>
      </c>
      <c r="I20" s="59">
        <v>834.3</v>
      </c>
      <c r="J20" s="49">
        <v>0.28999999999999998</v>
      </c>
      <c r="K20" s="34" t="s">
        <v>21</v>
      </c>
      <c r="L20" s="40" t="s">
        <v>27</v>
      </c>
      <c r="M20" s="40" t="s">
        <v>28</v>
      </c>
      <c r="N20" s="40" t="s">
        <v>6</v>
      </c>
      <c r="O20" s="36">
        <f t="shared" si="0"/>
        <v>0.05</v>
      </c>
    </row>
    <row r="21" spans="1:15" ht="155.25" customHeight="1" thickBot="1" x14ac:dyDescent="0.25">
      <c r="A21" s="41"/>
      <c r="B21" s="38">
        <v>16</v>
      </c>
      <c r="C21" s="30" t="s">
        <v>53</v>
      </c>
      <c r="D21" s="31">
        <v>226144</v>
      </c>
      <c r="E21" s="32" t="s">
        <v>12</v>
      </c>
      <c r="F21" s="54">
        <v>34</v>
      </c>
      <c r="G21" s="56">
        <v>17.010000000000002</v>
      </c>
      <c r="H21" s="51">
        <f t="shared" si="1"/>
        <v>578.34</v>
      </c>
      <c r="I21" s="61"/>
      <c r="J21" s="44"/>
      <c r="K21" s="34" t="s">
        <v>22</v>
      </c>
      <c r="L21" s="41"/>
      <c r="M21" s="41"/>
      <c r="N21" s="41"/>
      <c r="O21" s="36">
        <f t="shared" si="0"/>
        <v>0.03</v>
      </c>
    </row>
    <row r="22" spans="1:15" ht="20.25" customHeight="1" x14ac:dyDescent="0.2">
      <c r="A22" s="10"/>
      <c r="B22" s="11"/>
      <c r="C22" s="12"/>
      <c r="D22" s="8"/>
      <c r="E22" s="13"/>
      <c r="F22" s="7"/>
      <c r="G22" s="20" t="s">
        <v>25</v>
      </c>
      <c r="H22" s="14">
        <f xml:space="preserve"> SUM(H6:H21)</f>
        <v>281181.36000000004</v>
      </c>
      <c r="I22" s="14">
        <f xml:space="preserve"> SUM(I6:I21)</f>
        <v>281181.36</v>
      </c>
      <c r="J22" s="15">
        <v>1</v>
      </c>
      <c r="K22" s="13"/>
      <c r="L22" s="16"/>
      <c r="M22" s="17"/>
      <c r="N22" s="16"/>
      <c r="O22" s="18"/>
    </row>
    <row r="23" spans="1:15" x14ac:dyDescent="0.2">
      <c r="H23" s="9"/>
      <c r="L23" s="6"/>
      <c r="M23" s="6"/>
    </row>
    <row r="24" spans="1:15" x14ac:dyDescent="0.2">
      <c r="L24" s="6"/>
      <c r="M24" s="6"/>
    </row>
    <row r="25" spans="1:15" x14ac:dyDescent="0.2">
      <c r="L25" s="6"/>
      <c r="M25" s="6"/>
    </row>
    <row r="26" spans="1:15" x14ac:dyDescent="0.2">
      <c r="L26" s="6"/>
      <c r="M26" s="6"/>
    </row>
    <row r="27" spans="1:15" x14ac:dyDescent="0.2">
      <c r="L27" s="6"/>
      <c r="M27" s="6"/>
    </row>
    <row r="28" spans="1:15" x14ac:dyDescent="0.2">
      <c r="L28" s="6"/>
      <c r="M28" s="6"/>
    </row>
    <row r="29" spans="1:15" x14ac:dyDescent="0.2">
      <c r="L29" s="6"/>
      <c r="M29" s="6"/>
    </row>
    <row r="30" spans="1:15" x14ac:dyDescent="0.2">
      <c r="L30" s="6"/>
      <c r="M30" s="6"/>
    </row>
    <row r="31" spans="1:15" x14ac:dyDescent="0.2">
      <c r="L31" s="6"/>
      <c r="M31" s="6"/>
    </row>
    <row r="32" spans="1:15" x14ac:dyDescent="0.2">
      <c r="L32" s="6"/>
      <c r="M32" s="6"/>
    </row>
    <row r="33" spans="12:13" x14ac:dyDescent="0.2">
      <c r="L33" s="6"/>
      <c r="M33" s="6"/>
    </row>
    <row r="34" spans="12:13" x14ac:dyDescent="0.2">
      <c r="L34" s="6"/>
      <c r="M34" s="6"/>
    </row>
    <row r="35" spans="12:13" x14ac:dyDescent="0.2">
      <c r="L35" s="6"/>
      <c r="M35" s="6"/>
    </row>
    <row r="36" spans="12:13" x14ac:dyDescent="0.2">
      <c r="L36" s="6"/>
      <c r="M36" s="6"/>
    </row>
    <row r="37" spans="12:13" x14ac:dyDescent="0.2">
      <c r="L37" s="6"/>
      <c r="M37" s="6"/>
    </row>
    <row r="38" spans="12:13" x14ac:dyDescent="0.2">
      <c r="L38" s="6"/>
      <c r="M38" s="6"/>
    </row>
    <row r="39" spans="12:13" x14ac:dyDescent="0.2">
      <c r="L39" s="6"/>
      <c r="M39" s="6"/>
    </row>
    <row r="40" spans="12:13" x14ac:dyDescent="0.2">
      <c r="L40" s="6"/>
      <c r="M40" s="6"/>
    </row>
    <row r="41" spans="12:13" x14ac:dyDescent="0.2">
      <c r="L41" s="6"/>
      <c r="M41" s="6"/>
    </row>
    <row r="42" spans="12:13" x14ac:dyDescent="0.2">
      <c r="L42" s="6"/>
      <c r="M42" s="6"/>
    </row>
    <row r="43" spans="12:13" x14ac:dyDescent="0.2">
      <c r="L43" s="6"/>
      <c r="M43" s="6"/>
    </row>
    <row r="44" spans="12:13" x14ac:dyDescent="0.2">
      <c r="L44" s="6"/>
      <c r="M44" s="6"/>
    </row>
    <row r="45" spans="12:13" x14ac:dyDescent="0.2">
      <c r="L45" s="6"/>
      <c r="M45" s="6"/>
    </row>
    <row r="46" spans="12:13" x14ac:dyDescent="0.2">
      <c r="L46" s="6"/>
      <c r="M46" s="6"/>
    </row>
    <row r="47" spans="12:13" x14ac:dyDescent="0.2">
      <c r="L47" s="6"/>
      <c r="M47" s="6"/>
    </row>
    <row r="48" spans="12:13" x14ac:dyDescent="0.2">
      <c r="L48" s="6"/>
      <c r="M48" s="6"/>
    </row>
    <row r="49" spans="12:13" x14ac:dyDescent="0.2">
      <c r="L49" s="6"/>
      <c r="M49" s="6"/>
    </row>
    <row r="50" spans="12:13" x14ac:dyDescent="0.2">
      <c r="L50" s="6"/>
      <c r="M50" s="6"/>
    </row>
  </sheetData>
  <mergeCells count="40">
    <mergeCell ref="N20:N21"/>
    <mergeCell ref="L14:L15"/>
    <mergeCell ref="L16:L17"/>
    <mergeCell ref="L18:L19"/>
    <mergeCell ref="L20:L21"/>
    <mergeCell ref="M20:M21"/>
    <mergeCell ref="M14:M15"/>
    <mergeCell ref="M16:M17"/>
    <mergeCell ref="M18:M19"/>
    <mergeCell ref="N14:N15"/>
    <mergeCell ref="N16:N17"/>
    <mergeCell ref="N18:N19"/>
    <mergeCell ref="A1:O1"/>
    <mergeCell ref="A2:O2"/>
    <mergeCell ref="A3:O3"/>
    <mergeCell ref="J20:J21"/>
    <mergeCell ref="A14:A15"/>
    <mergeCell ref="A16:A17"/>
    <mergeCell ref="A18:A19"/>
    <mergeCell ref="A20:A21"/>
    <mergeCell ref="I20:I21"/>
    <mergeCell ref="I14:I15"/>
    <mergeCell ref="I16:I17"/>
    <mergeCell ref="I18:I19"/>
    <mergeCell ref="J14:J15"/>
    <mergeCell ref="J16:J17"/>
    <mergeCell ref="J18:J19"/>
    <mergeCell ref="M7:M8"/>
    <mergeCell ref="A4:O4"/>
    <mergeCell ref="A7:A8"/>
    <mergeCell ref="A10:A11"/>
    <mergeCell ref="J7:J8"/>
    <mergeCell ref="J10:J11"/>
    <mergeCell ref="I7:I8"/>
    <mergeCell ref="I10:I11"/>
    <mergeCell ref="L7:L8"/>
    <mergeCell ref="L10:L11"/>
    <mergeCell ref="N7:N8"/>
    <mergeCell ref="N10:N11"/>
    <mergeCell ref="M10:M1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  <headerFooter>
    <oddHeader>&amp;L&amp;G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Folha1</vt:lpstr>
      <vt:lpstr>Folha2</vt:lpstr>
      <vt:lpstr>Folha3</vt:lpstr>
      <vt:lpstr>Folha1!Area_de_impressao</vt:lpstr>
      <vt:lpstr>Folha1!Titulos_de_impressao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usuario</cp:lastModifiedBy>
  <cp:lastPrinted>2025-01-20T22:09:39Z</cp:lastPrinted>
  <dcterms:created xsi:type="dcterms:W3CDTF">2019-07-30T23:05:19Z</dcterms:created>
  <dcterms:modified xsi:type="dcterms:W3CDTF">2025-01-20T22:11:59Z</dcterms:modified>
</cp:coreProperties>
</file>