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E:\Desktop\PE 46-2024 Coleta de Resíduos\1. Minuta\"/>
    </mc:Choice>
  </mc:AlternateContent>
  <xr:revisionPtr revIDLastSave="0" documentId="13_ncr:1_{20639AC3-08FC-408B-8018-7070E13E5BF3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Formação de Custos" sheetId="1" r:id="rId1"/>
  </sheets>
  <calcPr calcId="191029"/>
</workbook>
</file>

<file path=xl/calcChain.xml><?xml version="1.0" encoding="utf-8"?>
<calcChain xmlns="http://schemas.openxmlformats.org/spreadsheetml/2006/main">
  <c r="J15" i="1" l="1"/>
  <c r="I15" i="1"/>
  <c r="H15" i="1"/>
  <c r="F15" i="1"/>
  <c r="J14" i="1"/>
  <c r="I14" i="1"/>
  <c r="H14" i="1"/>
  <c r="G14" i="1"/>
  <c r="J13" i="1"/>
  <c r="I13" i="1"/>
  <c r="H13" i="1"/>
  <c r="G13" i="1"/>
  <c r="J12" i="1"/>
  <c r="I12" i="1"/>
  <c r="H12" i="1"/>
  <c r="G12" i="1"/>
  <c r="H8" i="1"/>
  <c r="F8" i="1"/>
  <c r="J7" i="1"/>
  <c r="I7" i="1"/>
  <c r="H7" i="1"/>
  <c r="G7" i="1"/>
  <c r="J6" i="1"/>
  <c r="I6" i="1"/>
  <c r="H6" i="1"/>
  <c r="G6" i="1"/>
  <c r="I8" i="1" l="1"/>
  <c r="J8" i="1"/>
</calcChain>
</file>

<file path=xl/sharedStrings.xml><?xml version="1.0" encoding="utf-8"?>
<sst xmlns="http://schemas.openxmlformats.org/spreadsheetml/2006/main" count="34" uniqueCount="21">
  <si>
    <t>PRÓ-REITORIA DE ADMINISTRAÇÃO</t>
  </si>
  <si>
    <t>COORDENAÇÃO DE CONTRATOS</t>
  </si>
  <si>
    <t>LOTE</t>
  </si>
  <si>
    <t>ITEM</t>
  </si>
  <si>
    <t>DESCRIÇÃO</t>
  </si>
  <si>
    <t>UNID. MEDIDA</t>
  </si>
  <si>
    <t>VALOR UNITÁRIO</t>
  </si>
  <si>
    <t>QTDADE MENSAL</t>
  </si>
  <si>
    <t>QTDADE TOTAL</t>
  </si>
  <si>
    <t>VALOR MENSAL</t>
  </si>
  <si>
    <t xml:space="preserve">VALOR ANUAL </t>
  </si>
  <si>
    <t>VALOR 30 MESES</t>
  </si>
  <si>
    <t>kilo</t>
  </si>
  <si>
    <t>VALOR TOTAL</t>
  </si>
  <si>
    <t>KILO</t>
  </si>
  <si>
    <r>
      <rPr>
        <sz val="11"/>
        <color theme="1"/>
        <rFont val="Calibri"/>
        <charset val="134"/>
        <scheme val="minor"/>
      </rPr>
      <t xml:space="preserve">Contratação de empresa especializada na coleta, identificação, classificação, segregação, acondicionamento com fornecimento de recipientes de armazenagem, tratamento, destinação final e emissão de certificação de destinação final de resíduos, conforme legislação vigente, dentre eles: lâmpadas diversas quebradas. </t>
    </r>
    <r>
      <rPr>
        <b/>
        <sz val="11"/>
        <color rgb="FFFF0000"/>
        <rFont val="Calibri"/>
        <charset val="134"/>
        <scheme val="minor"/>
      </rPr>
      <t>CATSER 14265</t>
    </r>
  </si>
  <si>
    <t>UNID</t>
  </si>
  <si>
    <r>
      <t xml:space="preserve">Contratação de empresa especializada na coleta, identificação, classificação, segregação, acondicionamento com fornecimento de recipientes de armazenagem, tratamento, destinação final e emissão de certificação de destinação final de resíduos, conforme legislação vigente, - </t>
    </r>
    <r>
      <rPr>
        <b/>
        <sz val="11"/>
        <color rgb="FF000000"/>
        <rFont val="Calibri"/>
        <charset val="134"/>
        <scheme val="minor"/>
      </rPr>
      <t>Resíduos Infectantes</t>
    </r>
    <r>
      <rPr>
        <sz val="11"/>
        <color rgb="FF000000"/>
        <rFont val="Calibri"/>
        <charset val="134"/>
        <scheme val="minor"/>
      </rPr>
      <t xml:space="preserve"> </t>
    </r>
    <r>
      <rPr>
        <b/>
        <sz val="11"/>
        <color rgb="FF000000"/>
        <rFont val="Calibri"/>
        <charset val="134"/>
        <scheme val="minor"/>
      </rPr>
      <t xml:space="preserve">(biológico e Pérfurocortantes) </t>
    </r>
    <r>
      <rPr>
        <sz val="11"/>
        <color rgb="FF000000"/>
        <rFont val="Calibri"/>
        <charset val="134"/>
        <scheme val="minor"/>
      </rPr>
      <t xml:space="preserve">(Grupos “A” e “E”) </t>
    </r>
    <r>
      <rPr>
        <b/>
        <sz val="11"/>
        <color rgb="FFFF0000"/>
        <rFont val="Calibri"/>
        <charset val="134"/>
        <scheme val="minor"/>
      </rPr>
      <t>CATSER 14265</t>
    </r>
  </si>
  <si>
    <r>
      <t xml:space="preserve">Contratação de empresa especializada na coleta, identificação, classificação, segregação, acondicionamento com fornecimento de recipientes de armazenagem, tratamento, destinação final e emissão de certificação de destinação final de resíduos, conforme legislação vigente, - </t>
    </r>
    <r>
      <rPr>
        <b/>
        <sz val="11"/>
        <color rgb="FF000000"/>
        <rFont val="Calibri"/>
        <charset val="134"/>
        <scheme val="minor"/>
      </rPr>
      <t>Resíduos Químicos</t>
    </r>
    <r>
      <rPr>
        <sz val="11"/>
        <color rgb="FF000000"/>
        <rFont val="Calibri"/>
        <charset val="134"/>
        <scheme val="minor"/>
      </rPr>
      <t xml:space="preserve"> (Grupo B) </t>
    </r>
    <r>
      <rPr>
        <b/>
        <sz val="11"/>
        <color rgb="FFFF0000"/>
        <rFont val="Calibri"/>
        <charset val="134"/>
        <scheme val="minor"/>
      </rPr>
      <t>CATSER 14265</t>
    </r>
  </si>
  <si>
    <r>
      <t xml:space="preserve">Contratação de empresa especializada na coleta, identificação, classificação, segregação, acondicionamento com fornecimento de recipientes de armazenagem, tratamento, destinação final e emissão de certificação de destinação final de resíduos, conforme legislação vigente, dentre eles: pilhas e baterias (eletrônicas e automotivas). </t>
    </r>
    <r>
      <rPr>
        <b/>
        <sz val="11"/>
        <color rgb="FFFF0000"/>
        <rFont val="Calibri"/>
        <charset val="134"/>
        <scheme val="minor"/>
      </rPr>
      <t>CATSER 14265</t>
    </r>
  </si>
  <si>
    <r>
      <t xml:space="preserve">Contratação de empresa especializada na coleta, identificação, classificação, segregação, acondicionamento com fornecimento de recipientes de armazenagem, tratamento, destinação final e emissão de certificação de destinação final de resíduos, conforme legislação vigente, dentre eles: lâmpadas diversas inteiras e reatores. </t>
    </r>
    <r>
      <rPr>
        <b/>
        <sz val="11"/>
        <color rgb="FFFF0000"/>
        <rFont val="Calibri"/>
        <charset val="134"/>
        <scheme val="minor"/>
      </rPr>
      <t>CATSER 14265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</si>
</sst>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8">
    <font>
      <sz val="11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0"/>
      <name val="Arial"/>
      <charset val="134"/>
    </font>
    <font>
      <b/>
      <sz val="11"/>
      <color rgb="FF00000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C14" workbookViewId="0">
      <selection activeCell="F21" sqref="F21"/>
    </sheetView>
  </sheetViews>
  <sheetFormatPr defaultColWidth="9" defaultRowHeight="14.4"/>
  <cols>
    <col min="1" max="2" width="5.44140625" style="1" customWidth="1"/>
    <col min="3" max="3" width="60.88671875" customWidth="1"/>
    <col min="4" max="4" width="8.33203125" style="1" customWidth="1"/>
    <col min="5" max="5" width="9.88671875" style="2" customWidth="1"/>
    <col min="6" max="6" width="8.44140625" style="3" customWidth="1"/>
    <col min="7" max="7" width="12.77734375" style="3" customWidth="1"/>
    <col min="8" max="8" width="14.77734375" style="2" customWidth="1"/>
    <col min="9" max="9" width="12.6640625" style="2" customWidth="1"/>
    <col min="10" max="10" width="12.6640625" style="1" customWidth="1"/>
  </cols>
  <sheetData>
    <row r="1" spans="1:10" ht="1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15.6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4"/>
      <c r="B3" s="4"/>
      <c r="C3" s="5"/>
    </row>
    <row r="5" spans="1:10" ht="28.8">
      <c r="A5" s="6" t="s">
        <v>2</v>
      </c>
      <c r="B5" s="6" t="s">
        <v>3</v>
      </c>
      <c r="C5" s="6" t="s">
        <v>4</v>
      </c>
      <c r="D5" s="7" t="s">
        <v>5</v>
      </c>
      <c r="E5" s="8" t="s">
        <v>6</v>
      </c>
      <c r="F5" s="9" t="s">
        <v>7</v>
      </c>
      <c r="G5" s="9" t="s">
        <v>8</v>
      </c>
      <c r="H5" s="8" t="s">
        <v>9</v>
      </c>
      <c r="I5" s="8" t="s">
        <v>10</v>
      </c>
      <c r="J5" s="7" t="s">
        <v>11</v>
      </c>
    </row>
    <row r="6" spans="1:10" ht="86.4">
      <c r="A6" s="20">
        <v>1</v>
      </c>
      <c r="B6" s="10">
        <v>1</v>
      </c>
      <c r="C6" s="11" t="s">
        <v>17</v>
      </c>
      <c r="D6" s="10" t="s">
        <v>12</v>
      </c>
      <c r="E6" s="12">
        <v>5.25</v>
      </c>
      <c r="F6" s="21">
        <v>1500</v>
      </c>
      <c r="G6" s="10">
        <f>30*F6</f>
        <v>45000</v>
      </c>
      <c r="H6" s="12">
        <f>F6*E6</f>
        <v>7875</v>
      </c>
      <c r="I6" s="12">
        <f>H6*12</f>
        <v>94500</v>
      </c>
      <c r="J6" s="12">
        <f>H6*30</f>
        <v>236250</v>
      </c>
    </row>
    <row r="7" spans="1:10" ht="72">
      <c r="A7" s="20"/>
      <c r="B7" s="10">
        <v>2</v>
      </c>
      <c r="C7" s="11" t="s">
        <v>18</v>
      </c>
      <c r="D7" s="10" t="s">
        <v>12</v>
      </c>
      <c r="E7" s="12">
        <v>5.96</v>
      </c>
      <c r="F7" s="21">
        <v>1500</v>
      </c>
      <c r="G7" s="10">
        <f>30*F7</f>
        <v>45000</v>
      </c>
      <c r="H7" s="12">
        <f>F7*E7</f>
        <v>8940</v>
      </c>
      <c r="I7" s="12">
        <f>H7*12</f>
        <v>107280</v>
      </c>
      <c r="J7" s="12">
        <f>H7*30</f>
        <v>268200</v>
      </c>
    </row>
    <row r="8" spans="1:10">
      <c r="A8" s="20"/>
      <c r="B8" s="19" t="s">
        <v>13</v>
      </c>
      <c r="C8" s="19"/>
      <c r="D8" s="10"/>
      <c r="E8" s="12"/>
      <c r="F8" s="22">
        <f>SUM(F6:F7)</f>
        <v>3000</v>
      </c>
      <c r="G8" s="13"/>
      <c r="H8" s="14">
        <f>SUM(H6:H7)</f>
        <v>16815</v>
      </c>
      <c r="I8" s="14">
        <f>SUM(I6:I7)</f>
        <v>201780</v>
      </c>
      <c r="J8" s="14">
        <f>SUM(J6:J7)</f>
        <v>504450</v>
      </c>
    </row>
    <row r="9" spans="1:10">
      <c r="B9" s="4"/>
      <c r="C9" s="15"/>
    </row>
    <row r="10" spans="1:10">
      <c r="B10" s="4"/>
      <c r="C10" s="15"/>
    </row>
    <row r="11" spans="1:10" ht="28.8">
      <c r="A11" s="6" t="s">
        <v>2</v>
      </c>
      <c r="B11" s="6" t="s">
        <v>3</v>
      </c>
      <c r="C11" s="6" t="s">
        <v>4</v>
      </c>
      <c r="D11" s="7" t="s">
        <v>5</v>
      </c>
      <c r="E11" s="8" t="s">
        <v>6</v>
      </c>
      <c r="F11" s="9" t="s">
        <v>7</v>
      </c>
      <c r="G11" s="9" t="s">
        <v>8</v>
      </c>
      <c r="H11" s="8" t="s">
        <v>9</v>
      </c>
      <c r="I11" s="8" t="s">
        <v>10</v>
      </c>
      <c r="J11" s="7" t="s">
        <v>11</v>
      </c>
    </row>
    <row r="12" spans="1:10" ht="86.4">
      <c r="A12" s="20">
        <v>2</v>
      </c>
      <c r="B12" s="10">
        <v>3</v>
      </c>
      <c r="C12" s="11" t="s">
        <v>19</v>
      </c>
      <c r="D12" s="10" t="s">
        <v>14</v>
      </c>
      <c r="E12" s="12">
        <v>5.46</v>
      </c>
      <c r="F12" s="21">
        <v>600</v>
      </c>
      <c r="G12" s="10">
        <f t="shared" ref="G12:G14" si="0">30*F12</f>
        <v>18000</v>
      </c>
      <c r="H12" s="12">
        <f>F12*E12</f>
        <v>3276</v>
      </c>
      <c r="I12" s="12">
        <f>12*H12</f>
        <v>39312</v>
      </c>
      <c r="J12" s="12">
        <f>30*H12</f>
        <v>98280</v>
      </c>
    </row>
    <row r="13" spans="1:10" ht="72">
      <c r="A13" s="20"/>
      <c r="B13" s="10">
        <v>4</v>
      </c>
      <c r="C13" s="16" t="s">
        <v>15</v>
      </c>
      <c r="D13" s="10" t="s">
        <v>14</v>
      </c>
      <c r="E13" s="12">
        <v>4.5</v>
      </c>
      <c r="F13" s="21">
        <v>600</v>
      </c>
      <c r="G13" s="10">
        <f t="shared" si="0"/>
        <v>18000</v>
      </c>
      <c r="H13" s="12">
        <f t="shared" ref="H13:H14" si="1">F13*E13</f>
        <v>2700</v>
      </c>
      <c r="I13" s="12">
        <f t="shared" ref="I13:I14" si="2">12*H13</f>
        <v>32400</v>
      </c>
      <c r="J13" s="12">
        <f t="shared" ref="J13:J14" si="3">30*H13</f>
        <v>81000</v>
      </c>
    </row>
    <row r="14" spans="1:10" ht="86.4">
      <c r="A14" s="20"/>
      <c r="B14" s="10">
        <v>5</v>
      </c>
      <c r="C14" s="16" t="s">
        <v>20</v>
      </c>
      <c r="D14" s="10" t="s">
        <v>16</v>
      </c>
      <c r="E14" s="12">
        <v>2.14</v>
      </c>
      <c r="F14" s="21">
        <v>1000</v>
      </c>
      <c r="G14" s="10">
        <f t="shared" si="0"/>
        <v>30000</v>
      </c>
      <c r="H14" s="12">
        <f t="shared" si="1"/>
        <v>2140</v>
      </c>
      <c r="I14" s="12">
        <f t="shared" si="2"/>
        <v>25680</v>
      </c>
      <c r="J14" s="12">
        <f t="shared" si="3"/>
        <v>64200</v>
      </c>
    </row>
    <row r="15" spans="1:10">
      <c r="A15" s="20"/>
      <c r="B15" s="19" t="s">
        <v>13</v>
      </c>
      <c r="C15" s="19"/>
      <c r="D15" s="10"/>
      <c r="E15" s="12"/>
      <c r="F15" s="22">
        <f>SUM(F12:F14)</f>
        <v>2200</v>
      </c>
      <c r="G15" s="13"/>
      <c r="H15" s="14">
        <f>SUM(H12:H14)</f>
        <v>8116</v>
      </c>
      <c r="I15" s="14">
        <f>SUM(I12:I14)</f>
        <v>97392</v>
      </c>
      <c r="J15" s="14">
        <f>SUM(J12:J14)</f>
        <v>243480</v>
      </c>
    </row>
  </sheetData>
  <mergeCells count="6">
    <mergeCell ref="A1:J1"/>
    <mergeCell ref="A2:J2"/>
    <mergeCell ref="B8:C8"/>
    <mergeCell ref="B15:C15"/>
    <mergeCell ref="A6:A8"/>
    <mergeCell ref="A12:A15"/>
  </mergeCells>
  <pageMargins left="0.51180555555555596" right="0.51180555555555596" top="0.86597222222222203" bottom="0.78680555555555598" header="0.31458333333333299" footer="0.31458333333333299"/>
  <pageSetup paperSize="9" scale="92" orientation="landscape"/>
  <headerFooter>
    <oddHeader>&amp;L&amp;G&amp;CProcesso 23069.168663/2023-36
PE 90.046/2024&amp;R&amp;G</oddHeader>
    <oddFooter>&amp;L&amp;"-,Itálico"&amp;10&amp;A&amp;R&amp;P/&amp;N</oddFoot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Formação de Custos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 Medeiros</cp:lastModifiedBy>
  <cp:lastPrinted>2024-07-22T00:24:00Z</cp:lastPrinted>
  <dcterms:created xsi:type="dcterms:W3CDTF">2021-01-25T02:08:00Z</dcterms:created>
  <dcterms:modified xsi:type="dcterms:W3CDTF">2024-08-02T15:00:42Z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154F5846C78E43E3804CFB2684C73FF0_12</vt:lpwstr>
  </property>
  <property fmtid="{D5CDD505-2E9C-101B-9397-08002B2CF9AE}" pid="3" name="KSOProductBuildVer">
    <vt:lpwstr>1046-12.2.0.17153</vt:lpwstr>
  </property>
</Properties>
</file>