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quivos da UFF\CPL\Licitação\Pregão\2022\PE 69-2022 Drenagem junto Fac Odontologia\PE 69-2022 Drenagem encosta - Fac Odonto\"/>
    </mc:Choice>
  </mc:AlternateContent>
  <xr:revisionPtr revIDLastSave="0" documentId="13_ncr:1_{29E52572-8E37-4150-9E98-56ADF9E2EFE6}" xr6:coauthVersionLast="47" xr6:coauthVersionMax="47" xr10:uidLastSave="{00000000-0000-0000-0000-000000000000}"/>
  <bookViews>
    <workbookView xWindow="-120" yWindow="-120" windowWidth="20730" windowHeight="11160" xr2:uid="{B52D1D73-2510-4378-90DA-E464D381B14C}"/>
  </bookViews>
  <sheets>
    <sheet name="Resumo" sheetId="5" r:id="rId1"/>
    <sheet name="Orçamento" sheetId="2" r:id="rId2"/>
    <sheet name="Cronograma" sheetId="4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\s">#N/A</definedName>
    <definedName name="_01" localSheetId="2">#REF!</definedName>
    <definedName name="_01" localSheetId="0">#REF!</definedName>
    <definedName name="_01">#REF!</definedName>
    <definedName name="_01_4" localSheetId="2">#REF!</definedName>
    <definedName name="_01_4">#REF!</definedName>
    <definedName name="_10Excel_BuiltIn_Print_Area_1_1_1" localSheetId="2">#REF!</definedName>
    <definedName name="_10Excel_BuiltIn_Print_Area_1_1_1">#REF!</definedName>
    <definedName name="_11Excel_BuiltIn_Print_Area_1_1_1_1">#REF!</definedName>
    <definedName name="_12Excel_BuiltIn_Print_Area_1_1_1_1_1">#REF!</definedName>
    <definedName name="_13Excel_BuiltIn_Print_Area_5_1">#REF!</definedName>
    <definedName name="_14Excel_BuiltIn_Print_Area_5_1_1">"$#REF!.$A$1:$F$49"</definedName>
    <definedName name="_15Excel_BuiltIn_Print_Area_7_1" localSheetId="2">#REF!</definedName>
    <definedName name="_15Excel_BuiltIn_Print_Area_7_1">#REF!</definedName>
    <definedName name="_16ILUM_4_1">"$#REF!.$#REF!$#REF!"</definedName>
    <definedName name="_17INTE_4_1">"$#REF!.$#REF!$#REF!"</definedName>
    <definedName name="_18PARA_4_1">"$#REF!.$#REF!$#REF!"</definedName>
    <definedName name="_1CABO_4_1">"$#REF!.$#REF!$#REF!"</definedName>
    <definedName name="_2CAIX_4_1">"$#REF!.$#REF!$#REF!"</definedName>
    <definedName name="_3CDT_4_1">"$#REF!.$#REF!$#REF!"</definedName>
    <definedName name="_4COND_4_1">"$#REF!.$#REF!$#REF!"</definedName>
    <definedName name="_5CONE_4_1">"$#REF!.$#REF!$#REF!"</definedName>
    <definedName name="_6DIVE_4_1">"$#REF!.$#REF!$#REF!"</definedName>
    <definedName name="_7EQUI_4_1">"$#REF!.$#REF!$#REF!"</definedName>
    <definedName name="_8Excel_BuiltIn_Print_Area_1" localSheetId="2">#REF!</definedName>
    <definedName name="_8Excel_BuiltIn_Print_Area_1">#REF!</definedName>
    <definedName name="_9Excel_BuiltIn_Print_Area_1_1" localSheetId="2">#REF!</definedName>
    <definedName name="_9Excel_BuiltIn_Print_Area_1_1">#REF!</definedName>
    <definedName name="_A99990" localSheetId="2">'[1]Climatização Prédio DECEA'!#REF!</definedName>
    <definedName name="_A99990">'[1]Climatização Prédio DECEA'!#REF!</definedName>
    <definedName name="_A99999" localSheetId="2">'[1]Climatização Prédio DECEA'!#REF!</definedName>
    <definedName name="_A99999">'[1]Climatização Prédio DECEA'!#REF!</definedName>
    <definedName name="_s" localSheetId="2">#REF!</definedName>
    <definedName name="_s">#REF!</definedName>
    <definedName name="Á1" localSheetId="2">#REF!</definedName>
    <definedName name="Á1">#REF!</definedName>
    <definedName name="AAAA" localSheetId="2">#REF!</definedName>
    <definedName name="AAAA">#REF!</definedName>
    <definedName name="ACRES">#REF!</definedName>
    <definedName name="ACRES_4">#REF!</definedName>
    <definedName name="_xlnm.Print_Area" localSheetId="2">Cronograma!$A$1:$H$31</definedName>
    <definedName name="_xlnm.Print_Area" localSheetId="1">Orçamento!$A$1:$Q$47</definedName>
    <definedName name="_xlnm.Print_Area" localSheetId="0">Resumo!$A$1:$F$25</definedName>
    <definedName name="_xlnm.Print_Area">#REF!</definedName>
    <definedName name="Área_impressão_IM" localSheetId="2">#REF!</definedName>
    <definedName name="Área_impressão_IM">#REF!</definedName>
    <definedName name="Área_impressão_IM_1" localSheetId="2">#REF!</definedName>
    <definedName name="Área_impressão_IM_1">#REF!</definedName>
    <definedName name="Área_impressão_IM_1_4" localSheetId="2">'[2]ICEA - SJC'!#REF!</definedName>
    <definedName name="Área_impressão_IM_1_4">'[2]ICEA - SJC'!#REF!</definedName>
    <definedName name="Área_impressão_IM_4" localSheetId="2">#REF!</definedName>
    <definedName name="Área_impressão_IM_4">#REF!</definedName>
    <definedName name="arredondamento" localSheetId="2">#REF!</definedName>
    <definedName name="arredondamento">#REF!</definedName>
    <definedName name="BBBB" localSheetId="2">#REF!</definedName>
    <definedName name="BBBB">#REF!</definedName>
    <definedName name="bdi">#REF!</definedName>
    <definedName name="BuiltIn_AutoFilter___1">#REF!</definedName>
    <definedName name="CABO">"PQ.$#REF!$#REF!"</definedName>
    <definedName name="CABO_2" localSheetId="2">#REF!</definedName>
    <definedName name="CABO_2">#REF!</definedName>
    <definedName name="CABO_3">"$#REF!.$#REF!$#REF!"</definedName>
    <definedName name="CABO_4">"$#REF!.$#REF!$#REF!"</definedName>
    <definedName name="CABO_4_1">"$#REF!.$#REF!$#REF!"</definedName>
    <definedName name="CABO_5">"$#REF!.$#REF!$#REF!"</definedName>
    <definedName name="CABO_6">"$#REF!.$#REF!$#REF!"</definedName>
    <definedName name="CAIX">"PQ.$#REF!$#REF!"</definedName>
    <definedName name="CAIX_2" localSheetId="2">#REF!</definedName>
    <definedName name="CAIX_2">#REF!</definedName>
    <definedName name="CAIX_3">"$#REF!.$#REF!$#REF!"</definedName>
    <definedName name="CAIX_4">"$#REF!.$#REF!$#REF!"</definedName>
    <definedName name="CAIX_4_1">"$#REF!.$#REF!$#REF!"</definedName>
    <definedName name="CAIX_5">"$#REF!.$#REF!$#REF!"</definedName>
    <definedName name="CAIX_6">"$#REF!.$#REF!$#REF!"</definedName>
    <definedName name="ccc" localSheetId="2">'[3]Parte Externa'!#REF!</definedName>
    <definedName name="ccc">'[3]Parte Externa'!#REF!</definedName>
    <definedName name="CDT">"PQ.$#REF!$#REF!"</definedName>
    <definedName name="CDT_2" localSheetId="2">#REF!</definedName>
    <definedName name="CDT_2">#REF!</definedName>
    <definedName name="CDT_3">"$#REF!.$#REF!$#REF!"</definedName>
    <definedName name="CDT_4">"$#REF!.$#REF!$#REF!"</definedName>
    <definedName name="CDT_4_1">"$#REF!.$#REF!$#REF!"</definedName>
    <definedName name="CDT_5">"$#REF!.$#REF!$#REF!"</definedName>
    <definedName name="CDT_6">"$#REF!.$#REF!$#REF!"</definedName>
    <definedName name="COND">"PQ.$#REF!$#REF!"</definedName>
    <definedName name="COND_2" localSheetId="2">#REF!</definedName>
    <definedName name="COND_2">#REF!</definedName>
    <definedName name="COND_3">"$#REF!.$#REF!$#REF!"</definedName>
    <definedName name="COND_4">"$#REF!.$#REF!$#REF!"</definedName>
    <definedName name="COND_4_1">"$#REF!.$#REF!$#REF!"</definedName>
    <definedName name="COND_5">"$#REF!.$#REF!$#REF!"</definedName>
    <definedName name="COND_6">"$#REF!.$#REF!$#REF!"</definedName>
    <definedName name="CONE">"PQ.$#REF!$#REF!"</definedName>
    <definedName name="CONE_2" localSheetId="2">#REF!</definedName>
    <definedName name="CONE_2">#REF!</definedName>
    <definedName name="CONE_3">"$#REF!.$#REF!$#REF!"</definedName>
    <definedName name="CONE_4">"$#REF!.$#REF!$#REF!"</definedName>
    <definedName name="CONE_4_1">"$#REF!.$#REF!$#REF!"</definedName>
    <definedName name="CONE_5">"$#REF!.$#REF!$#REF!"</definedName>
    <definedName name="CONE_6">"$#REF!.$#REF!$#REF!"</definedName>
    <definedName name="_xlnm.Criteria" localSheetId="2">#REF!</definedName>
    <definedName name="_xlnm.Criteria">#REF!</definedName>
    <definedName name="dddd" localSheetId="2">#REF!</definedName>
    <definedName name="dddd">#REF!</definedName>
    <definedName name="DDE_LINK4_5" localSheetId="2">'[4]CRONOGRAMA FISICO-FINANCEIRO'!#REF!</definedName>
    <definedName name="DDE_LINK4_5">'[4]CRONOGRAMA FISICO-FINANCEIRO'!#REF!</definedName>
    <definedName name="DDE_LINK41_5" localSheetId="2">'[4]CRONOGRAMA FISICO-FINANCEIRO'!#REF!</definedName>
    <definedName name="DDE_LINK41_5">'[4]CRONOGRAMA FISICO-FINANCEIRO'!#REF!</definedName>
    <definedName name="DIVE">"PQ.$#REF!$#REF!"</definedName>
    <definedName name="DIVE_2" localSheetId="2">#REF!</definedName>
    <definedName name="DIVE_2">#REF!</definedName>
    <definedName name="DIVE_3">"$#REF!.$#REF!$#REF!"</definedName>
    <definedName name="DIVE_4">"$#REF!.$#REF!$#REF!"</definedName>
    <definedName name="DIVE_4_1">"$#REF!.$#REF!$#REF!"</definedName>
    <definedName name="DIVE_5">"$#REF!.$#REF!$#REF!"</definedName>
    <definedName name="DIVE_6">"$#REF!.$#REF!$#REF!"</definedName>
    <definedName name="DPM_Eletricidade_Ltda." localSheetId="2">#REF!</definedName>
    <definedName name="DPM_Eletricidade_Ltda.">#REF!</definedName>
    <definedName name="EEEEE" localSheetId="2">'[5]ARQUITETURA - ANEXO A'!#REF!</definedName>
    <definedName name="EEEEE">'[5]ARQUITETURA - ANEXO A'!#REF!</definedName>
    <definedName name="EQUI">"PQ.$#REF!$#REF!"</definedName>
    <definedName name="EQUI_2" localSheetId="2">#REF!</definedName>
    <definedName name="EQUI_2">#REF!</definedName>
    <definedName name="EQUI_3">"$#REF!.$#REF!$#REF!"</definedName>
    <definedName name="EQUI_4">"$#REF!.$#REF!$#REF!"</definedName>
    <definedName name="EQUI_4_1">"$#REF!.$#REF!$#REF!"</definedName>
    <definedName name="EQUI_5">"$#REF!.$#REF!$#REF!"</definedName>
    <definedName name="EQUI_6">"$#REF!.$#REF!$#REF!"</definedName>
    <definedName name="Excel_BuiltIn__FilterDatabase_5" localSheetId="2">#REF!</definedName>
    <definedName name="Excel_BuiltIn__FilterDatabase_5">#REF!</definedName>
    <definedName name="Excel_BuiltIn_Print_Area" localSheetId="2">#REF!</definedName>
    <definedName name="Excel_BuiltIn_Print_Area">#REF!</definedName>
    <definedName name="Excel_BuiltIn_Print_Area_1" localSheetId="2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4">#REF!</definedName>
    <definedName name="Excel_BuiltIn_Print_Area_1_1_4">#REF!</definedName>
    <definedName name="Excel_BuiltIn_Print_Area_2">#REF!</definedName>
    <definedName name="Excel_BuiltIn_Print_Area_2_1">#REF!</definedName>
    <definedName name="Excel_BuiltIn_Print_Area_2_1_4">#REF!</definedName>
    <definedName name="Excel_BuiltIn_Print_Area_2_4">#REF!</definedName>
    <definedName name="Excel_BuiltIn_Print_Area_3">#REF!</definedName>
    <definedName name="Excel_BuiltIn_Print_Area_3_4">#REF!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4_4">#REF!</definedName>
    <definedName name="Excel_BuiltIn_Print_Area_5">#REF!</definedName>
    <definedName name="Excel_BuiltIn_Print_Area_5_1">"$#REF!.$A$1:$F$49"</definedName>
    <definedName name="Excel_BuiltIn_Print_Area_5_4" localSheetId="2">#REF!</definedName>
    <definedName name="Excel_BuiltIn_Print_Area_5_4">#REF!</definedName>
    <definedName name="Excel_BuiltIn_Print_Area_6_1" localSheetId="2">#REF!</definedName>
    <definedName name="Excel_BuiltIn_Print_Area_6_1">#REF!</definedName>
    <definedName name="Excel_BuiltIn_Print_Area_7" localSheetId="2">#REF!</definedName>
    <definedName name="Excel_BuiltIn_Print_Area_7">#REF!</definedName>
    <definedName name="Excel_BuiltIn_Print_Area_7_1">#REF!</definedName>
    <definedName name="Excel_BuiltIn_Print_Area_7_1_1">#REF!</definedName>
    <definedName name="Excel_BuiltIn_Print_Titles_1">"$'planilha união'.$#REF!$#REF!:$#REF!$#REF!"</definedName>
    <definedName name="Excel_BuiltIn_Print_Titles_1_1" localSheetId="2">#REF!</definedName>
    <definedName name="Excel_BuiltIn_Print_Titles_1_1">#REF!</definedName>
    <definedName name="Excel_BuiltIn_Print_Titles_1_1_2" localSheetId="2">'[6]URB E RED EXT SO SG'!#REF!</definedName>
    <definedName name="Excel_BuiltIn_Print_Titles_1_1_2">'[6]URB E RED EXT SO SG'!#REF!</definedName>
    <definedName name="Excel_BuiltIn_Print_Titles_1_1_4" localSheetId="2">'[7]Climatização Prédio CISCEA'!#REF!</definedName>
    <definedName name="Excel_BuiltIn_Print_Titles_1_1_4">'[7]Climatização Prédio CISCEA'!#REF!</definedName>
    <definedName name="Excel_BuiltIn_Print_Titles_1_4" localSheetId="2">'[2]ICEA - SJC'!#REF!</definedName>
    <definedName name="Excel_BuiltIn_Print_Titles_1_4">'[2]ICEA - SJC'!#REF!</definedName>
    <definedName name="Excel_BuiltIn_Print_Titles_2" localSheetId="2">#REF!</definedName>
    <definedName name="Excel_BuiltIn_Print_Titles_2">#REF!</definedName>
    <definedName name="Excel_BuiltIn_Print_Titles_2_1" localSheetId="2">#REF!</definedName>
    <definedName name="Excel_BuiltIn_Print_Titles_2_1">#REF!</definedName>
    <definedName name="Excel_BuiltIn_Print_Titles_2_4" localSheetId="2">#REF!</definedName>
    <definedName name="Excel_BuiltIn_Print_Titles_2_4">#REF!</definedName>
    <definedName name="Excel_BuiltIn_Print_Titles_3">#REF!</definedName>
    <definedName name="Excel_BuiltIn_Print_Titles_3_1">#REF!</definedName>
    <definedName name="Excel_BuiltIn_Print_Titles_3_4">#REF!</definedName>
    <definedName name="Excel_BuiltIn_Print_Titles_4">#REF!</definedName>
    <definedName name="Excel_BuiltIn_Print_Titles_4_1">#REF!</definedName>
    <definedName name="Excel_BuiltIn_Print_Titles_4_4">#REF!</definedName>
    <definedName name="Excel_BuiltIn_Print_Titles_5">#REF!</definedName>
    <definedName name="Excel_BuiltIn_Print_Titles_5_1">#REF!</definedName>
    <definedName name="Excel_BuiltIn_Print_Titles_5_4">#REF!</definedName>
    <definedName name="ILUM">"PQ.$#REF!$#REF!"</definedName>
    <definedName name="ILUM_2" localSheetId="2">#REF!</definedName>
    <definedName name="ILUM_2">#REF!</definedName>
    <definedName name="ILUM_3">"$#REF!.$#REF!$#REF!"</definedName>
    <definedName name="ILUM_4">"$#REF!.$#REF!$#REF!"</definedName>
    <definedName name="ILUM_4_1">"$#REF!.$#REF!$#REF!"</definedName>
    <definedName name="ILUM_5">"$#REF!.$#REF!$#REF!"</definedName>
    <definedName name="ILUM_6">"$#REF!.$#REF!$#REF!"</definedName>
    <definedName name="INTE">"PQ.$#REF!$#REF!"</definedName>
    <definedName name="INTE_2" localSheetId="2">#REF!</definedName>
    <definedName name="INTE_2">#REF!</definedName>
    <definedName name="INTE_3">"$#REF!.$#REF!$#REF!"</definedName>
    <definedName name="INTE_4">"$#REF!.$#REF!$#REF!"</definedName>
    <definedName name="INTE_4_1">"$#REF!.$#REF!$#REF!"</definedName>
    <definedName name="INTE_5">"$#REF!.$#REF!$#REF!"</definedName>
    <definedName name="INTE_6">"$#REF!.$#REF!$#REF!"</definedName>
    <definedName name="mobilização" localSheetId="2">'[2]ICEA - SJC'!#REF!</definedName>
    <definedName name="mobilização">'[2]ICEA - SJC'!#REF!</definedName>
    <definedName name="NOME_DO_ARQUIVO" localSheetId="2">#REF!</definedName>
    <definedName name="NOME_DO_ARQUIVO">#REF!</definedName>
    <definedName name="NOME_DO_ARQUIVO_2" localSheetId="2">#REF!</definedName>
    <definedName name="NOME_DO_ARQUIVO_2">#REF!</definedName>
    <definedName name="NOME_DO_ARQUIVO_3" localSheetId="2">#REF!</definedName>
    <definedName name="NOME_DO_ARQUIVO_3">#REF!</definedName>
    <definedName name="NOME_DO_ARQUIVO_4">#REF!</definedName>
    <definedName name="NOME_DO_ARQUIVO_9" localSheetId="2">[8]CAPA!#REF!</definedName>
    <definedName name="NOME_DO_ARQUIVO_9">[8]CAPA!#REF!</definedName>
    <definedName name="PARA">"PQ.$#REF!$#REF!"</definedName>
    <definedName name="PARA_2" localSheetId="2">#REF!</definedName>
    <definedName name="PARA_2">#REF!</definedName>
    <definedName name="PARA_3">"$#REF!.$#REF!$#REF!"</definedName>
    <definedName name="PARA_4">"$#REF!.$#REF!$#REF!"</definedName>
    <definedName name="PARA_4_1">"$#REF!.$#REF!$#REF!"</definedName>
    <definedName name="PARA_5">"$#REF!.$#REF!$#REF!"</definedName>
    <definedName name="PARA_6">"$#REF!.$#REF!$#REF!"</definedName>
    <definedName name="Plan2" localSheetId="2">#REF!</definedName>
    <definedName name="Plan2">#REF!</definedName>
    <definedName name="PRAIO" localSheetId="2">#REF!</definedName>
    <definedName name="PRAIO">#REF!</definedName>
    <definedName name="PRAIO_4" localSheetId="2">#REF!</definedName>
    <definedName name="PRAIO_4">#REF!</definedName>
    <definedName name="Print_Area_MI">#REF!</definedName>
    <definedName name="Print_Area_MI___0">"$#REF!.$A$1:$G$64"</definedName>
    <definedName name="_xlnm.Print_Titles" localSheetId="2">Cronograma!$1:$9</definedName>
    <definedName name="_xlnm.Print_Titles" localSheetId="1">Orçamento!$6:$10</definedName>
    <definedName name="_xlnm.Print_Titles" localSheetId="0">Resumo!$4:$8</definedName>
    <definedName name="Títulos_impressão_IM" localSheetId="2">#REF!</definedName>
    <definedName name="Títulos_impressão_IM" localSheetId="0">#REF!</definedName>
    <definedName name="Títulos_impressão_IM">#REF!</definedName>
    <definedName name="Títulos_impressão_IM_1" localSheetId="2">#REF!</definedName>
    <definedName name="Títulos_impressão_IM_1">#REF!</definedName>
    <definedName name="Títulos_impressão_IM_1_4" localSheetId="2">'[2]ICEA - SJC'!#REF!</definedName>
    <definedName name="Títulos_impressão_IM_1_4">'[2]ICEA - SJC'!#REF!</definedName>
    <definedName name="Títulos_impressão_IM_4" localSheetId="2">#REF!</definedName>
    <definedName name="Títulos_impressão_IM_4">#REF!</definedName>
    <definedName name="TOTAL" localSheetId="2">#REF!</definedName>
    <definedName name="TOTA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5" l="1"/>
  <c r="E12" i="5"/>
  <c r="E14" i="5"/>
  <c r="E16" i="5"/>
  <c r="E18" i="5"/>
  <c r="P33" i="2"/>
  <c r="Q33" i="2" s="1"/>
  <c r="P28" i="2"/>
  <c r="Q28" i="2" s="1"/>
  <c r="P22" i="2"/>
  <c r="P20" i="2"/>
  <c r="Q16" i="2"/>
  <c r="P16" i="2"/>
  <c r="Q12" i="2"/>
  <c r="P12" i="2"/>
  <c r="I21" i="2"/>
  <c r="J21" i="2"/>
  <c r="I23" i="2"/>
  <c r="J23" i="2"/>
  <c r="I24" i="2"/>
  <c r="J24" i="2" s="1"/>
  <c r="I25" i="2"/>
  <c r="J25" i="2" s="1"/>
  <c r="I26" i="2"/>
  <c r="J26" i="2" s="1"/>
  <c r="I29" i="2"/>
  <c r="J29" i="2" s="1"/>
  <c r="I30" i="2"/>
  <c r="J30" i="2"/>
  <c r="I31" i="2"/>
  <c r="J31" i="2" s="1"/>
  <c r="I34" i="2"/>
  <c r="J34" i="2" s="1"/>
  <c r="I35" i="2"/>
  <c r="J35" i="2"/>
  <c r="Q19" i="2" l="1"/>
  <c r="Q37" i="2"/>
  <c r="K33" i="2"/>
  <c r="L33" i="2" s="1"/>
  <c r="K22" i="2"/>
  <c r="K28" i="2"/>
  <c r="L28" i="2" s="1"/>
  <c r="C16" i="4" l="1"/>
  <c r="F17" i="4" s="1"/>
  <c r="C18" i="4"/>
  <c r="D18" i="5" s="1"/>
  <c r="K20" i="2"/>
  <c r="L19" i="2" s="1"/>
  <c r="C14" i="4" s="1"/>
  <c r="I17" i="2"/>
  <c r="J17" i="2" s="1"/>
  <c r="K16" i="2" s="1"/>
  <c r="L16" i="2" s="1"/>
  <c r="C12" i="4" s="1"/>
  <c r="D12" i="5" s="1"/>
  <c r="I14" i="2"/>
  <c r="J14" i="2" s="1"/>
  <c r="I13" i="2"/>
  <c r="J13" i="2" s="1"/>
  <c r="K12" i="2" s="1"/>
  <c r="L12" i="2" s="1"/>
  <c r="L37" i="2" l="1"/>
  <c r="C10" i="4"/>
  <c r="F15" i="4"/>
  <c r="F23" i="4" s="1"/>
  <c r="D14" i="5"/>
  <c r="D16" i="5"/>
  <c r="F20" i="5"/>
  <c r="D10" i="5" l="1"/>
  <c r="D20" i="5" s="1"/>
  <c r="E11" i="4"/>
  <c r="E23" i="4" s="1"/>
  <c r="H18" i="4"/>
  <c r="H16" i="4"/>
  <c r="H14" i="4"/>
  <c r="H10" i="4"/>
  <c r="C10" i="5" l="1"/>
  <c r="C14" i="5"/>
  <c r="C18" i="5"/>
  <c r="C12" i="5"/>
  <c r="C16" i="5"/>
  <c r="H15" i="4"/>
  <c r="G17" i="4"/>
  <c r="G19" i="4"/>
  <c r="G23" i="4" s="1"/>
  <c r="E20" i="5" l="1"/>
  <c r="C20" i="5"/>
  <c r="H11" i="4"/>
  <c r="H17" i="4"/>
  <c r="C21" i="4" l="1"/>
  <c r="H19" i="4"/>
  <c r="D10" i="4" l="1"/>
  <c r="C22" i="4"/>
  <c r="D18" i="4"/>
  <c r="D16" i="4"/>
  <c r="D12" i="4"/>
  <c r="D14" i="4"/>
  <c r="E24" i="4" l="1"/>
  <c r="G24" i="4"/>
  <c r="G12" i="4" s="1"/>
  <c r="F24" i="4"/>
  <c r="D21" i="4"/>
  <c r="D22" i="4" s="1"/>
  <c r="E27" i="4" l="1"/>
  <c r="F27" i="4" s="1"/>
  <c r="F12" i="4"/>
  <c r="F13" i="4" s="1"/>
  <c r="F25" i="4" s="1"/>
  <c r="E25" i="4"/>
  <c r="E26" i="4" s="1"/>
  <c r="F26" i="4" l="1"/>
  <c r="G27" i="4"/>
  <c r="G13" i="4"/>
  <c r="H12" i="4"/>
  <c r="G25" i="4" l="1"/>
  <c r="G26" i="4" s="1"/>
  <c r="H13" i="4"/>
  <c r="H21" i="4" s="1"/>
</calcChain>
</file>

<file path=xl/sharedStrings.xml><?xml version="1.0" encoding="utf-8"?>
<sst xmlns="http://schemas.openxmlformats.org/spreadsheetml/2006/main" count="182" uniqueCount="129">
  <si>
    <t>ITEM</t>
  </si>
  <si>
    <t>DESCRIÇÃO DO ITEM</t>
  </si>
  <si>
    <t>UNID.</t>
  </si>
  <si>
    <t>QUANT.</t>
  </si>
  <si>
    <t>Local e data:</t>
  </si>
  <si>
    <t>OBSERVAÇÃO</t>
  </si>
  <si>
    <t>FONTE</t>
  </si>
  <si>
    <t>MÊS 1</t>
  </si>
  <si>
    <t>MÊS 2</t>
  </si>
  <si>
    <t>MÊS 3</t>
  </si>
  <si>
    <t>CÓDIGO</t>
  </si>
  <si>
    <t xml:space="preserve"> CUSTO UNITÁRIO</t>
  </si>
  <si>
    <t>BDI (%)</t>
  </si>
  <si>
    <t>CREA/CAU:</t>
  </si>
  <si>
    <t>DISCRIMINAÇÃO DO SERVIÇO</t>
  </si>
  <si>
    <t>VALOR (R$)</t>
  </si>
  <si>
    <t>%</t>
  </si>
  <si>
    <t>SERVIÇOS COMPLEMENTARES</t>
  </si>
  <si>
    <t>PERÍODO</t>
  </si>
  <si>
    <t>assinatura representante legal da empresa e carimbro CNPJ</t>
  </si>
  <si>
    <t>A planilha deve ser assinada pelo responsável técnico pela sua confecção (Art. 14 Lei 5.194/66), identificado através de carimbo com número do CREA e pelo representante legal da empresa, com carimbo do CNPJ.</t>
  </si>
  <si>
    <t>SUBITEM</t>
  </si>
  <si>
    <t>PREÇO (R$)</t>
  </si>
  <si>
    <t>(razão social da empresa licitante)</t>
  </si>
  <si>
    <t xml:space="preserve">(n.º do CNPJ) </t>
  </si>
  <si>
    <t>SERVIÇOS PRELIMINARES</t>
  </si>
  <si>
    <t xml:space="preserve">As composições que não constam no SINAPI, procedeu-se a obtenção da composição em outra fonte (SBC) e utilizou-se como base de cálculo os insumos do SINAPI. </t>
  </si>
  <si>
    <t>TOTAL DO ITEM</t>
  </si>
  <si>
    <t>Total do orçamento</t>
  </si>
  <si>
    <t>Total do orçamento sem Administração</t>
  </si>
  <si>
    <t>Total mensal executado sem Administração</t>
  </si>
  <si>
    <t>Total mensal excutado com Administração</t>
  </si>
  <si>
    <t>Total acumulado</t>
  </si>
  <si>
    <t>Percentual Acumulado</t>
  </si>
  <si>
    <t>1</t>
  </si>
  <si>
    <t>2</t>
  </si>
  <si>
    <t>3</t>
  </si>
  <si>
    <t>4</t>
  </si>
  <si>
    <t>PLANILHA DE CRONOGRAMA FÍSICO E FINANCEIRO</t>
  </si>
  <si>
    <t>PROJETO</t>
  </si>
  <si>
    <t>GERENCIAMENTO DA OBRA</t>
  </si>
  <si>
    <t>(assinatura do representante legal da empresa e carimbo com CNPJ)</t>
  </si>
  <si>
    <t>5</t>
  </si>
  <si>
    <t>Percentual correspondente à Administração</t>
  </si>
  <si>
    <t>No caso em que não houve o insumo no SINAPI, foi mantido a referência de valor indicada na cotação de mercado;</t>
  </si>
  <si>
    <t>Identificação e assinatura do Responsável Técnico pelo Orçamento:</t>
  </si>
  <si>
    <t>RESUMO DE ORÇAMENTO PARA EXECUÇÃO DE OBRA POR EMPREITADA POR PREÇO UNITÁRIO</t>
  </si>
  <si>
    <t>TOTAL DO ITEM (R$)</t>
  </si>
  <si>
    <t>SERVIÇO</t>
  </si>
  <si>
    <t>1.</t>
  </si>
  <si>
    <t>2.</t>
  </si>
  <si>
    <t>3.</t>
  </si>
  <si>
    <t>4.</t>
  </si>
  <si>
    <t xml:space="preserve">TOTAL GERAL </t>
  </si>
  <si>
    <t>PLANILHA DE SERVIÇOS E CUSTOS</t>
  </si>
  <si>
    <t>MOVIMENTO DE TERRA</t>
  </si>
  <si>
    <t>25.</t>
  </si>
  <si>
    <t>PROPOSTO PELA EMPRESA LICITANTE</t>
  </si>
  <si>
    <t>VALOR ESTIMADO PELA UFF</t>
  </si>
  <si>
    <t>ESTIMADO PELA UFF</t>
  </si>
  <si>
    <t>PROPOSTO PELA EMPRESA</t>
  </si>
  <si>
    <t>VALOR TOTAL ESTIMADO PELA UFF</t>
  </si>
  <si>
    <t>UNITÁRIO C/ BDI</t>
  </si>
  <si>
    <t>TOTAL</t>
  </si>
  <si>
    <t xml:space="preserve"> ITEM</t>
  </si>
  <si>
    <t>VALOR TOTAL PROPOSTO PELA EMPRESA</t>
  </si>
  <si>
    <t>ANEXO III-B DO EDITAL DE LICITAÇÃO POR PREGÃO ELETRÔNICO N.º 69/2022</t>
  </si>
  <si>
    <t>OBRA: Execução de drenos na encosta existente em área situada atrás do Laboratório de Biomateriais no prédio da Faculdade de Odontologia, com elaboração de projeto executivo.</t>
  </si>
  <si>
    <t>Local: Rua São Pedro, 30 - Campus do Valonguinho, na Visconde do Rio Branco s/n.º, Centro - Niterói - RJ</t>
  </si>
  <si>
    <t>PROJETOS</t>
  </si>
  <si>
    <t>01.01</t>
  </si>
  <si>
    <t>SCO/RJ</t>
  </si>
  <si>
    <t xml:space="preserve">SE 24.05.0150 </t>
  </si>
  <si>
    <t>Projeto executivo de sistema de drenagem, em Autocad, em area de ate 20.000m2.(desonerado)</t>
  </si>
  <si>
    <t>M²</t>
  </si>
  <si>
    <t>01.02</t>
  </si>
  <si>
    <t xml:space="preserve">SE 19.10.0150 </t>
  </si>
  <si>
    <t>Levantamento topografico, planialtimetrico e cadastral, executado de acordo com as especificacoes da Prefeitura da Cidade do Rio de Janeiro, em terreno de orografia acidentada, vegetacao rala e edificacao leve, com area de ate 4 ha (escala 1:500).(desonerado)</t>
  </si>
  <si>
    <t>HA</t>
  </si>
  <si>
    <t>GERENCIAMENTO DE OBRA</t>
  </si>
  <si>
    <t>02.01</t>
  </si>
  <si>
    <t>PRÓPRIO</t>
  </si>
  <si>
    <t>COMP 01</t>
  </si>
  <si>
    <t xml:space="preserve">ADMINISTRAÇÃO LOCAL </t>
  </si>
  <si>
    <t>03.01</t>
  </si>
  <si>
    <t>TAXAS E LICENÇAS</t>
  </si>
  <si>
    <t>03.01.01</t>
  </si>
  <si>
    <t>CREA-RJ</t>
  </si>
  <si>
    <t>ART - OBRA</t>
  </si>
  <si>
    <t>UN</t>
  </si>
  <si>
    <t>03.02</t>
  </si>
  <si>
    <t>CANTEIRO DE OBRA</t>
  </si>
  <si>
    <t>03.02.01</t>
  </si>
  <si>
    <t>AD 19.25.0300</t>
  </si>
  <si>
    <t xml:space="preserve">PLACA DE IDENTIFICACAO DE OBRA PUBLICA, INCLUSIVE PINTURA, ESTRUTURA, SUPORTE DE MADEIRA EM PECAS DE MADEIRA SERRADA DE (7,5 X 7,5)CM E TRANSPORTE. FORNECIMENTO E COLOCACAO. </t>
  </si>
  <si>
    <t>03.02.02</t>
  </si>
  <si>
    <t>SINAPI-I</t>
  </si>
  <si>
    <t>LOCACAO DE CONTAINER 2,30 X 4,30 M, ALT. 2,50 M, PARA SANITARIO, COM 3 BACIAS, 4 CHUVEIROS, 1 LAVATORIO E 1 MICTORIO (NAO INCLUI MOBILIZACAO/DESMOBILIZACAO)</t>
  </si>
  <si>
    <t>03.02.03</t>
  </si>
  <si>
    <t>LOCACAO DE CONTAINER 2,30 X 6,00 M, ALT. 2,50 M, PARA ESCRITORIO, SEM DIVISORIAS INTERNAS E SEM SANITARIO (NAO INCLUI MOBILIZACAO/DESMOBILIZACAO)</t>
  </si>
  <si>
    <t>03.02.04</t>
  </si>
  <si>
    <t>UFF-003-CAN-007</t>
  </si>
  <si>
    <t>MOBILIZAÇÃO DE CONTAINER</t>
  </si>
  <si>
    <t>04.01</t>
  </si>
  <si>
    <t>EMOP</t>
  </si>
  <si>
    <t>01.002.0024-0</t>
  </si>
  <si>
    <t>Perfuração rotativa com coroa de widia, em solo, diâmetro BX, horizontal, inclusive deslocamento dentro do canteiro e instalação da sonda em cada furo</t>
  </si>
  <si>
    <t>M</t>
  </si>
  <si>
    <t>04.02</t>
  </si>
  <si>
    <t>DR 54.05.0200 (A)</t>
  </si>
  <si>
    <t>Dreno ou Barbaca em tubo de PVC rigido, diametro de 2", inclusive fornecimento do tubo e material drenante.(desonerado)</t>
  </si>
  <si>
    <t>04.03</t>
  </si>
  <si>
    <t xml:space="preserve">SINAPI </t>
  </si>
  <si>
    <t>Compressor de ar, portátil e rebocável, pressão de trabalho de 102 PSI, descarga livre efetiva de 400PCM, motor diesel, exclusive operador</t>
  </si>
  <si>
    <t>H</t>
  </si>
  <si>
    <t>05.01</t>
  </si>
  <si>
    <t>UFF-025-DVS-003</t>
  </si>
  <si>
    <t>DESMOBILIZAÇÃO DE CONTAINER</t>
  </si>
  <si>
    <t>05.02</t>
  </si>
  <si>
    <t>SINAPI</t>
  </si>
  <si>
    <t>Limpeza de folhas, raízes, entulho e desobstrução de drenagem - (horas homem de servente)</t>
  </si>
  <si>
    <t>ANEXO III-A DO EDITAL DE LICITAÇÃO POR PREGÃO ELETRÔNICO N.º 69/2022</t>
  </si>
  <si>
    <t>Orçamento realizado em Abr/2022;</t>
  </si>
  <si>
    <t>Incluso BDI desonerado sobre preço unitário de: 28,07 %</t>
  </si>
  <si>
    <r>
      <t>A referência utilizada como base de custos é o SINAPI, SCO, SBC de Mar/2022</t>
    </r>
    <r>
      <rPr>
        <sz val="10"/>
        <color indexed="10"/>
        <rFont val="Verdana"/>
        <family val="2"/>
      </rPr>
      <t>;</t>
    </r>
  </si>
  <si>
    <t>A licitante deverá preencher as colunas M em diante com seus valores, de forma a que o valor total proposto não ultrapasse o valor do seu ultimo lance e de acordo com as condições do edital;</t>
  </si>
  <si>
    <t>Planilha protegida por senha, com exceção de partes editáveis como cabeçalho (A1:A2), colunas M em diante e linhas inferiores a 37;</t>
  </si>
  <si>
    <t>- A planilha deve ser assinada pelo responsável técnico pela sua confecção (Art. 14 Lei 5.194/66), identificado através de carimbo com número do CREA/CAU e pelo responsável legal da empresa.</t>
  </si>
  <si>
    <t>ANEXO III-C DO EDITAL DE LICITAÇÃO POR PREGÃO ELETRÔNICO N.º 69/2022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</si>
</sst>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_(\$* #,##0.00_);_(\$* \(#,##0.00\);_(\$* \-??_);_(@_)"/>
    <numFmt numFmtId="166" formatCode="_-* #,##0.00_-;\-* #,##0.00_-;_-* \-??_-;_-@_-"/>
    <numFmt numFmtId="167" formatCode="_(* #,##0.00_);_(* \(#,##0.00\);_(* \-??_);_(@_)"/>
    <numFmt numFmtId="168" formatCode="General_)"/>
    <numFmt numFmtId="169" formatCode="_-&quot;R$ &quot;* #,##0.00_-;&quot;-R$ &quot;* #,##0.00_-;_-&quot;R$ &quot;* \-??_-;_-@_-"/>
  </numFmts>
  <fonts count="7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9"/>
      <name val="Verdana"/>
      <family val="2"/>
    </font>
    <font>
      <b/>
      <sz val="9"/>
      <name val="Verdana"/>
      <family val="2"/>
    </font>
    <font>
      <b/>
      <sz val="9"/>
      <color indexed="10"/>
      <name val="Verdana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sz val="11"/>
      <color indexed="14"/>
      <name val="Calibri"/>
      <family val="2"/>
    </font>
    <font>
      <sz val="10"/>
      <name val="Arial"/>
      <family val="2"/>
    </font>
    <font>
      <sz val="10"/>
      <name val="Arial"/>
      <family val="2"/>
      <charset val="1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9"/>
      <color indexed="10"/>
      <name val="Verdana"/>
      <family val="2"/>
    </font>
    <font>
      <sz val="9"/>
      <color rgb="FFFF0000"/>
      <name val="Verdana"/>
      <family val="2"/>
    </font>
    <font>
      <sz val="9"/>
      <color rgb="FF000000"/>
      <name val="Verdana"/>
      <family val="2"/>
    </font>
    <font>
      <b/>
      <sz val="9"/>
      <color rgb="FF000000"/>
      <name val="Verdana"/>
      <family val="2"/>
    </font>
    <font>
      <sz val="12"/>
      <name val="Courier"/>
      <family val="3"/>
    </font>
    <font>
      <b/>
      <sz val="9"/>
      <color theme="1"/>
      <name val="Verdana"/>
      <family val="2"/>
    </font>
    <font>
      <sz val="9"/>
      <color theme="1"/>
      <name val="Verdana"/>
      <family val="2"/>
    </font>
    <font>
      <sz val="9"/>
      <color rgb="FF333399"/>
      <name val="Verdana"/>
      <family val="2"/>
    </font>
    <font>
      <b/>
      <sz val="9"/>
      <color rgb="FFFF0000"/>
      <name val="Verdana"/>
      <family val="2"/>
    </font>
    <font>
      <b/>
      <sz val="10"/>
      <name val="Arial"/>
      <family val="2"/>
    </font>
    <font>
      <sz val="8"/>
      <name val="Calibri"/>
      <family val="2"/>
      <scheme val="minor"/>
    </font>
    <font>
      <i/>
      <sz val="10"/>
      <color indexed="8"/>
      <name val="Verdana"/>
      <family val="2"/>
    </font>
    <font>
      <b/>
      <sz val="10"/>
      <color rgb="FFFF0000"/>
      <name val="Verdana"/>
      <family val="2"/>
    </font>
    <font>
      <sz val="10"/>
      <color rgb="FFFF0000"/>
      <name val="Verdana"/>
      <family val="2"/>
    </font>
    <font>
      <sz val="10"/>
      <color indexed="10"/>
      <name val="Verdana"/>
      <family val="2"/>
    </font>
    <font>
      <b/>
      <sz val="12"/>
      <color rgb="FFFF0000"/>
      <name val="Verdana"/>
      <family val="2"/>
    </font>
    <font>
      <b/>
      <sz val="12"/>
      <color indexed="10"/>
      <name val="Verdana"/>
      <family val="2"/>
    </font>
    <font>
      <sz val="11"/>
      <color rgb="FF000000"/>
      <name val="Calibri"/>
      <family val="2"/>
      <charset val="1"/>
    </font>
    <font>
      <sz val="11"/>
      <color rgb="FFFFFFFF"/>
      <name val="Calibri"/>
      <family val="2"/>
      <charset val="1"/>
    </font>
    <font>
      <sz val="11"/>
      <color rgb="FFFF00FF"/>
      <name val="Calibri"/>
      <family val="2"/>
      <charset val="1"/>
    </font>
    <font>
      <b/>
      <sz val="11"/>
      <color rgb="FFFF9900"/>
      <name val="Calibri"/>
      <family val="2"/>
      <charset val="1"/>
    </font>
    <font>
      <b/>
      <sz val="11"/>
      <color rgb="FFFFFFFF"/>
      <name val="Calibri"/>
      <family val="2"/>
      <charset val="1"/>
    </font>
    <font>
      <i/>
      <sz val="11"/>
      <color rgb="FF808080"/>
      <name val="Calibri"/>
      <family val="2"/>
      <charset val="1"/>
    </font>
    <font>
      <sz val="11"/>
      <color rgb="FF008000"/>
      <name val="Calibri"/>
      <family val="2"/>
      <charset val="1"/>
    </font>
    <font>
      <b/>
      <sz val="15"/>
      <color rgb="FF333399"/>
      <name val="Calibri"/>
      <family val="2"/>
      <charset val="1"/>
    </font>
    <font>
      <b/>
      <sz val="13"/>
      <color rgb="FF333399"/>
      <name val="Calibri"/>
      <family val="2"/>
      <charset val="1"/>
    </font>
    <font>
      <b/>
      <sz val="11"/>
      <color rgb="FF333399"/>
      <name val="Calibri"/>
      <family val="2"/>
      <charset val="1"/>
    </font>
    <font>
      <sz val="11"/>
      <color rgb="FF333399"/>
      <name val="Calibri"/>
      <family val="2"/>
      <charset val="1"/>
    </font>
    <font>
      <sz val="11"/>
      <color rgb="FFFF9900"/>
      <name val="Calibri"/>
      <family val="2"/>
      <charset val="1"/>
    </font>
    <font>
      <sz val="11"/>
      <color rgb="FF993300"/>
      <name val="Calibri"/>
      <family val="2"/>
      <charset val="1"/>
    </font>
    <font>
      <sz val="12"/>
      <name val="Courier New"/>
      <family val="3"/>
      <charset val="1"/>
    </font>
    <font>
      <b/>
      <sz val="11"/>
      <color rgb="FF333333"/>
      <name val="Calibri"/>
      <family val="2"/>
      <charset val="1"/>
    </font>
    <font>
      <b/>
      <sz val="18"/>
      <color rgb="FF333399"/>
      <name val="Cambria"/>
      <family val="2"/>
      <charset val="1"/>
    </font>
    <font>
      <b/>
      <sz val="15"/>
      <color rgb="FF003366"/>
      <name val="Calibri"/>
      <family val="2"/>
      <charset val="1"/>
    </font>
    <font>
      <b/>
      <sz val="18"/>
      <color rgb="FF003366"/>
      <name val="Cambria"/>
      <family val="2"/>
      <charset val="1"/>
    </font>
    <font>
      <sz val="11"/>
      <color rgb="FFFF0000"/>
      <name val="Calibri"/>
      <family val="2"/>
      <charset val="1"/>
    </font>
    <font>
      <b/>
      <sz val="10"/>
      <name val="Arial"/>
      <family val="2"/>
      <charset val="1"/>
    </font>
    <font>
      <b/>
      <sz val="12"/>
      <name val="Verdana"/>
      <family val="2"/>
    </font>
    <font>
      <sz val="11"/>
      <name val="Arial"/>
      <family val="1"/>
      <charset val="1"/>
    </font>
    <font>
      <sz val="8"/>
      <color rgb="FF333399"/>
      <name val="Verdana"/>
      <family val="2"/>
    </font>
    <font>
      <sz val="12"/>
      <name val="Arial"/>
      <family val="2"/>
    </font>
    <font>
      <sz val="8"/>
      <name val="Verdana"/>
      <family val="2"/>
    </font>
    <font>
      <b/>
      <sz val="8"/>
      <name val="Verdana"/>
      <family val="2"/>
    </font>
    <font>
      <b/>
      <sz val="7"/>
      <color rgb="FFFF0000"/>
      <name val="Verdana"/>
      <family val="2"/>
    </font>
    <font>
      <i/>
      <sz val="7"/>
      <name val="Verdana"/>
      <family val="2"/>
    </font>
    <font>
      <i/>
      <sz val="7"/>
      <color rgb="FF000000"/>
      <name val="Verdana"/>
      <family val="2"/>
    </font>
    <font>
      <i/>
      <sz val="7"/>
      <color indexed="8"/>
      <name val="Verdana"/>
      <family val="2"/>
    </font>
    <font>
      <b/>
      <sz val="10"/>
      <name val="Verdana"/>
      <family val="2"/>
    </font>
    <font>
      <b/>
      <sz val="11"/>
      <name val="Verdana"/>
      <family val="2"/>
    </font>
    <font>
      <b/>
      <sz val="11"/>
      <color theme="1"/>
      <name val="Verdana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</fonts>
  <fills count="42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FFCC99"/>
        <bgColor rgb="FFD9D9D9"/>
      </patternFill>
    </fill>
    <fill>
      <patternFill patternType="solid">
        <fgColor rgb="FFFFFFCC"/>
        <bgColor rgb="FFFFFFFF"/>
      </patternFill>
    </fill>
    <fill>
      <patternFill patternType="solid">
        <fgColor rgb="FFCCFFFF"/>
        <bgColor rgb="FFCCFFCC"/>
      </patternFill>
    </fill>
    <fill>
      <patternFill patternType="solid">
        <fgColor rgb="FFC0C0C0"/>
        <bgColor rgb="FFCCCCCC"/>
      </patternFill>
    </fill>
    <fill>
      <patternFill patternType="solid">
        <fgColor rgb="FFFF8080"/>
        <bgColor rgb="FFFF99CC"/>
      </patternFill>
    </fill>
    <fill>
      <patternFill patternType="solid">
        <fgColor rgb="FFFFFF99"/>
        <bgColor rgb="FFFFFFCC"/>
      </patternFill>
    </fill>
    <fill>
      <patternFill patternType="solid">
        <fgColor rgb="FF99CCFF"/>
        <bgColor rgb="FF8EB4E3"/>
      </patternFill>
    </fill>
    <fill>
      <patternFill patternType="solid">
        <fgColor rgb="FF33CCCC"/>
        <bgColor rgb="FF00CCFF"/>
      </patternFill>
    </fill>
    <fill>
      <patternFill patternType="solid">
        <fgColor rgb="FF808000"/>
        <bgColor rgb="FF808080"/>
      </patternFill>
    </fill>
    <fill>
      <patternFill patternType="solid">
        <fgColor rgb="FF666699"/>
        <bgColor rgb="FF808080"/>
      </patternFill>
    </fill>
    <fill>
      <patternFill patternType="solid">
        <fgColor rgb="FFFF6600"/>
        <bgColor rgb="FFFF8000"/>
      </patternFill>
    </fill>
    <fill>
      <patternFill patternType="solid">
        <fgColor rgb="FFFF99CC"/>
        <bgColor rgb="FFFF8080"/>
      </patternFill>
    </fill>
    <fill>
      <patternFill patternType="solid">
        <fgColor rgb="FF969696"/>
        <bgColor rgb="FF808080"/>
      </patternFill>
    </fill>
    <fill>
      <patternFill patternType="solid">
        <fgColor rgb="FFCCFFCC"/>
        <bgColor rgb="FFCCFFFF"/>
      </patternFill>
    </fill>
    <fill>
      <patternFill patternType="solid">
        <fgColor theme="0"/>
        <bgColor rgb="FFFFFFCC"/>
      </patternFill>
    </fill>
    <fill>
      <patternFill patternType="solid">
        <fgColor theme="0"/>
        <bgColor rgb="FF8EB4E3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79998168889431442"/>
        <bgColor rgb="FF8EB4E3"/>
      </patternFill>
    </fill>
    <fill>
      <patternFill patternType="solid">
        <fgColor theme="0"/>
        <bgColor rgb="FFFF9900"/>
      </patternFill>
    </fill>
    <fill>
      <patternFill patternType="solid">
        <fgColor theme="3" tint="0.79998168889431442"/>
        <bgColor rgb="FFFF9900"/>
      </patternFill>
    </fill>
    <fill>
      <patternFill patternType="solid">
        <fgColor theme="4" tint="0.79998168889431442"/>
        <bgColor rgb="FFFF9900"/>
      </patternFill>
    </fill>
  </fills>
  <borders count="10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thin">
        <color indexed="64"/>
      </top>
      <bottom style="hair">
        <color rgb="FF000000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33CCCC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33CC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333399"/>
      </bottom>
      <diagonal/>
    </border>
    <border>
      <left style="double">
        <color indexed="64"/>
      </left>
      <right/>
      <top/>
      <bottom/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rgb="FF000000"/>
      </top>
      <bottom/>
      <diagonal/>
    </border>
    <border>
      <left style="hair">
        <color rgb="FF000000"/>
      </left>
      <right/>
      <top style="double">
        <color rgb="FF000000"/>
      </top>
      <bottom style="hair">
        <color rgb="FF000000"/>
      </bottom>
      <diagonal/>
    </border>
    <border>
      <left/>
      <right/>
      <top style="double">
        <color rgb="FF000000"/>
      </top>
      <bottom style="hair">
        <color rgb="FF000000"/>
      </bottom>
      <diagonal/>
    </border>
    <border>
      <left/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double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 style="double">
        <color rgb="FF000000"/>
      </left>
      <right/>
      <top style="hair">
        <color rgb="FF000000"/>
      </top>
      <bottom style="double">
        <color rgb="FF000000"/>
      </bottom>
      <diagonal/>
    </border>
    <border>
      <left/>
      <right/>
      <top style="hair">
        <color rgb="FF000000"/>
      </top>
      <bottom style="double">
        <color rgb="FF000000"/>
      </bottom>
      <diagonal/>
    </border>
    <border>
      <left/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indexed="64"/>
      </top>
      <bottom/>
      <diagonal/>
    </border>
    <border diagonalUp="1">
      <left style="hair">
        <color rgb="FF000000"/>
      </left>
      <right style="hair">
        <color rgb="FF000000"/>
      </right>
      <top style="thin">
        <color indexed="64"/>
      </top>
      <bottom style="hair">
        <color rgb="FF000000"/>
      </bottom>
      <diagonal style="hair">
        <color rgb="FF000000"/>
      </diagonal>
    </border>
    <border diagonalUp="1"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 style="hair">
        <color rgb="FF000000"/>
      </diagonal>
    </border>
    <border>
      <left style="double">
        <color rgb="FF000000"/>
      </left>
      <right/>
      <top style="thin">
        <color indexed="64"/>
      </top>
      <bottom style="hair">
        <color rgb="FF000000"/>
      </bottom>
      <diagonal/>
    </border>
    <border>
      <left/>
      <right style="hair">
        <color rgb="FF000000"/>
      </right>
      <top style="thin">
        <color indexed="64"/>
      </top>
      <bottom style="hair">
        <color rgb="FF000000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double">
        <color rgb="FF000000"/>
      </left>
      <right style="hair">
        <color indexed="64"/>
      </right>
      <top style="thin">
        <color rgb="FF000000"/>
      </top>
      <bottom/>
      <diagonal/>
    </border>
    <border>
      <left style="double">
        <color rgb="FF000000"/>
      </left>
      <right style="hair">
        <color indexed="64"/>
      </right>
      <top/>
      <bottom style="hair">
        <color indexed="64"/>
      </bottom>
      <diagonal/>
    </border>
    <border>
      <left style="double">
        <color rgb="FF000000"/>
      </left>
      <right style="hair">
        <color indexed="64"/>
      </right>
      <top style="hair">
        <color indexed="64"/>
      </top>
      <bottom/>
      <diagonal/>
    </border>
    <border>
      <left style="double">
        <color rgb="FF000000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double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double">
        <color auto="1"/>
      </top>
      <bottom style="hair">
        <color auto="1"/>
      </bottom>
      <diagonal/>
    </border>
    <border>
      <left/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hair">
        <color indexed="64"/>
      </right>
      <top style="hair">
        <color auto="1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auto="1"/>
      </left>
      <right style="double">
        <color auto="1"/>
      </right>
      <top/>
      <bottom style="hair">
        <color auto="1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double">
        <color auto="1"/>
      </bottom>
      <diagonal/>
    </border>
    <border>
      <left style="hair">
        <color indexed="64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hair">
        <color indexed="64"/>
      </right>
      <top style="double">
        <color auto="1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hair">
        <color auto="1"/>
      </left>
      <right style="hair">
        <color auto="1"/>
      </right>
      <top style="double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auto="1"/>
      </left>
      <right style="double">
        <color auto="1"/>
      </right>
      <top style="double">
        <color auto="1"/>
      </top>
      <bottom/>
      <diagonal/>
    </border>
    <border>
      <left style="double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double">
        <color auto="1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double">
        <color indexed="64"/>
      </right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</borders>
  <cellStyleXfs count="160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2" borderId="0" applyNumberFormat="0" applyBorder="0" applyAlignment="0" applyProtection="0"/>
    <xf numFmtId="0" fontId="1" fillId="5" borderId="0" applyNumberFormat="0" applyBorder="0" applyAlignment="0" applyProtection="0"/>
    <xf numFmtId="0" fontId="1" fillId="3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3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8" borderId="0" applyNumberFormat="0" applyBorder="0" applyAlignment="0" applyProtection="0"/>
    <xf numFmtId="0" fontId="6" fillId="12" borderId="0" applyNumberFormat="0" applyBorder="0" applyAlignment="0" applyProtection="0"/>
    <xf numFmtId="0" fontId="6" fillId="3" borderId="0" applyNumberFormat="0" applyBorder="0" applyAlignment="0" applyProtection="0"/>
    <xf numFmtId="0" fontId="6" fillId="12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2" borderId="0" applyNumberFormat="0" applyBorder="0" applyAlignment="0" applyProtection="0"/>
    <xf numFmtId="0" fontId="6" fillId="15" borderId="0" applyNumberFormat="0" applyBorder="0" applyAlignment="0" applyProtection="0"/>
    <xf numFmtId="0" fontId="18" fillId="6" borderId="0" applyNumberFormat="0" applyBorder="0" applyAlignment="0" applyProtection="0"/>
    <xf numFmtId="0" fontId="8" fillId="2" borderId="1" applyNumberFormat="0" applyAlignment="0" applyProtection="0"/>
    <xf numFmtId="0" fontId="9" fillId="16" borderId="2" applyNumberFormat="0" applyAlignment="0" applyProtection="0"/>
    <xf numFmtId="165" fontId="19" fillId="0" borderId="0" applyFill="0" applyBorder="0" applyAlignment="0" applyProtection="0"/>
    <xf numFmtId="0" fontId="20" fillId="0" borderId="0"/>
    <xf numFmtId="0" fontId="15" fillId="0" borderId="0" applyNumberFormat="0" applyFill="0" applyBorder="0" applyAlignment="0" applyProtection="0"/>
    <xf numFmtId="0" fontId="7" fillId="7" borderId="0" applyNumberFormat="0" applyBorder="0" applyAlignment="0" applyProtection="0"/>
    <xf numFmtId="0" fontId="21" fillId="0" borderId="4" applyNumberFormat="0" applyFill="0" applyAlignment="0" applyProtection="0"/>
    <xf numFmtId="0" fontId="22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0" applyNumberFormat="0" applyFill="0" applyBorder="0" applyAlignment="0" applyProtection="0"/>
    <xf numFmtId="0" fontId="11" fillId="3" borderId="1" applyNumberFormat="0" applyAlignment="0" applyProtection="0"/>
    <xf numFmtId="0" fontId="10" fillId="0" borderId="3" applyNumberFormat="0" applyFill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2" fillId="10" borderId="0" applyNumberFormat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4" borderId="7" applyNumberFormat="0" applyFont="0" applyAlignment="0" applyProtection="0"/>
    <xf numFmtId="0" fontId="13" fillId="2" borderId="8" applyNumberFormat="0" applyAlignment="0" applyProtection="0"/>
    <xf numFmtId="9" fontId="2" fillId="0" borderId="0" applyFont="0" applyFill="0" applyBorder="0" applyAlignment="0" applyProtection="0"/>
    <xf numFmtId="9" fontId="19" fillId="0" borderId="0" applyFill="0" applyBorder="0" applyAlignment="0" applyProtection="0"/>
    <xf numFmtId="9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6" fontId="1" fillId="0" borderId="0"/>
    <xf numFmtId="164" fontId="19" fillId="0" borderId="0" applyFont="0" applyFill="0" applyBorder="0" applyAlignment="0" applyProtection="0"/>
    <xf numFmtId="0" fontId="24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7" fillId="0" borderId="9" applyNumberFormat="0" applyFill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167" fontId="19" fillId="0" borderId="0"/>
    <xf numFmtId="0" fontId="14" fillId="0" borderId="0" applyNumberFormat="0" applyFill="0" applyBorder="0" applyAlignment="0" applyProtection="0"/>
    <xf numFmtId="9" fontId="1" fillId="0" borderId="0" applyFont="0" applyFill="0" applyBorder="0" applyAlignment="0" applyProtection="0"/>
    <xf numFmtId="168" fontId="29" fillId="0" borderId="0"/>
    <xf numFmtId="0" fontId="42" fillId="0" borderId="0"/>
    <xf numFmtId="9" fontId="42" fillId="0" borderId="0" applyBorder="0" applyProtection="0"/>
    <xf numFmtId="0" fontId="42" fillId="19" borderId="0" applyBorder="0" applyProtection="0"/>
    <xf numFmtId="0" fontId="42" fillId="20" borderId="0" applyBorder="0" applyProtection="0"/>
    <xf numFmtId="0" fontId="42" fillId="21" borderId="0" applyBorder="0" applyProtection="0"/>
    <xf numFmtId="0" fontId="42" fillId="19" borderId="0" applyBorder="0" applyProtection="0"/>
    <xf numFmtId="0" fontId="42" fillId="22" borderId="0" applyBorder="0" applyProtection="0"/>
    <xf numFmtId="0" fontId="42" fillId="20" borderId="0" applyBorder="0" applyProtection="0"/>
    <xf numFmtId="0" fontId="42" fillId="23" borderId="0" applyBorder="0" applyProtection="0"/>
    <xf numFmtId="0" fontId="42" fillId="24" borderId="0" applyBorder="0" applyProtection="0"/>
    <xf numFmtId="0" fontId="42" fillId="25" borderId="0" applyBorder="0" applyProtection="0"/>
    <xf numFmtId="0" fontId="42" fillId="23" borderId="0" applyBorder="0" applyProtection="0"/>
    <xf numFmtId="0" fontId="42" fillId="26" borderId="0" applyBorder="0" applyProtection="0"/>
    <xf numFmtId="0" fontId="42" fillId="20" borderId="0" applyBorder="0" applyProtection="0"/>
    <xf numFmtId="0" fontId="43" fillId="27" borderId="0" applyBorder="0" applyProtection="0"/>
    <xf numFmtId="0" fontId="43" fillId="24" borderId="0" applyBorder="0" applyProtection="0"/>
    <xf numFmtId="0" fontId="43" fillId="25" borderId="0" applyBorder="0" applyProtection="0"/>
    <xf numFmtId="0" fontId="43" fillId="23" borderId="0" applyBorder="0" applyProtection="0"/>
    <xf numFmtId="0" fontId="43" fillId="27" borderId="0" applyBorder="0" applyProtection="0"/>
    <xf numFmtId="0" fontId="43" fillId="20" borderId="0" applyBorder="0" applyProtection="0"/>
    <xf numFmtId="0" fontId="43" fillId="27" borderId="0" applyBorder="0" applyProtection="0"/>
    <xf numFmtId="0" fontId="43" fillId="28" borderId="0" applyBorder="0" applyProtection="0"/>
    <xf numFmtId="0" fontId="43" fillId="28" borderId="0" applyBorder="0" applyProtection="0"/>
    <xf numFmtId="0" fontId="43" fillId="29" borderId="0" applyBorder="0" applyProtection="0"/>
    <xf numFmtId="0" fontId="43" fillId="27" borderId="0" applyBorder="0" applyProtection="0"/>
    <xf numFmtId="0" fontId="43" fillId="30" borderId="0" applyBorder="0" applyProtection="0"/>
    <xf numFmtId="0" fontId="44" fillId="31" borderId="0" applyBorder="0" applyProtection="0"/>
    <xf numFmtId="0" fontId="45" fillId="19" borderId="25" applyProtection="0"/>
    <xf numFmtId="0" fontId="46" fillId="32" borderId="26" applyProtection="0"/>
    <xf numFmtId="0" fontId="47" fillId="0" borderId="0" applyBorder="0" applyProtection="0"/>
    <xf numFmtId="0" fontId="48" fillId="33" borderId="0" applyBorder="0" applyProtection="0"/>
    <xf numFmtId="0" fontId="49" fillId="0" borderId="27" applyProtection="0"/>
    <xf numFmtId="0" fontId="50" fillId="0" borderId="28" applyProtection="0"/>
    <xf numFmtId="0" fontId="51" fillId="0" borderId="29" applyProtection="0"/>
    <xf numFmtId="0" fontId="51" fillId="0" borderId="0" applyBorder="0" applyProtection="0"/>
    <xf numFmtId="0" fontId="52" fillId="20" borderId="25" applyProtection="0"/>
    <xf numFmtId="0" fontId="53" fillId="0" borderId="30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0" fontId="54" fillId="25" borderId="0" applyBorder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168" fontId="55" fillId="0" borderId="0"/>
    <xf numFmtId="0" fontId="20" fillId="0" borderId="0"/>
    <xf numFmtId="0" fontId="20" fillId="0" borderId="0"/>
    <xf numFmtId="0" fontId="42" fillId="21" borderId="31" applyProtection="0"/>
    <xf numFmtId="0" fontId="56" fillId="19" borderId="32" applyProtection="0"/>
    <xf numFmtId="9" fontId="20" fillId="0" borderId="0" applyBorder="0" applyProtection="0"/>
    <xf numFmtId="9" fontId="42" fillId="0" borderId="0"/>
    <xf numFmtId="9" fontId="42" fillId="0" borderId="0" applyBorder="0" applyProtection="0"/>
    <xf numFmtId="166" fontId="42" fillId="0" borderId="0" applyBorder="0" applyProtection="0"/>
    <xf numFmtId="166" fontId="42" fillId="0" borderId="0" applyBorder="0" applyProtection="0"/>
    <xf numFmtId="166" fontId="42" fillId="0" borderId="0" applyBorder="0" applyProtection="0"/>
    <xf numFmtId="167" fontId="20" fillId="0" borderId="0" applyBorder="0" applyProtection="0"/>
    <xf numFmtId="167" fontId="20" fillId="0" borderId="0" applyBorder="0" applyProtection="0"/>
    <xf numFmtId="166" fontId="42" fillId="0" borderId="0"/>
    <xf numFmtId="167" fontId="42" fillId="0" borderId="0" applyBorder="0" applyProtection="0"/>
    <xf numFmtId="0" fontId="57" fillId="0" borderId="0" applyBorder="0" applyProtection="0"/>
    <xf numFmtId="0" fontId="58" fillId="0" borderId="33" applyProtection="0"/>
    <xf numFmtId="0" fontId="58" fillId="0" borderId="33" applyProtection="0"/>
    <xf numFmtId="0" fontId="59" fillId="0" borderId="0" applyBorder="0" applyProtection="0"/>
    <xf numFmtId="0" fontId="59" fillId="0" borderId="0" applyBorder="0" applyProtection="0"/>
    <xf numFmtId="167" fontId="20" fillId="0" borderId="0"/>
    <xf numFmtId="0" fontId="60" fillId="0" borderId="0" applyBorder="0" applyProtection="0"/>
    <xf numFmtId="0" fontId="63" fillId="0" borderId="0"/>
    <xf numFmtId="0" fontId="75" fillId="0" borderId="0"/>
    <xf numFmtId="43" fontId="76" fillId="0" borderId="0" applyFont="0" applyFill="0" applyBorder="0" applyAlignment="0" applyProtection="0"/>
  </cellStyleXfs>
  <cellXfs count="323">
    <xf numFmtId="0" fontId="0" fillId="0" borderId="0" xfId="0"/>
    <xf numFmtId="0" fontId="3" fillId="0" borderId="0" xfId="0" applyFont="1" applyBorder="1" applyAlignment="1">
      <alignment horizontal="center"/>
    </xf>
    <xf numFmtId="2" fontId="3" fillId="0" borderId="0" xfId="0" applyNumberFormat="1" applyFont="1" applyAlignment="1">
      <alignment horizontal="center"/>
    </xf>
    <xf numFmtId="2" fontId="3" fillId="0" borderId="0" xfId="0" applyNumberFormat="1" applyFont="1" applyAlignment="1">
      <alignment horizontal="right"/>
    </xf>
    <xf numFmtId="0" fontId="3" fillId="0" borderId="0" xfId="0" applyFont="1"/>
    <xf numFmtId="44" fontId="3" fillId="0" borderId="0" xfId="38" applyFont="1"/>
    <xf numFmtId="0" fontId="5" fillId="0" borderId="0" xfId="0" applyFont="1" applyBorder="1" applyAlignment="1">
      <alignment vertical="distributed" wrapText="1"/>
    </xf>
    <xf numFmtId="0" fontId="25" fillId="0" borderId="0" xfId="0" applyFont="1" applyBorder="1" applyAlignment="1">
      <alignment vertical="distributed" wrapText="1"/>
    </xf>
    <xf numFmtId="0" fontId="26" fillId="0" borderId="0" xfId="0" applyFont="1" applyAlignment="1">
      <alignment horizontal="left" vertical="center" wrapText="1"/>
    </xf>
    <xf numFmtId="0" fontId="26" fillId="0" borderId="0" xfId="0" applyFont="1" applyAlignment="1"/>
    <xf numFmtId="0" fontId="31" fillId="0" borderId="0" xfId="0" applyFont="1"/>
    <xf numFmtId="4" fontId="26" fillId="0" borderId="0" xfId="0" applyNumberFormat="1" applyFont="1"/>
    <xf numFmtId="10" fontId="28" fillId="18" borderId="18" xfId="0" applyNumberFormat="1" applyFont="1" applyFill="1" applyBorder="1" applyAlignment="1">
      <alignment horizontal="center"/>
    </xf>
    <xf numFmtId="4" fontId="32" fillId="0" borderId="10" xfId="0" applyNumberFormat="1" applyFont="1" applyBorder="1" applyAlignment="1">
      <alignment horizontal="center"/>
    </xf>
    <xf numFmtId="4" fontId="4" fillId="0" borderId="16" xfId="0" applyNumberFormat="1" applyFont="1" applyBorder="1" applyAlignment="1">
      <alignment horizontal="center" vertical="center"/>
    </xf>
    <xf numFmtId="10" fontId="4" fillId="0" borderId="16" xfId="60" applyNumberFormat="1" applyFont="1" applyBorder="1" applyAlignment="1">
      <alignment horizontal="center" vertical="center"/>
    </xf>
    <xf numFmtId="0" fontId="30" fillId="18" borderId="13" xfId="0" applyFont="1" applyFill="1" applyBorder="1" applyAlignment="1">
      <alignment horizontal="center"/>
    </xf>
    <xf numFmtId="0" fontId="19" fillId="0" borderId="0" xfId="0" applyFont="1"/>
    <xf numFmtId="4" fontId="19" fillId="0" borderId="0" xfId="0" applyNumberFormat="1" applyFont="1"/>
    <xf numFmtId="0" fontId="19" fillId="0" borderId="0" xfId="0" applyFont="1" applyBorder="1" applyAlignment="1">
      <alignment horizontal="center"/>
    </xf>
    <xf numFmtId="0" fontId="19" fillId="0" borderId="0" xfId="0" applyFont="1" applyAlignment="1">
      <alignment horizontal="left" wrapText="1"/>
    </xf>
    <xf numFmtId="2" fontId="19" fillId="0" borderId="0" xfId="0" applyNumberFormat="1" applyFont="1" applyAlignment="1">
      <alignment horizontal="center"/>
    </xf>
    <xf numFmtId="2" fontId="19" fillId="0" borderId="0" xfId="0" applyNumberFormat="1" applyFont="1" applyAlignment="1">
      <alignment horizontal="right"/>
    </xf>
    <xf numFmtId="44" fontId="19" fillId="0" borderId="0" xfId="38" applyFont="1"/>
    <xf numFmtId="44" fontId="34" fillId="0" borderId="0" xfId="38" applyFont="1"/>
    <xf numFmtId="0" fontId="34" fillId="0" borderId="0" xfId="0" applyFont="1"/>
    <xf numFmtId="43" fontId="19" fillId="0" borderId="0" xfId="0" applyNumberFormat="1" applyFont="1" applyAlignment="1">
      <alignment horizontal="right"/>
    </xf>
    <xf numFmtId="49" fontId="19" fillId="0" borderId="0" xfId="0" applyNumberFormat="1" applyFont="1" applyBorder="1" applyAlignment="1">
      <alignment horizontal="center"/>
    </xf>
    <xf numFmtId="49" fontId="3" fillId="0" borderId="0" xfId="0" applyNumberFormat="1" applyFont="1" applyBorder="1" applyAlignment="1">
      <alignment horizontal="center"/>
    </xf>
    <xf numFmtId="0" fontId="3" fillId="0" borderId="0" xfId="0" applyFont="1" applyAlignment="1">
      <alignment horizontal="left" wrapText="1"/>
    </xf>
    <xf numFmtId="43" fontId="3" fillId="0" borderId="0" xfId="0" applyNumberFormat="1" applyFont="1" applyAlignment="1">
      <alignment horizontal="right"/>
    </xf>
    <xf numFmtId="44" fontId="4" fillId="0" borderId="0" xfId="38" applyFont="1"/>
    <xf numFmtId="0" fontId="4" fillId="0" borderId="0" xfId="0" applyFont="1"/>
    <xf numFmtId="0" fontId="31" fillId="0" borderId="34" xfId="0" applyFont="1" applyBorder="1"/>
    <xf numFmtId="0" fontId="4" fillId="0" borderId="0" xfId="0" applyFont="1" applyAlignment="1">
      <alignment vertical="center" wrapText="1"/>
    </xf>
    <xf numFmtId="2" fontId="4" fillId="17" borderId="22" xfId="0" applyNumberFormat="1" applyFont="1" applyFill="1" applyBorder="1" applyAlignment="1" applyProtection="1">
      <alignment vertical="center" wrapText="1"/>
    </xf>
    <xf numFmtId="4" fontId="4" fillId="18" borderId="21" xfId="0" applyNumberFormat="1" applyFont="1" applyFill="1" applyBorder="1" applyAlignment="1">
      <alignment vertical="center"/>
    </xf>
    <xf numFmtId="4" fontId="32" fillId="17" borderId="10" xfId="0" applyNumberFormat="1" applyFont="1" applyFill="1" applyBorder="1" applyAlignment="1">
      <alignment horizontal="center"/>
    </xf>
    <xf numFmtId="0" fontId="40" fillId="0" borderId="0" xfId="0" applyFont="1" applyBorder="1" applyAlignment="1"/>
    <xf numFmtId="0" fontId="41" fillId="0" borderId="0" xfId="0" applyFont="1" applyBorder="1" applyAlignment="1"/>
    <xf numFmtId="4" fontId="4" fillId="18" borderId="12" xfId="0" applyNumberFormat="1" applyFont="1" applyFill="1" applyBorder="1" applyAlignment="1"/>
    <xf numFmtId="10" fontId="3" fillId="0" borderId="12" xfId="60" applyNumberFormat="1" applyFont="1" applyFill="1" applyBorder="1" applyAlignment="1">
      <alignment horizontal="center" vertical="center" wrapText="1"/>
    </xf>
    <xf numFmtId="4" fontId="27" fillId="18" borderId="12" xfId="0" applyNumberFormat="1" applyFont="1" applyFill="1" applyBorder="1" applyAlignment="1">
      <alignment horizontal="center"/>
    </xf>
    <xf numFmtId="4" fontId="3" fillId="0" borderId="49" xfId="60" applyNumberFormat="1" applyFont="1" applyFill="1" applyBorder="1" applyAlignment="1">
      <alignment horizontal="center" vertical="center" wrapText="1"/>
    </xf>
    <xf numFmtId="4" fontId="4" fillId="0" borderId="49" xfId="60" applyNumberFormat="1" applyFont="1" applyFill="1" applyBorder="1" applyAlignment="1">
      <alignment horizontal="center" vertical="center" wrapText="1"/>
    </xf>
    <xf numFmtId="4" fontId="28" fillId="18" borderId="56" xfId="0" applyNumberFormat="1" applyFont="1" applyFill="1" applyBorder="1" applyAlignment="1">
      <alignment horizontal="center"/>
    </xf>
    <xf numFmtId="0" fontId="31" fillId="0" borderId="56" xfId="0" applyFont="1" applyBorder="1"/>
    <xf numFmtId="4" fontId="31" fillId="18" borderId="57" xfId="0" applyNumberFormat="1" applyFont="1" applyFill="1" applyBorder="1" applyAlignment="1">
      <alignment horizontal="center"/>
    </xf>
    <xf numFmtId="4" fontId="0" fillId="0" borderId="0" xfId="0" applyNumberFormat="1"/>
    <xf numFmtId="10" fontId="0" fillId="0" borderId="0" xfId="60" applyNumberFormat="1" applyFont="1" applyAlignment="1">
      <alignment horizontal="center"/>
    </xf>
    <xf numFmtId="10" fontId="64" fillId="35" borderId="14" xfId="0" applyNumberFormat="1" applyFont="1" applyFill="1" applyBorder="1" applyAlignment="1">
      <alignment horizontal="center"/>
    </xf>
    <xf numFmtId="4" fontId="32" fillId="0" borderId="10" xfId="0" applyNumberFormat="1" applyFont="1" applyBorder="1" applyAlignment="1">
      <alignment horizontal="center" vertical="center"/>
    </xf>
    <xf numFmtId="4" fontId="32" fillId="17" borderId="10" xfId="0" applyNumberFormat="1" applyFont="1" applyFill="1" applyBorder="1" applyAlignment="1">
      <alignment horizontal="center" vertical="center"/>
    </xf>
    <xf numFmtId="10" fontId="32" fillId="0" borderId="10" xfId="60" applyNumberFormat="1" applyFont="1" applyBorder="1" applyAlignment="1">
      <alignment horizontal="center" vertical="center"/>
    </xf>
    <xf numFmtId="10" fontId="64" fillId="36" borderId="10" xfId="60" applyNumberFormat="1" applyFont="1" applyFill="1" applyBorder="1" applyAlignment="1">
      <alignment horizontal="center" vertical="center"/>
    </xf>
    <xf numFmtId="4" fontId="30" fillId="18" borderId="16" xfId="0" applyNumberFormat="1" applyFont="1" applyFill="1" applyBorder="1" applyAlignment="1">
      <alignment horizontal="center" vertical="center"/>
    </xf>
    <xf numFmtId="10" fontId="64" fillId="0" borderId="45" xfId="0" applyNumberFormat="1" applyFont="1" applyBorder="1" applyAlignment="1">
      <alignment horizontal="center" vertical="center"/>
    </xf>
    <xf numFmtId="0" fontId="31" fillId="0" borderId="48" xfId="0" applyFont="1" applyBorder="1" applyAlignment="1">
      <alignment horizontal="center" vertical="center"/>
    </xf>
    <xf numFmtId="10" fontId="30" fillId="0" borderId="18" xfId="0" applyNumberFormat="1" applyFont="1" applyBorder="1" applyAlignment="1">
      <alignment horizontal="center"/>
    </xf>
    <xf numFmtId="0" fontId="31" fillId="0" borderId="0" xfId="0" applyFont="1" applyBorder="1"/>
    <xf numFmtId="10" fontId="64" fillId="0" borderId="47" xfId="0" applyNumberFormat="1" applyFont="1" applyBorder="1" applyAlignment="1">
      <alignment horizontal="center" vertical="center"/>
    </xf>
    <xf numFmtId="4" fontId="31" fillId="0" borderId="47" xfId="0" applyNumberFormat="1" applyFont="1" applyBorder="1" applyAlignment="1">
      <alignment horizontal="center" vertical="center"/>
    </xf>
    <xf numFmtId="10" fontId="31" fillId="0" borderId="47" xfId="0" applyNumberFormat="1" applyFont="1" applyBorder="1" applyAlignment="1">
      <alignment horizontal="center" vertical="center"/>
    </xf>
    <xf numFmtId="2" fontId="4" fillId="17" borderId="66" xfId="0" applyNumberFormat="1" applyFont="1" applyFill="1" applyBorder="1" applyAlignment="1" applyProtection="1">
      <alignment vertical="center" wrapText="1"/>
    </xf>
    <xf numFmtId="10" fontId="4" fillId="18" borderId="12" xfId="60" applyNumberFormat="1" applyFont="1" applyFill="1" applyBorder="1" applyAlignment="1">
      <alignment horizontal="center" vertical="center"/>
    </xf>
    <xf numFmtId="10" fontId="4" fillId="18" borderId="55" xfId="60" applyNumberFormat="1" applyFont="1" applyFill="1" applyBorder="1" applyAlignment="1">
      <alignment horizontal="center" vertical="center"/>
    </xf>
    <xf numFmtId="0" fontId="40" fillId="0" borderId="0" xfId="0" applyFont="1"/>
    <xf numFmtId="0" fontId="65" fillId="0" borderId="0" xfId="0" applyFont="1"/>
    <xf numFmtId="0" fontId="68" fillId="0" borderId="0" xfId="0" applyFont="1" applyAlignment="1">
      <alignment vertical="center" textRotation="255"/>
    </xf>
    <xf numFmtId="0" fontId="26" fillId="0" borderId="0" xfId="0" applyFont="1"/>
    <xf numFmtId="0" fontId="3" fillId="0" borderId="0" xfId="0" applyFont="1" applyAlignment="1">
      <alignment horizontal="center"/>
    </xf>
    <xf numFmtId="0" fontId="65" fillId="0" borderId="0" xfId="0" applyFont="1" applyAlignment="1">
      <alignment horizontal="center"/>
    </xf>
    <xf numFmtId="0" fontId="65" fillId="0" borderId="0" xfId="0" applyFont="1" applyAlignment="1">
      <alignment horizontal="left" wrapText="1"/>
    </xf>
    <xf numFmtId="0" fontId="33" fillId="0" borderId="0" xfId="0" applyFont="1" applyAlignment="1">
      <alignment vertical="center" textRotation="255"/>
    </xf>
    <xf numFmtId="0" fontId="36" fillId="0" borderId="0" xfId="0" applyFont="1" applyBorder="1" applyAlignment="1" applyProtection="1">
      <alignment vertical="top" wrapText="1"/>
      <protection locked="0"/>
    </xf>
    <xf numFmtId="0" fontId="73" fillId="0" borderId="0" xfId="0" applyFont="1" applyAlignment="1">
      <alignment vertical="center" wrapText="1"/>
    </xf>
    <xf numFmtId="0" fontId="74" fillId="0" borderId="0" xfId="0" applyFont="1" applyAlignment="1">
      <alignment vertical="center"/>
    </xf>
    <xf numFmtId="4" fontId="31" fillId="0" borderId="47" xfId="0" applyNumberFormat="1" applyFont="1" applyBorder="1" applyAlignment="1">
      <alignment horizontal="center"/>
    </xf>
    <xf numFmtId="0" fontId="71" fillId="0" borderId="12" xfId="0" applyFont="1" applyBorder="1" applyAlignment="1">
      <alignment horizontal="center" vertical="top" wrapText="1"/>
    </xf>
    <xf numFmtId="10" fontId="64" fillId="35" borderId="10" xfId="0" applyNumberFormat="1" applyFont="1" applyFill="1" applyBorder="1" applyAlignment="1">
      <alignment horizontal="center" vertical="center"/>
    </xf>
    <xf numFmtId="10" fontId="64" fillId="38" borderId="14" xfId="0" applyNumberFormat="1" applyFont="1" applyFill="1" applyBorder="1" applyAlignment="1">
      <alignment horizontal="center" vertical="center"/>
    </xf>
    <xf numFmtId="10" fontId="64" fillId="38" borderId="10" xfId="0" applyNumberFormat="1" applyFont="1" applyFill="1" applyBorder="1" applyAlignment="1">
      <alignment horizontal="center" vertical="center"/>
    </xf>
    <xf numFmtId="10" fontId="64" fillId="37" borderId="10" xfId="60" applyNumberFormat="1" applyFont="1" applyFill="1" applyBorder="1" applyAlignment="1">
      <alignment horizontal="center" vertical="center"/>
    </xf>
    <xf numFmtId="10" fontId="64" fillId="17" borderId="10" xfId="60" applyNumberFormat="1" applyFont="1" applyFill="1" applyBorder="1" applyAlignment="1">
      <alignment horizontal="center" vertical="center"/>
    </xf>
    <xf numFmtId="10" fontId="64" fillId="35" borderId="14" xfId="0" applyNumberFormat="1" applyFont="1" applyFill="1" applyBorder="1" applyAlignment="1">
      <alignment horizontal="center" vertical="center"/>
    </xf>
    <xf numFmtId="44" fontId="4" fillId="37" borderId="10" xfId="38" applyFont="1" applyFill="1" applyBorder="1" applyAlignment="1">
      <alignment horizontal="center" vertical="center" wrapText="1"/>
    </xf>
    <xf numFmtId="44" fontId="4" fillId="37" borderId="73" xfId="38" applyFont="1" applyFill="1" applyBorder="1" applyAlignment="1">
      <alignment horizontal="center" vertical="center" wrapText="1"/>
    </xf>
    <xf numFmtId="44" fontId="4" fillId="37" borderId="16" xfId="38" applyFont="1" applyFill="1" applyBorder="1" applyAlignment="1">
      <alignment horizontal="center" vertical="center" wrapText="1"/>
    </xf>
    <xf numFmtId="44" fontId="4" fillId="37" borderId="22" xfId="38" applyFont="1" applyFill="1" applyBorder="1" applyAlignment="1">
      <alignment horizontal="center" vertical="center" wrapText="1"/>
    </xf>
    <xf numFmtId="0" fontId="67" fillId="36" borderId="78" xfId="0" applyFont="1" applyFill="1" applyBorder="1" applyAlignment="1">
      <alignment horizontal="center" vertical="center" wrapText="1"/>
    </xf>
    <xf numFmtId="2" fontId="67" fillId="36" borderId="14" xfId="0" applyNumberFormat="1" applyFont="1" applyFill="1" applyBorder="1" applyAlignment="1">
      <alignment horizontal="left" vertical="center" wrapText="1"/>
    </xf>
    <xf numFmtId="10" fontId="66" fillId="36" borderId="14" xfId="78" applyNumberFormat="1" applyFont="1" applyFill="1" applyBorder="1" applyAlignment="1">
      <alignment horizontal="center" vertical="center"/>
    </xf>
    <xf numFmtId="4" fontId="67" fillId="36" borderId="79" xfId="0" applyNumberFormat="1" applyFont="1" applyFill="1" applyBorder="1" applyAlignment="1">
      <alignment vertical="center"/>
    </xf>
    <xf numFmtId="10" fontId="66" fillId="36" borderId="67" xfId="78" applyNumberFormat="1" applyFont="1" applyFill="1" applyBorder="1" applyAlignment="1">
      <alignment horizontal="center" vertical="center"/>
    </xf>
    <xf numFmtId="4" fontId="67" fillId="36" borderId="80" xfId="0" applyNumberFormat="1" applyFont="1" applyFill="1" applyBorder="1" applyAlignment="1">
      <alignment vertical="center"/>
    </xf>
    <xf numFmtId="0" fontId="67" fillId="17" borderId="81" xfId="0" applyFont="1" applyFill="1" applyBorder="1" applyAlignment="1">
      <alignment horizontal="center" vertical="center" wrapText="1"/>
    </xf>
    <xf numFmtId="0" fontId="66" fillId="17" borderId="10" xfId="0" applyFont="1" applyFill="1" applyBorder="1" applyAlignment="1">
      <alignment horizontal="center" vertical="center" wrapText="1"/>
    </xf>
    <xf numFmtId="10" fontId="66" fillId="0" borderId="10" xfId="0" applyNumberFormat="1" applyFont="1" applyBorder="1"/>
    <xf numFmtId="0" fontId="66" fillId="0" borderId="15" xfId="0" applyFont="1" applyBorder="1"/>
    <xf numFmtId="10" fontId="66" fillId="0" borderId="73" xfId="0" applyNumberFormat="1" applyFont="1" applyBorder="1"/>
    <xf numFmtId="0" fontId="66" fillId="0" borderId="74" xfId="0" applyFont="1" applyBorder="1"/>
    <xf numFmtId="0" fontId="67" fillId="36" borderId="81" xfId="0" applyFont="1" applyFill="1" applyBorder="1" applyAlignment="1">
      <alignment horizontal="center" vertical="center" wrapText="1"/>
    </xf>
    <xf numFmtId="2" fontId="67" fillId="36" borderId="10" xfId="0" applyNumberFormat="1" applyFont="1" applyFill="1" applyBorder="1" applyAlignment="1">
      <alignment horizontal="left" vertical="center" wrapText="1"/>
    </xf>
    <xf numFmtId="10" fontId="66" fillId="36" borderId="10" xfId="78" applyNumberFormat="1" applyFont="1" applyFill="1" applyBorder="1" applyAlignment="1">
      <alignment horizontal="center" vertical="center"/>
    </xf>
    <xf numFmtId="4" fontId="67" fillId="36" borderId="15" xfId="0" applyNumberFormat="1" applyFont="1" applyFill="1" applyBorder="1"/>
    <xf numFmtId="4" fontId="67" fillId="36" borderId="74" xfId="0" applyNumberFormat="1" applyFont="1" applyFill="1" applyBorder="1"/>
    <xf numFmtId="10" fontId="66" fillId="17" borderId="10" xfId="0" applyNumberFormat="1" applyFont="1" applyFill="1" applyBorder="1"/>
    <xf numFmtId="0" fontId="67" fillId="0" borderId="15" xfId="0" applyFont="1" applyBorder="1"/>
    <xf numFmtId="10" fontId="66" fillId="17" borderId="73" xfId="0" applyNumberFormat="1" applyFont="1" applyFill="1" applyBorder="1"/>
    <xf numFmtId="0" fontId="67" fillId="0" borderId="74" xfId="0" applyFont="1" applyBorder="1"/>
    <xf numFmtId="4" fontId="67" fillId="36" borderId="10" xfId="79" applyNumberFormat="1" applyFont="1" applyFill="1" applyBorder="1" applyAlignment="1">
      <alignment vertical="center" wrapText="1"/>
    </xf>
    <xf numFmtId="10" fontId="66" fillId="37" borderId="84" xfId="0" applyNumberFormat="1" applyFont="1" applyFill="1" applyBorder="1" applyAlignment="1">
      <alignment horizontal="center" vertical="center"/>
    </xf>
    <xf numFmtId="4" fontId="67" fillId="37" borderId="85" xfId="38" applyNumberFormat="1" applyFont="1" applyFill="1" applyBorder="1" applyAlignment="1">
      <alignment vertical="center"/>
    </xf>
    <xf numFmtId="4" fontId="67" fillId="37" borderId="86" xfId="38" applyNumberFormat="1" applyFont="1" applyFill="1" applyBorder="1" applyAlignment="1">
      <alignment vertical="center"/>
    </xf>
    <xf numFmtId="49" fontId="61" fillId="39" borderId="14" xfId="80" applyNumberFormat="1" applyFont="1" applyFill="1" applyBorder="1" applyAlignment="1">
      <alignment horizontal="center" vertical="center"/>
    </xf>
    <xf numFmtId="0" fontId="61" fillId="39" borderId="14" xfId="80" applyFont="1" applyFill="1" applyBorder="1" applyAlignment="1" applyProtection="1">
      <alignment horizontal="center" vertical="center" wrapText="1"/>
    </xf>
    <xf numFmtId="2" fontId="4" fillId="17" borderId="14" xfId="0" applyNumberFormat="1" applyFont="1" applyFill="1" applyBorder="1" applyAlignment="1" applyProtection="1">
      <alignment horizontal="left" vertical="center" wrapText="1"/>
    </xf>
    <xf numFmtId="2" fontId="4" fillId="17" borderId="14" xfId="0" applyNumberFormat="1" applyFont="1" applyFill="1" applyBorder="1" applyAlignment="1">
      <alignment horizontal="center" vertical="center"/>
    </xf>
    <xf numFmtId="0" fontId="4" fillId="36" borderId="76" xfId="0" applyFont="1" applyFill="1" applyBorder="1" applyAlignment="1">
      <alignment horizontal="center" vertical="center" wrapText="1"/>
    </xf>
    <xf numFmtId="0" fontId="3" fillId="0" borderId="83" xfId="0" applyFont="1" applyBorder="1" applyAlignment="1">
      <alignment horizontal="center"/>
    </xf>
    <xf numFmtId="49" fontId="3" fillId="0" borderId="83" xfId="0" applyNumberFormat="1" applyFont="1" applyBorder="1" applyAlignment="1">
      <alignment horizontal="center"/>
    </xf>
    <xf numFmtId="0" fontId="3" fillId="0" borderId="91" xfId="0" applyFont="1" applyBorder="1" applyAlignment="1">
      <alignment horizontal="left" wrapText="1"/>
    </xf>
    <xf numFmtId="10" fontId="4" fillId="37" borderId="106" xfId="60" applyNumberFormat="1" applyFont="1" applyFill="1" applyBorder="1" applyAlignment="1" applyProtection="1">
      <alignment vertical="center" wrapText="1"/>
      <protection locked="0"/>
    </xf>
    <xf numFmtId="2" fontId="4" fillId="37" borderId="107" xfId="159" applyNumberFormat="1" applyFont="1" applyFill="1" applyBorder="1" applyAlignment="1" applyProtection="1">
      <alignment vertical="center" wrapText="1"/>
      <protection locked="0"/>
    </xf>
    <xf numFmtId="0" fontId="61" fillId="39" borderId="78" xfId="80" applyFont="1" applyFill="1" applyBorder="1" applyAlignment="1">
      <alignment horizontal="center" vertical="center"/>
    </xf>
    <xf numFmtId="0" fontId="25" fillId="0" borderId="0" xfId="0" quotePrefix="1" applyFont="1" applyBorder="1" applyAlignment="1">
      <alignment horizontal="left" vertical="top" wrapText="1"/>
    </xf>
    <xf numFmtId="0" fontId="20" fillId="39" borderId="78" xfId="80" applyFont="1" applyFill="1" applyBorder="1" applyAlignment="1">
      <alignment horizontal="center" vertical="center"/>
    </xf>
    <xf numFmtId="49" fontId="20" fillId="39" borderId="14" xfId="80" applyNumberFormat="1" applyFont="1" applyFill="1" applyBorder="1" applyAlignment="1">
      <alignment horizontal="center" vertical="center"/>
    </xf>
    <xf numFmtId="0" fontId="20" fillId="39" borderId="14" xfId="80" applyFont="1" applyFill="1" applyBorder="1" applyAlignment="1" applyProtection="1">
      <alignment horizontal="center" vertical="center" wrapText="1"/>
    </xf>
    <xf numFmtId="2" fontId="3" fillId="17" borderId="14" xfId="0" applyNumberFormat="1" applyFont="1" applyFill="1" applyBorder="1" applyAlignment="1" applyProtection="1">
      <alignment horizontal="left" vertical="center" wrapText="1"/>
    </xf>
    <xf numFmtId="2" fontId="3" fillId="17" borderId="14" xfId="0" applyNumberFormat="1" applyFont="1" applyFill="1" applyBorder="1" applyAlignment="1">
      <alignment horizontal="center" vertical="center"/>
    </xf>
    <xf numFmtId="0" fontId="3" fillId="17" borderId="14" xfId="0" applyFont="1" applyFill="1" applyBorder="1" applyAlignment="1">
      <alignment horizontal="center" vertical="center" wrapText="1"/>
    </xf>
    <xf numFmtId="0" fontId="3" fillId="17" borderId="46" xfId="0" applyFont="1" applyFill="1" applyBorder="1" applyAlignment="1">
      <alignment horizontal="center" vertical="center" wrapText="1"/>
    </xf>
    <xf numFmtId="0" fontId="3" fillId="17" borderId="79" xfId="0" applyFont="1" applyFill="1" applyBorder="1" applyAlignment="1">
      <alignment horizontal="center" vertical="center" wrapText="1"/>
    </xf>
    <xf numFmtId="4" fontId="3" fillId="17" borderId="46" xfId="159" applyNumberFormat="1" applyFont="1" applyFill="1" applyBorder="1" applyAlignment="1">
      <alignment horizontal="center" vertical="center" wrapText="1"/>
    </xf>
    <xf numFmtId="4" fontId="3" fillId="17" borderId="14" xfId="0" applyNumberFormat="1" applyFont="1" applyFill="1" applyBorder="1" applyAlignment="1">
      <alignment horizontal="center" vertical="center"/>
    </xf>
    <xf numFmtId="10" fontId="3" fillId="17" borderId="14" xfId="60" applyNumberFormat="1" applyFont="1" applyFill="1" applyBorder="1" applyAlignment="1">
      <alignment horizontal="center" vertical="center" wrapText="1"/>
    </xf>
    <xf numFmtId="4" fontId="3" fillId="17" borderId="14" xfId="0" applyNumberFormat="1" applyFont="1" applyFill="1" applyBorder="1" applyAlignment="1">
      <alignment horizontal="center" vertical="center" wrapText="1"/>
    </xf>
    <xf numFmtId="4" fontId="4" fillId="17" borderId="14" xfId="0" applyNumberFormat="1" applyFont="1" applyFill="1" applyBorder="1" applyAlignment="1">
      <alignment horizontal="center" vertical="center"/>
    </xf>
    <xf numFmtId="4" fontId="4" fillId="17" borderId="14" xfId="0" applyNumberFormat="1" applyFont="1" applyFill="1" applyBorder="1" applyAlignment="1">
      <alignment horizontal="center" vertical="center" wrapText="1"/>
    </xf>
    <xf numFmtId="0" fontId="61" fillId="40" borderId="103" xfId="80" applyFont="1" applyFill="1" applyBorder="1" applyAlignment="1">
      <alignment horizontal="center" vertical="center"/>
    </xf>
    <xf numFmtId="49" fontId="61" fillId="40" borderId="20" xfId="80" applyNumberFormat="1" applyFont="1" applyFill="1" applyBorder="1" applyAlignment="1">
      <alignment horizontal="center" vertical="center"/>
    </xf>
    <xf numFmtId="0" fontId="61" fillId="40" borderId="20" xfId="80" applyFont="1" applyFill="1" applyBorder="1" applyAlignment="1" applyProtection="1">
      <alignment horizontal="center" vertical="center" wrapText="1"/>
    </xf>
    <xf numFmtId="2" fontId="4" fillId="37" borderId="20" xfId="0" applyNumberFormat="1" applyFont="1" applyFill="1" applyBorder="1" applyAlignment="1" applyProtection="1">
      <alignment horizontal="left" vertical="center" wrapText="1"/>
    </xf>
    <xf numFmtId="2" fontId="4" fillId="37" borderId="20" xfId="0" applyNumberFormat="1" applyFont="1" applyFill="1" applyBorder="1" applyAlignment="1">
      <alignment horizontal="center" vertical="center"/>
    </xf>
    <xf numFmtId="43" fontId="4" fillId="37" borderId="20" xfId="0" applyNumberFormat="1" applyFont="1" applyFill="1" applyBorder="1" applyAlignment="1">
      <alignment horizontal="center" vertical="center" wrapText="1"/>
    </xf>
    <xf numFmtId="0" fontId="4" fillId="37" borderId="20" xfId="0" applyFont="1" applyFill="1" applyBorder="1" applyAlignment="1">
      <alignment horizontal="center" vertical="center" wrapText="1"/>
    </xf>
    <xf numFmtId="0" fontId="61" fillId="40" borderId="78" xfId="80" applyFont="1" applyFill="1" applyBorder="1" applyAlignment="1">
      <alignment horizontal="center" vertical="center"/>
    </xf>
    <xf numFmtId="49" fontId="61" fillId="40" borderId="14" xfId="80" applyNumberFormat="1" applyFont="1" applyFill="1" applyBorder="1" applyAlignment="1">
      <alignment horizontal="center" vertical="center"/>
    </xf>
    <xf numFmtId="0" fontId="61" fillId="40" borderId="14" xfId="80" applyFont="1" applyFill="1" applyBorder="1" applyAlignment="1" applyProtection="1">
      <alignment horizontal="center" vertical="center" wrapText="1"/>
    </xf>
    <xf numFmtId="2" fontId="4" fillId="40" borderId="14" xfId="0" applyNumberFormat="1" applyFont="1" applyFill="1" applyBorder="1" applyAlignment="1" applyProtection="1">
      <alignment horizontal="left" vertical="center" wrapText="1"/>
    </xf>
    <xf numFmtId="2" fontId="4" fillId="40" borderId="14" xfId="0" applyNumberFormat="1" applyFont="1" applyFill="1" applyBorder="1" applyAlignment="1">
      <alignment horizontal="center" vertical="center"/>
    </xf>
    <xf numFmtId="4" fontId="4" fillId="40" borderId="14" xfId="0" applyNumberFormat="1" applyFont="1" applyFill="1" applyBorder="1" applyAlignment="1">
      <alignment horizontal="center" vertical="center"/>
    </xf>
    <xf numFmtId="4" fontId="4" fillId="40" borderId="14" xfId="0" applyNumberFormat="1" applyFont="1" applyFill="1" applyBorder="1" applyAlignment="1">
      <alignment horizontal="center" vertical="center" wrapText="1"/>
    </xf>
    <xf numFmtId="0" fontId="4" fillId="40" borderId="14" xfId="0" applyFont="1" applyFill="1" applyBorder="1" applyAlignment="1">
      <alignment horizontal="center" vertical="center" wrapText="1"/>
    </xf>
    <xf numFmtId="0" fontId="4" fillId="40" borderId="46" xfId="0" applyFont="1" applyFill="1" applyBorder="1" applyAlignment="1">
      <alignment horizontal="center" vertical="center" wrapText="1"/>
    </xf>
    <xf numFmtId="4" fontId="3" fillId="37" borderId="20" xfId="0" applyNumberFormat="1" applyFont="1" applyFill="1" applyBorder="1" applyAlignment="1">
      <alignment horizontal="center" vertical="center" wrapText="1"/>
    </xf>
    <xf numFmtId="4" fontId="4" fillId="37" borderId="24" xfId="0" applyNumberFormat="1" applyFont="1" applyFill="1" applyBorder="1" applyAlignment="1">
      <alignment horizontal="center" vertical="center" wrapText="1"/>
    </xf>
    <xf numFmtId="4" fontId="3" fillId="40" borderId="46" xfId="0" applyNumberFormat="1" applyFont="1" applyFill="1" applyBorder="1" applyAlignment="1">
      <alignment horizontal="center" vertical="center" wrapText="1"/>
    </xf>
    <xf numFmtId="4" fontId="4" fillId="40" borderId="79" xfId="0" applyNumberFormat="1" applyFont="1" applyFill="1" applyBorder="1" applyAlignment="1">
      <alignment horizontal="center" vertical="center" wrapText="1"/>
    </xf>
    <xf numFmtId="0" fontId="20" fillId="41" borderId="78" xfId="80" applyFont="1" applyFill="1" applyBorder="1" applyAlignment="1">
      <alignment horizontal="center" vertical="center"/>
    </xf>
    <xf numFmtId="49" fontId="20" fillId="41" borderId="14" xfId="80" applyNumberFormat="1" applyFont="1" applyFill="1" applyBorder="1" applyAlignment="1">
      <alignment horizontal="center" vertical="center"/>
    </xf>
    <xf numFmtId="0" fontId="20" fillId="41" borderId="14" xfId="80" applyFont="1" applyFill="1" applyBorder="1" applyAlignment="1" applyProtection="1">
      <alignment horizontal="center" vertical="center" wrapText="1"/>
    </xf>
    <xf numFmtId="2" fontId="3" fillId="36" borderId="14" xfId="0" applyNumberFormat="1" applyFont="1" applyFill="1" applyBorder="1" applyAlignment="1" applyProtection="1">
      <alignment horizontal="left" vertical="center" wrapText="1"/>
    </xf>
    <xf numFmtId="2" fontId="3" fillId="36" borderId="14" xfId="0" applyNumberFormat="1" applyFont="1" applyFill="1" applyBorder="1" applyAlignment="1">
      <alignment horizontal="center" vertical="center"/>
    </xf>
    <xf numFmtId="4" fontId="3" fillId="36" borderId="14" xfId="0" applyNumberFormat="1" applyFont="1" applyFill="1" applyBorder="1" applyAlignment="1">
      <alignment horizontal="center" vertical="center"/>
    </xf>
    <xf numFmtId="4" fontId="3" fillId="36" borderId="14" xfId="0" applyNumberFormat="1" applyFont="1" applyFill="1" applyBorder="1" applyAlignment="1">
      <alignment horizontal="center" vertical="center" wrapText="1"/>
    </xf>
    <xf numFmtId="0" fontId="3" fillId="36" borderId="14" xfId="0" applyFont="1" applyFill="1" applyBorder="1" applyAlignment="1">
      <alignment horizontal="center" vertical="center" wrapText="1"/>
    </xf>
    <xf numFmtId="0" fontId="3" fillId="36" borderId="46" xfId="0" applyFont="1" applyFill="1" applyBorder="1" applyAlignment="1">
      <alignment horizontal="center" vertical="center" wrapText="1"/>
    </xf>
    <xf numFmtId="2" fontId="3" fillId="41" borderId="14" xfId="0" applyNumberFormat="1" applyFont="1" applyFill="1" applyBorder="1" applyAlignment="1" applyProtection="1">
      <alignment horizontal="left" vertical="center" wrapText="1"/>
    </xf>
    <xf numFmtId="2" fontId="3" fillId="41" borderId="14" xfId="0" applyNumberFormat="1" applyFont="1" applyFill="1" applyBorder="1" applyAlignment="1">
      <alignment horizontal="center" vertical="center"/>
    </xf>
    <xf numFmtId="4" fontId="3" fillId="41" borderId="14" xfId="0" applyNumberFormat="1" applyFont="1" applyFill="1" applyBorder="1" applyAlignment="1">
      <alignment horizontal="center" vertical="center"/>
    </xf>
    <xf numFmtId="4" fontId="3" fillId="41" borderId="14" xfId="0" applyNumberFormat="1" applyFont="1" applyFill="1" applyBorder="1" applyAlignment="1">
      <alignment horizontal="center" vertical="center" wrapText="1"/>
    </xf>
    <xf numFmtId="0" fontId="3" fillId="41" borderId="14" xfId="0" applyFont="1" applyFill="1" applyBorder="1" applyAlignment="1">
      <alignment horizontal="center" vertical="center" wrapText="1"/>
    </xf>
    <xf numFmtId="0" fontId="3" fillId="41" borderId="46" xfId="0" applyFont="1" applyFill="1" applyBorder="1" applyAlignment="1">
      <alignment horizontal="center" vertical="center" wrapText="1"/>
    </xf>
    <xf numFmtId="4" fontId="3" fillId="36" borderId="46" xfId="0" applyNumberFormat="1" applyFont="1" applyFill="1" applyBorder="1" applyAlignment="1">
      <alignment horizontal="center" vertical="center" wrapText="1"/>
    </xf>
    <xf numFmtId="4" fontId="3" fillId="41" borderId="46" xfId="0" applyNumberFormat="1" applyFont="1" applyFill="1" applyBorder="1" applyAlignment="1">
      <alignment horizontal="center" vertical="center" wrapText="1"/>
    </xf>
    <xf numFmtId="4" fontId="4" fillId="37" borderId="108" xfId="159" applyNumberFormat="1" applyFont="1" applyFill="1" applyBorder="1" applyAlignment="1" applyProtection="1">
      <alignment vertical="center" wrapText="1"/>
      <protection locked="0"/>
    </xf>
    <xf numFmtId="0" fontId="4" fillId="36" borderId="16" xfId="0" applyFont="1" applyFill="1" applyBorder="1" applyAlignment="1">
      <alignment horizontal="center" vertical="center" wrapText="1"/>
    </xf>
    <xf numFmtId="4" fontId="3" fillId="40" borderId="14" xfId="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/>
    </xf>
    <xf numFmtId="0" fontId="26" fillId="0" borderId="0" xfId="0" applyFont="1" applyAlignment="1">
      <alignment horizontal="left"/>
    </xf>
    <xf numFmtId="2" fontId="3" fillId="0" borderId="0" xfId="0" applyNumberFormat="1" applyFont="1" applyAlignment="1">
      <alignment horizontal="left"/>
    </xf>
    <xf numFmtId="0" fontId="4" fillId="36" borderId="16" xfId="0" applyFont="1" applyFill="1" applyBorder="1" applyAlignment="1" applyProtection="1">
      <alignment horizontal="center" vertical="center" wrapText="1"/>
      <protection locked="0"/>
    </xf>
    <xf numFmtId="44" fontId="4" fillId="36" borderId="77" xfId="38" applyFont="1" applyFill="1" applyBorder="1" applyAlignment="1" applyProtection="1">
      <alignment horizontal="center" vertical="center" wrapText="1"/>
      <protection locked="0"/>
    </xf>
    <xf numFmtId="4" fontId="3" fillId="37" borderId="19" xfId="0" applyNumberFormat="1" applyFont="1" applyFill="1" applyBorder="1" applyAlignment="1" applyProtection="1">
      <alignment horizontal="right" vertical="center" wrapText="1"/>
      <protection locked="0"/>
    </xf>
    <xf numFmtId="4" fontId="4" fillId="37" borderId="20" xfId="38" applyNumberFormat="1" applyFont="1" applyFill="1" applyBorder="1" applyAlignment="1" applyProtection="1">
      <alignment horizontal="right" vertical="center" wrapText="1"/>
      <protection locked="0"/>
    </xf>
    <xf numFmtId="0" fontId="19" fillId="37" borderId="20" xfId="0" applyFont="1" applyFill="1" applyBorder="1" applyProtection="1">
      <protection locked="0"/>
    </xf>
    <xf numFmtId="0" fontId="19" fillId="37" borderId="104" xfId="0" applyFont="1" applyFill="1" applyBorder="1" applyProtection="1">
      <protection locked="0"/>
    </xf>
    <xf numFmtId="4" fontId="3" fillId="17" borderId="90" xfId="0" applyNumberFormat="1" applyFont="1" applyFill="1" applyBorder="1" applyAlignment="1" applyProtection="1">
      <alignment horizontal="right" vertical="center" wrapText="1"/>
      <protection locked="0"/>
    </xf>
    <xf numFmtId="4" fontId="3" fillId="17" borderId="14" xfId="38" applyNumberFormat="1" applyFont="1" applyFill="1" applyBorder="1" applyAlignment="1" applyProtection="1">
      <alignment horizontal="right" vertical="center" wrapText="1"/>
      <protection locked="0"/>
    </xf>
    <xf numFmtId="0" fontId="19" fillId="0" borderId="14" xfId="0" applyFont="1" applyBorder="1" applyProtection="1">
      <protection locked="0"/>
    </xf>
    <xf numFmtId="0" fontId="19" fillId="0" borderId="80" xfId="0" applyFont="1" applyBorder="1" applyProtection="1">
      <protection locked="0"/>
    </xf>
    <xf numFmtId="4" fontId="3" fillId="40" borderId="90" xfId="0" applyNumberFormat="1" applyFont="1" applyFill="1" applyBorder="1" applyAlignment="1" applyProtection="1">
      <alignment horizontal="right" vertical="center" wrapText="1"/>
      <protection locked="0"/>
    </xf>
    <xf numFmtId="4" fontId="3" fillId="40" borderId="14" xfId="38" applyNumberFormat="1" applyFont="1" applyFill="1" applyBorder="1" applyAlignment="1" applyProtection="1">
      <alignment horizontal="right" vertical="center" wrapText="1"/>
      <protection locked="0"/>
    </xf>
    <xf numFmtId="0" fontId="19" fillId="40" borderId="14" xfId="0" applyFont="1" applyFill="1" applyBorder="1" applyProtection="1">
      <protection locked="0"/>
    </xf>
    <xf numFmtId="0" fontId="19" fillId="40" borderId="80" xfId="0" applyFont="1" applyFill="1" applyBorder="1" applyProtection="1">
      <protection locked="0"/>
    </xf>
    <xf numFmtId="0" fontId="19" fillId="0" borderId="0" xfId="0" applyFont="1" applyProtection="1">
      <protection locked="0"/>
    </xf>
    <xf numFmtId="0" fontId="26" fillId="0" borderId="0" xfId="0" applyFont="1" applyAlignment="1">
      <alignment horizontal="left" vertical="center" wrapText="1"/>
    </xf>
    <xf numFmtId="0" fontId="25" fillId="0" borderId="0" xfId="0" quotePrefix="1" applyFont="1" applyAlignment="1">
      <alignment horizontal="left" vertical="distributed" wrapText="1"/>
    </xf>
    <xf numFmtId="4" fontId="4" fillId="37" borderId="68" xfId="38" applyNumberFormat="1" applyFont="1" applyFill="1" applyBorder="1" applyAlignment="1">
      <alignment horizontal="center" vertical="center"/>
    </xf>
    <xf numFmtId="4" fontId="4" fillId="37" borderId="69" xfId="38" applyNumberFormat="1" applyFont="1" applyFill="1" applyBorder="1" applyAlignment="1">
      <alignment horizontal="center" vertical="center"/>
    </xf>
    <xf numFmtId="0" fontId="4" fillId="37" borderId="68" xfId="0" applyFont="1" applyFill="1" applyBorder="1" applyAlignment="1">
      <alignment horizontal="center" vertical="center"/>
    </xf>
    <xf numFmtId="0" fontId="4" fillId="37" borderId="75" xfId="0" applyFont="1" applyFill="1" applyBorder="1" applyAlignment="1">
      <alignment horizontal="center" vertical="center"/>
    </xf>
    <xf numFmtId="0" fontId="4" fillId="37" borderId="72" xfId="0" applyFont="1" applyFill="1" applyBorder="1" applyAlignment="1">
      <alignment horizontal="center" vertical="center" wrapText="1"/>
    </xf>
    <xf numFmtId="0" fontId="4" fillId="37" borderId="16" xfId="0" applyFont="1" applyFill="1" applyBorder="1" applyAlignment="1">
      <alignment horizontal="center" vertical="center" wrapText="1"/>
    </xf>
    <xf numFmtId="44" fontId="4" fillId="37" borderId="15" xfId="38" applyFont="1" applyFill="1" applyBorder="1" applyAlignment="1">
      <alignment horizontal="center" vertical="center" wrapText="1"/>
    </xf>
    <xf numFmtId="44" fontId="4" fillId="37" borderId="76" xfId="38" applyFont="1" applyFill="1" applyBorder="1" applyAlignment="1">
      <alignment horizontal="center" vertical="center" wrapText="1"/>
    </xf>
    <xf numFmtId="0" fontId="67" fillId="37" borderId="82" xfId="0" applyFont="1" applyFill="1" applyBorder="1" applyAlignment="1">
      <alignment horizontal="center" vertical="center" wrapText="1"/>
    </xf>
    <xf numFmtId="0" fontId="67" fillId="37" borderId="83" xfId="0" applyFont="1" applyFill="1" applyBorder="1" applyAlignment="1">
      <alignment horizontal="center" vertical="center" wrapText="1"/>
    </xf>
    <xf numFmtId="0" fontId="69" fillId="0" borderId="14" xfId="0" applyFont="1" applyBorder="1" applyAlignment="1">
      <alignment horizontal="center" vertical="top" wrapText="1"/>
    </xf>
    <xf numFmtId="0" fontId="71" fillId="0" borderId="10" xfId="0" applyFont="1" applyBorder="1" applyAlignment="1">
      <alignment horizontal="center" vertical="top" wrapText="1"/>
    </xf>
    <xf numFmtId="0" fontId="33" fillId="0" borderId="51" xfId="0" applyFont="1" applyBorder="1" applyAlignment="1">
      <alignment horizontal="left"/>
    </xf>
    <xf numFmtId="0" fontId="25" fillId="0" borderId="0" xfId="0" quotePrefix="1" applyFont="1" applyBorder="1" applyAlignment="1">
      <alignment horizontal="center" vertical="top" wrapText="1"/>
    </xf>
    <xf numFmtId="0" fontId="4" fillId="37" borderId="70" xfId="0" applyFont="1" applyFill="1" applyBorder="1" applyAlignment="1">
      <alignment horizontal="center" vertical="center"/>
    </xf>
    <xf numFmtId="0" fontId="4" fillId="37" borderId="71" xfId="0" applyFont="1" applyFill="1" applyBorder="1" applyAlignment="1">
      <alignment horizontal="center" vertical="center"/>
    </xf>
    <xf numFmtId="44" fontId="4" fillId="37" borderId="74" xfId="38" applyFont="1" applyFill="1" applyBorder="1" applyAlignment="1">
      <alignment horizontal="center" vertical="center" wrapText="1"/>
    </xf>
    <xf numFmtId="44" fontId="4" fillId="37" borderId="77" xfId="38" applyFont="1" applyFill="1" applyBorder="1" applyAlignment="1">
      <alignment horizontal="center" vertical="center" wrapText="1"/>
    </xf>
    <xf numFmtId="0" fontId="70" fillId="0" borderId="87" xfId="0" applyFont="1" applyBorder="1" applyAlignment="1" applyProtection="1">
      <alignment horizontal="center" vertical="top" wrapText="1"/>
      <protection locked="0"/>
    </xf>
    <xf numFmtId="0" fontId="70" fillId="0" borderId="88" xfId="0" applyFont="1" applyBorder="1" applyAlignment="1" applyProtection="1">
      <alignment horizontal="center" vertical="top" wrapText="1"/>
      <protection locked="0"/>
    </xf>
    <xf numFmtId="0" fontId="70" fillId="0" borderId="89" xfId="0" applyFont="1" applyBorder="1" applyAlignment="1" applyProtection="1">
      <alignment horizontal="center" vertical="top" wrapText="1"/>
      <protection locked="0"/>
    </xf>
    <xf numFmtId="0" fontId="70" fillId="0" borderId="46" xfId="0" applyFont="1" applyBorder="1" applyAlignment="1" applyProtection="1">
      <alignment horizontal="center" vertical="top" wrapText="1"/>
      <protection locked="0"/>
    </xf>
    <xf numFmtId="0" fontId="70" fillId="0" borderId="23" xfId="0" applyFont="1" applyBorder="1" applyAlignment="1" applyProtection="1">
      <alignment horizontal="center" vertical="top" wrapText="1"/>
      <protection locked="0"/>
    </xf>
    <xf numFmtId="0" fontId="70" fillId="0" borderId="67" xfId="0" applyFont="1" applyBorder="1" applyAlignment="1" applyProtection="1">
      <alignment horizontal="center" vertical="top" wrapText="1"/>
      <protection locked="0"/>
    </xf>
    <xf numFmtId="0" fontId="74" fillId="0" borderId="0" xfId="0" applyFont="1" applyAlignment="1">
      <alignment horizontal="center" vertical="center"/>
    </xf>
    <xf numFmtId="0" fontId="40" fillId="0" borderId="0" xfId="0" applyFont="1" applyAlignment="1">
      <alignment horizontal="center"/>
    </xf>
    <xf numFmtId="0" fontId="62" fillId="0" borderId="0" xfId="0" applyFont="1" applyAlignment="1">
      <alignment horizontal="center"/>
    </xf>
    <xf numFmtId="0" fontId="72" fillId="0" borderId="0" xfId="0" applyFont="1" applyAlignment="1">
      <alignment horizontal="center"/>
    </xf>
    <xf numFmtId="0" fontId="73" fillId="0" borderId="0" xfId="0" applyFont="1" applyAlignment="1">
      <alignment horizontal="center" vertical="center" wrapText="1"/>
    </xf>
    <xf numFmtId="10" fontId="4" fillId="37" borderId="106" xfId="60" applyNumberFormat="1" applyFont="1" applyFill="1" applyBorder="1" applyAlignment="1" applyProtection="1">
      <alignment horizontal="center" vertical="center" wrapText="1"/>
      <protection locked="0"/>
    </xf>
    <xf numFmtId="0" fontId="38" fillId="0" borderId="0" xfId="0" applyFont="1" applyAlignment="1" applyProtection="1">
      <alignment horizontal="left" vertical="center" wrapText="1"/>
      <protection locked="0"/>
    </xf>
    <xf numFmtId="0" fontId="40" fillId="0" borderId="0" xfId="0" applyFont="1" applyBorder="1" applyAlignment="1" applyProtection="1">
      <alignment horizontal="center"/>
      <protection locked="0"/>
    </xf>
    <xf numFmtId="0" fontId="62" fillId="0" borderId="0" xfId="0" applyFont="1" applyBorder="1" applyAlignment="1">
      <alignment horizontal="center"/>
    </xf>
    <xf numFmtId="0" fontId="62" fillId="17" borderId="0" xfId="0" applyFont="1" applyFill="1" applyBorder="1" applyAlignment="1">
      <alignment horizontal="center" vertical="center"/>
    </xf>
    <xf numFmtId="0" fontId="4" fillId="36" borderId="10" xfId="0" applyFont="1" applyFill="1" applyBorder="1" applyAlignment="1" applyProtection="1">
      <alignment horizontal="center" vertical="center" wrapText="1"/>
      <protection locked="0"/>
    </xf>
    <xf numFmtId="0" fontId="4" fillId="36" borderId="16" xfId="0" applyFont="1" applyFill="1" applyBorder="1" applyAlignment="1" applyProtection="1">
      <alignment horizontal="center" vertical="center" wrapText="1"/>
      <protection locked="0"/>
    </xf>
    <xf numFmtId="0" fontId="4" fillId="36" borderId="74" xfId="0" applyFont="1" applyFill="1" applyBorder="1" applyAlignment="1" applyProtection="1">
      <alignment horizontal="center" vertical="center" wrapText="1"/>
      <protection locked="0"/>
    </xf>
    <xf numFmtId="0" fontId="4" fillId="36" borderId="95" xfId="0" applyFont="1" applyFill="1" applyBorder="1" applyAlignment="1">
      <alignment horizontal="center" vertical="center"/>
    </xf>
    <xf numFmtId="0" fontId="4" fillId="36" borderId="99" xfId="0" applyFont="1" applyFill="1" applyBorder="1" applyAlignment="1">
      <alignment horizontal="center" vertical="center"/>
    </xf>
    <xf numFmtId="0" fontId="4" fillId="36" borderId="96" xfId="0" applyFont="1" applyFill="1" applyBorder="1" applyAlignment="1">
      <alignment horizontal="center" vertical="center" wrapText="1"/>
    </xf>
    <xf numFmtId="0" fontId="4" fillId="36" borderId="100" xfId="0" applyFont="1" applyFill="1" applyBorder="1" applyAlignment="1">
      <alignment horizontal="center" vertical="center" wrapText="1"/>
    </xf>
    <xf numFmtId="0" fontId="4" fillId="37" borderId="105" xfId="0" applyFont="1" applyFill="1" applyBorder="1" applyAlignment="1">
      <alignment horizontal="center" vertical="center" wrapText="1"/>
    </xf>
    <xf numFmtId="0" fontId="4" fillId="37" borderId="106" xfId="0" applyFont="1" applyFill="1" applyBorder="1" applyAlignment="1">
      <alignment horizontal="center" vertical="center" wrapText="1"/>
    </xf>
    <xf numFmtId="0" fontId="69" fillId="0" borderId="14" xfId="0" applyFont="1" applyFill="1" applyBorder="1" applyAlignment="1" applyProtection="1">
      <alignment horizontal="center" vertical="top" wrapText="1"/>
      <protection locked="0"/>
    </xf>
    <xf numFmtId="0" fontId="70" fillId="0" borderId="10" xfId="0" applyFont="1" applyBorder="1" applyAlignment="1" applyProtection="1">
      <alignment horizontal="center" vertical="top" wrapText="1"/>
      <protection locked="0"/>
    </xf>
    <xf numFmtId="0" fontId="71" fillId="0" borderId="10" xfId="0" applyFont="1" applyBorder="1" applyAlignment="1" applyProtection="1">
      <alignment horizontal="center" vertical="top" wrapText="1"/>
      <protection locked="0"/>
    </xf>
    <xf numFmtId="4" fontId="38" fillId="0" borderId="11" xfId="0" applyNumberFormat="1" applyFont="1" applyBorder="1" applyAlignment="1" applyProtection="1">
      <alignment horizontal="left" vertical="center" wrapText="1"/>
      <protection locked="0"/>
    </xf>
    <xf numFmtId="4" fontId="38" fillId="0" borderId="0" xfId="0" applyNumberFormat="1" applyFont="1" applyBorder="1" applyAlignment="1" applyProtection="1">
      <alignment horizontal="left" vertical="center" wrapText="1"/>
      <protection locked="0"/>
    </xf>
    <xf numFmtId="0" fontId="37" fillId="0" borderId="11" xfId="0" applyFont="1" applyBorder="1" applyAlignment="1" applyProtection="1">
      <alignment horizontal="center" vertical="center" textRotation="255"/>
      <protection locked="0"/>
    </xf>
    <xf numFmtId="0" fontId="37" fillId="0" borderId="0" xfId="0" applyFont="1" applyBorder="1" applyAlignment="1" applyProtection="1">
      <alignment horizontal="center" vertical="center" textRotation="255"/>
      <protection locked="0"/>
    </xf>
    <xf numFmtId="4" fontId="38" fillId="0" borderId="0" xfId="0" applyNumberFormat="1" applyFont="1" applyAlignment="1" applyProtection="1">
      <alignment horizontal="left" vertical="center" wrapText="1"/>
      <protection locked="0"/>
    </xf>
    <xf numFmtId="0" fontId="39" fillId="0" borderId="0" xfId="0" quotePrefix="1" applyFont="1" applyBorder="1" applyAlignment="1" applyProtection="1">
      <alignment horizontal="left" vertical="center" wrapText="1"/>
      <protection locked="0"/>
    </xf>
    <xf numFmtId="4" fontId="38" fillId="0" borderId="0" xfId="0" applyNumberFormat="1" applyFont="1" applyAlignment="1" applyProtection="1">
      <alignment horizontal="left" vertical="center"/>
      <protection locked="0"/>
    </xf>
    <xf numFmtId="4" fontId="37" fillId="0" borderId="0" xfId="0" applyNumberFormat="1" applyFont="1" applyAlignment="1" applyProtection="1">
      <alignment horizontal="left" vertical="center" wrapText="1"/>
      <protection locked="0"/>
    </xf>
    <xf numFmtId="0" fontId="4" fillId="36" borderId="92" xfId="0" applyFont="1" applyFill="1" applyBorder="1" applyAlignment="1">
      <alignment horizontal="center" vertical="center" wrapText="1"/>
    </xf>
    <xf numFmtId="0" fontId="4" fillId="36" borderId="88" xfId="0" applyFont="1" applyFill="1" applyBorder="1" applyAlignment="1">
      <alignment horizontal="center" vertical="center" wrapText="1"/>
    </xf>
    <xf numFmtId="0" fontId="4" fillId="36" borderId="93" xfId="0" applyFont="1" applyFill="1" applyBorder="1" applyAlignment="1">
      <alignment horizontal="center" vertical="center" wrapText="1"/>
    </xf>
    <xf numFmtId="0" fontId="4" fillId="36" borderId="89" xfId="0" applyFont="1" applyFill="1" applyBorder="1" applyAlignment="1" applyProtection="1">
      <alignment horizontal="center" vertical="center" wrapText="1"/>
      <protection locked="0"/>
    </xf>
    <xf numFmtId="0" fontId="4" fillId="36" borderId="94" xfId="0" applyFont="1" applyFill="1" applyBorder="1" applyAlignment="1" applyProtection="1">
      <alignment horizontal="center" vertical="center" wrapText="1"/>
      <protection locked="0"/>
    </xf>
    <xf numFmtId="0" fontId="4" fillId="36" borderId="98" xfId="0" applyFont="1" applyFill="1" applyBorder="1" applyAlignment="1" applyProtection="1">
      <alignment horizontal="center" vertical="center" wrapText="1"/>
      <protection locked="0"/>
    </xf>
    <xf numFmtId="2" fontId="4" fillId="36" borderId="36" xfId="0" applyNumberFormat="1" applyFont="1" applyFill="1" applyBorder="1" applyAlignment="1">
      <alignment horizontal="center" vertical="center"/>
    </xf>
    <xf numFmtId="2" fontId="4" fillId="36" borderId="96" xfId="0" applyNumberFormat="1" applyFont="1" applyFill="1" applyBorder="1" applyAlignment="1">
      <alignment horizontal="center" vertical="center"/>
    </xf>
    <xf numFmtId="2" fontId="4" fillId="36" borderId="100" xfId="0" applyNumberFormat="1" applyFont="1" applyFill="1" applyBorder="1" applyAlignment="1">
      <alignment horizontal="center" vertical="center"/>
    </xf>
    <xf numFmtId="43" fontId="4" fillId="36" borderId="36" xfId="0" applyNumberFormat="1" applyFont="1" applyFill="1" applyBorder="1" applyAlignment="1">
      <alignment horizontal="center" vertical="center" wrapText="1"/>
    </xf>
    <xf numFmtId="43" fontId="4" fillId="36" borderId="96" xfId="0" applyNumberFormat="1" applyFont="1" applyFill="1" applyBorder="1" applyAlignment="1">
      <alignment horizontal="center" vertical="center" wrapText="1"/>
    </xf>
    <xf numFmtId="43" fontId="4" fillId="36" borderId="100" xfId="0" applyNumberFormat="1" applyFont="1" applyFill="1" applyBorder="1" applyAlignment="1">
      <alignment horizontal="center" vertical="center" wrapText="1"/>
    </xf>
    <xf numFmtId="0" fontId="4" fillId="36" borderId="36" xfId="0" applyFont="1" applyFill="1" applyBorder="1" applyAlignment="1">
      <alignment horizontal="center" vertical="center" wrapText="1"/>
    </xf>
    <xf numFmtId="0" fontId="4" fillId="36" borderId="10" xfId="0" applyFont="1" applyFill="1" applyBorder="1" applyAlignment="1">
      <alignment horizontal="center" vertical="center" wrapText="1"/>
    </xf>
    <xf numFmtId="0" fontId="4" fillId="36" borderId="15" xfId="0" applyFont="1" applyFill="1" applyBorder="1" applyAlignment="1">
      <alignment horizontal="center" vertical="center" wrapText="1"/>
    </xf>
    <xf numFmtId="0" fontId="4" fillId="36" borderId="101" xfId="0" applyFont="1" applyFill="1" applyBorder="1" applyAlignment="1" applyProtection="1">
      <alignment horizontal="center" vertical="center" wrapText="1"/>
      <protection locked="0"/>
    </xf>
    <xf numFmtId="0" fontId="4" fillId="36" borderId="97" xfId="0" applyFont="1" applyFill="1" applyBorder="1" applyAlignment="1" applyProtection="1">
      <alignment horizontal="center" vertical="center" wrapText="1"/>
      <protection locked="0"/>
    </xf>
    <xf numFmtId="0" fontId="4" fillId="36" borderId="102" xfId="0" applyFont="1" applyFill="1" applyBorder="1" applyAlignment="1" applyProtection="1">
      <alignment horizontal="center" vertical="center" wrapText="1"/>
      <protection locked="0"/>
    </xf>
    <xf numFmtId="0" fontId="4" fillId="36" borderId="16" xfId="0" applyFont="1" applyFill="1" applyBorder="1" applyAlignment="1">
      <alignment horizontal="center" vertical="center" wrapText="1"/>
    </xf>
    <xf numFmtId="4" fontId="4" fillId="34" borderId="36" xfId="79" applyNumberFormat="1" applyFont="1" applyFill="1" applyBorder="1" applyAlignment="1">
      <alignment horizontal="center" vertical="center" wrapText="1"/>
    </xf>
    <xf numFmtId="4" fontId="4" fillId="34" borderId="14" xfId="79" applyNumberFormat="1" applyFont="1" applyFill="1" applyBorder="1" applyAlignment="1">
      <alignment horizontal="center" vertical="center" wrapText="1"/>
    </xf>
    <xf numFmtId="0" fontId="74" fillId="0" borderId="0" xfId="0" applyFont="1" applyAlignment="1">
      <alignment horizontal="center" vertical="center" wrapText="1"/>
    </xf>
    <xf numFmtId="4" fontId="3" fillId="39" borderId="36" xfId="0" applyNumberFormat="1" applyFont="1" applyFill="1" applyBorder="1" applyAlignment="1">
      <alignment horizontal="center" vertical="center" wrapText="1"/>
    </xf>
    <xf numFmtId="4" fontId="3" fillId="39" borderId="14" xfId="0" applyNumberFormat="1" applyFont="1" applyFill="1" applyBorder="1" applyAlignment="1">
      <alignment horizontal="center" vertical="center" wrapText="1"/>
    </xf>
    <xf numFmtId="49" fontId="4" fillId="18" borderId="65" xfId="0" applyNumberFormat="1" applyFont="1" applyFill="1" applyBorder="1" applyAlignment="1">
      <alignment horizontal="center" vertical="center" wrapText="1"/>
    </xf>
    <xf numFmtId="49" fontId="4" fillId="18" borderId="64" xfId="0" applyNumberFormat="1" applyFont="1" applyFill="1" applyBorder="1" applyAlignment="1">
      <alignment horizontal="center" vertical="center" wrapText="1"/>
    </xf>
    <xf numFmtId="4" fontId="4" fillId="17" borderId="36" xfId="79" applyNumberFormat="1" applyFont="1" applyFill="1" applyBorder="1" applyAlignment="1">
      <alignment horizontal="center" vertical="center" wrapText="1"/>
    </xf>
    <xf numFmtId="4" fontId="4" fillId="17" borderId="14" xfId="79" applyNumberFormat="1" applyFont="1" applyFill="1" applyBorder="1" applyAlignment="1">
      <alignment horizontal="center" vertical="center" wrapText="1"/>
    </xf>
    <xf numFmtId="4" fontId="27" fillId="18" borderId="36" xfId="0" applyNumberFormat="1" applyFont="1" applyFill="1" applyBorder="1" applyAlignment="1">
      <alignment horizontal="center" vertical="center"/>
    </xf>
    <xf numFmtId="4" fontId="27" fillId="18" borderId="14" xfId="0" applyNumberFormat="1" applyFont="1" applyFill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2" fontId="4" fillId="17" borderId="37" xfId="0" applyNumberFormat="1" applyFont="1" applyFill="1" applyBorder="1" applyAlignment="1" applyProtection="1">
      <alignment horizontal="center" vertical="center" wrapText="1"/>
    </xf>
    <xf numFmtId="2" fontId="4" fillId="17" borderId="14" xfId="0" applyNumberFormat="1" applyFont="1" applyFill="1" applyBorder="1" applyAlignment="1" applyProtection="1">
      <alignment horizontal="center" vertical="center" wrapText="1"/>
    </xf>
    <xf numFmtId="4" fontId="27" fillId="18" borderId="37" xfId="0" applyNumberFormat="1" applyFont="1" applyFill="1" applyBorder="1" applyAlignment="1">
      <alignment horizontal="center" vertical="center"/>
    </xf>
    <xf numFmtId="10" fontId="27" fillId="18" borderId="14" xfId="78" applyNumberFormat="1" applyFont="1" applyFill="1" applyBorder="1" applyAlignment="1">
      <alignment horizontal="center" vertical="center"/>
    </xf>
    <xf numFmtId="10" fontId="27" fillId="18" borderId="10" xfId="78" applyNumberFormat="1" applyFont="1" applyFill="1" applyBorder="1" applyAlignment="1">
      <alignment horizontal="center" vertical="center"/>
    </xf>
    <xf numFmtId="0" fontId="40" fillId="0" borderId="0" xfId="0" applyFont="1" applyBorder="1" applyAlignment="1">
      <alignment horizontal="center"/>
    </xf>
    <xf numFmtId="0" fontId="73" fillId="17" borderId="0" xfId="0" applyFont="1" applyFill="1" applyBorder="1" applyAlignment="1">
      <alignment horizontal="center" vertical="center"/>
    </xf>
    <xf numFmtId="49" fontId="4" fillId="18" borderId="63" xfId="0" applyNumberFormat="1" applyFont="1" applyFill="1" applyBorder="1" applyAlignment="1">
      <alignment horizontal="center" vertical="center" wrapText="1"/>
    </xf>
    <xf numFmtId="0" fontId="30" fillId="0" borderId="43" xfId="0" applyFont="1" applyBorder="1" applyAlignment="1">
      <alignment horizontal="center" vertical="center" wrapText="1"/>
    </xf>
    <xf numFmtId="0" fontId="30" fillId="0" borderId="44" xfId="0" applyFont="1" applyBorder="1" applyAlignment="1">
      <alignment horizontal="center" vertical="center" wrapText="1"/>
    </xf>
    <xf numFmtId="0" fontId="4" fillId="18" borderId="17" xfId="0" applyFont="1" applyFill="1" applyBorder="1" applyAlignment="1">
      <alignment horizontal="center"/>
    </xf>
    <xf numFmtId="0" fontId="30" fillId="18" borderId="61" xfId="0" applyFont="1" applyFill="1" applyBorder="1" applyAlignment="1">
      <alignment horizontal="center" vertical="center"/>
    </xf>
    <xf numFmtId="0" fontId="30" fillId="18" borderId="62" xfId="0" applyFont="1" applyFill="1" applyBorder="1" applyAlignment="1">
      <alignment horizontal="center" vertical="center"/>
    </xf>
    <xf numFmtId="4" fontId="30" fillId="0" borderId="43" xfId="0" applyNumberFormat="1" applyFont="1" applyBorder="1" applyAlignment="1">
      <alignment horizontal="center" vertical="center"/>
    </xf>
    <xf numFmtId="0" fontId="30" fillId="0" borderId="60" xfId="0" applyFont="1" applyBorder="1" applyAlignment="1">
      <alignment horizontal="center" vertical="center"/>
    </xf>
    <xf numFmtId="4" fontId="3" fillId="0" borderId="36" xfId="0" applyNumberFormat="1" applyFont="1" applyBorder="1" applyAlignment="1">
      <alignment horizontal="center" vertical="center"/>
    </xf>
    <xf numFmtId="4" fontId="3" fillId="0" borderId="14" xfId="0" applyNumberFormat="1" applyFont="1" applyBorder="1" applyAlignment="1">
      <alignment horizontal="center" vertical="center"/>
    </xf>
    <xf numFmtId="0" fontId="25" fillId="0" borderId="0" xfId="0" quotePrefix="1" applyFont="1" applyBorder="1" applyAlignment="1">
      <alignment horizontal="left" vertical="top" wrapText="1"/>
    </xf>
    <xf numFmtId="0" fontId="71" fillId="0" borderId="17" xfId="0" applyFont="1" applyBorder="1" applyAlignment="1">
      <alignment horizontal="center" vertical="top" wrapText="1"/>
    </xf>
    <xf numFmtId="0" fontId="71" fillId="0" borderId="12" xfId="0" applyFont="1" applyBorder="1" applyAlignment="1">
      <alignment horizontal="center" vertical="top" wrapText="1"/>
    </xf>
    <xf numFmtId="0" fontId="33" fillId="0" borderId="51" xfId="0" applyFont="1" applyBorder="1" applyAlignment="1">
      <alignment horizontal="center"/>
    </xf>
    <xf numFmtId="0" fontId="71" fillId="0" borderId="35" xfId="0" applyFont="1" applyBorder="1" applyAlignment="1">
      <alignment horizontal="center" vertical="top" wrapText="1"/>
    </xf>
    <xf numFmtId="0" fontId="71" fillId="0" borderId="41" xfId="0" applyFont="1" applyBorder="1" applyAlignment="1">
      <alignment horizontal="center" vertical="top" wrapText="1"/>
    </xf>
    <xf numFmtId="0" fontId="71" fillId="0" borderId="42" xfId="0" applyFont="1" applyBorder="1" applyAlignment="1">
      <alignment horizontal="center" vertical="top" wrapText="1"/>
    </xf>
    <xf numFmtId="10" fontId="4" fillId="18" borderId="50" xfId="0" applyNumberFormat="1" applyFont="1" applyFill="1" applyBorder="1" applyAlignment="1">
      <alignment horizontal="center"/>
    </xf>
    <xf numFmtId="10" fontId="4" fillId="18" borderId="41" xfId="0" applyNumberFormat="1" applyFont="1" applyFill="1" applyBorder="1" applyAlignment="1">
      <alignment horizontal="center"/>
    </xf>
    <xf numFmtId="10" fontId="4" fillId="18" borderId="42" xfId="0" applyNumberFormat="1" applyFont="1" applyFill="1" applyBorder="1" applyAlignment="1">
      <alignment horizontal="center"/>
    </xf>
    <xf numFmtId="10" fontId="4" fillId="18" borderId="52" xfId="0" applyNumberFormat="1" applyFont="1" applyFill="1" applyBorder="1" applyAlignment="1">
      <alignment horizontal="center" vertical="center"/>
    </xf>
    <xf numFmtId="10" fontId="4" fillId="18" borderId="53" xfId="0" applyNumberFormat="1" applyFont="1" applyFill="1" applyBorder="1" applyAlignment="1">
      <alignment horizontal="center" vertical="center"/>
    </xf>
    <xf numFmtId="10" fontId="4" fillId="18" borderId="54" xfId="0" applyNumberFormat="1" applyFont="1" applyFill="1" applyBorder="1" applyAlignment="1">
      <alignment horizontal="center" vertical="center"/>
    </xf>
    <xf numFmtId="0" fontId="4" fillId="18" borderId="50" xfId="0" applyFont="1" applyFill="1" applyBorder="1" applyAlignment="1">
      <alignment horizontal="center" vertical="center"/>
    </xf>
    <xf numFmtId="0" fontId="4" fillId="18" borderId="42" xfId="0" applyFont="1" applyFill="1" applyBorder="1" applyAlignment="1">
      <alignment horizontal="center" vertical="center"/>
    </xf>
    <xf numFmtId="0" fontId="69" fillId="0" borderId="38" xfId="0" applyFont="1" applyFill="1" applyBorder="1" applyAlignment="1">
      <alignment horizontal="center" vertical="top" wrapText="1"/>
    </xf>
    <xf numFmtId="0" fontId="69" fillId="0" borderId="39" xfId="0" applyFont="1" applyFill="1" applyBorder="1" applyAlignment="1">
      <alignment horizontal="center" vertical="top" wrapText="1"/>
    </xf>
    <xf numFmtId="0" fontId="69" fillId="0" borderId="40" xfId="0" applyFont="1" applyFill="1" applyBorder="1" applyAlignment="1">
      <alignment horizontal="center" vertical="top" wrapText="1"/>
    </xf>
    <xf numFmtId="0" fontId="4" fillId="18" borderId="58" xfId="0" applyFont="1" applyFill="1" applyBorder="1" applyAlignment="1">
      <alignment horizontal="center" vertical="center"/>
    </xf>
    <xf numFmtId="0" fontId="4" fillId="18" borderId="59" xfId="0" applyFont="1" applyFill="1" applyBorder="1" applyAlignment="1">
      <alignment horizontal="center" vertical="center"/>
    </xf>
  </cellXfs>
  <cellStyles count="160">
    <cellStyle name="20% - Accent1" xfId="1" xr:uid="{00000000-0005-0000-0000-000000000000}"/>
    <cellStyle name="20% - Accent1 2" xfId="82" xr:uid="{6EA22489-E878-4057-8CC9-1C3D386052BB}"/>
    <cellStyle name="20% - Accent2" xfId="2" xr:uid="{00000000-0005-0000-0000-000001000000}"/>
    <cellStyle name="20% - Accent2 2" xfId="83" xr:uid="{8F1AF56A-1B81-4818-89BB-FCCC688574C0}"/>
    <cellStyle name="20% - Accent3" xfId="3" xr:uid="{00000000-0005-0000-0000-000002000000}"/>
    <cellStyle name="20% - Accent3 2" xfId="84" xr:uid="{21F623E8-6667-4A16-9DAD-EF02736813FD}"/>
    <cellStyle name="20% - Accent4" xfId="4" xr:uid="{00000000-0005-0000-0000-000003000000}"/>
    <cellStyle name="20% - Accent4 2" xfId="85" xr:uid="{A0081B75-1FCE-4E5C-9AD4-5A890C5D6D99}"/>
    <cellStyle name="20% - Accent5" xfId="5" xr:uid="{00000000-0005-0000-0000-000004000000}"/>
    <cellStyle name="20% - Accent5 2" xfId="86" xr:uid="{6591025F-8866-4A71-92F1-BC8BFA7FFA3A}"/>
    <cellStyle name="20% - Accent6" xfId="6" xr:uid="{00000000-0005-0000-0000-000005000000}"/>
    <cellStyle name="20% - Accent6 2" xfId="87" xr:uid="{F89C2452-2804-4DD4-B3D9-FE005ACB648C}"/>
    <cellStyle name="40% - Accent1" xfId="7" xr:uid="{00000000-0005-0000-0000-000006000000}"/>
    <cellStyle name="40% - Accent1 2" xfId="88" xr:uid="{8331BE74-05C8-4767-8ACB-ECD79AE694B4}"/>
    <cellStyle name="40% - Accent2" xfId="8" xr:uid="{00000000-0005-0000-0000-000007000000}"/>
    <cellStyle name="40% - Accent2 2" xfId="89" xr:uid="{CAA0119F-9640-4DA3-B046-030C79651796}"/>
    <cellStyle name="40% - Accent3" xfId="9" xr:uid="{00000000-0005-0000-0000-000008000000}"/>
    <cellStyle name="40% - Accent3 2" xfId="90" xr:uid="{B25DCED8-150A-46F3-B508-5B0A7AA46FE9}"/>
    <cellStyle name="40% - Accent4" xfId="10" xr:uid="{00000000-0005-0000-0000-000009000000}"/>
    <cellStyle name="40% - Accent4 2" xfId="91" xr:uid="{2B5BA9CF-0D9C-4379-A335-4BA340041942}"/>
    <cellStyle name="40% - Accent5" xfId="11" xr:uid="{00000000-0005-0000-0000-00000A000000}"/>
    <cellStyle name="40% - Accent5 2" xfId="92" xr:uid="{0C721342-F308-4FA3-968A-93F4C81FCFFE}"/>
    <cellStyle name="40% - Accent6" xfId="12" xr:uid="{00000000-0005-0000-0000-00000B000000}"/>
    <cellStyle name="40% - Accent6 2" xfId="93" xr:uid="{23953EFB-302F-4C5E-AFF3-0EF04EA55D05}"/>
    <cellStyle name="60% - Accent1" xfId="13" xr:uid="{00000000-0005-0000-0000-00000C000000}"/>
    <cellStyle name="60% - Accent1 2" xfId="94" xr:uid="{8C9F63D6-4185-48F8-9BC0-5C93C7815ACB}"/>
    <cellStyle name="60% - Accent2" xfId="14" xr:uid="{00000000-0005-0000-0000-00000D000000}"/>
    <cellStyle name="60% - Accent2 2" xfId="95" xr:uid="{3556FF82-21B1-4563-814B-4168C19F45FF}"/>
    <cellStyle name="60% - Accent3" xfId="15" xr:uid="{00000000-0005-0000-0000-00000E000000}"/>
    <cellStyle name="60% - Accent3 2" xfId="96" xr:uid="{AC3A798B-295F-41EC-B90B-BF5EB3F7E9D0}"/>
    <cellStyle name="60% - Accent4" xfId="16" xr:uid="{00000000-0005-0000-0000-00000F000000}"/>
    <cellStyle name="60% - Accent4 2" xfId="97" xr:uid="{D842E986-2C84-4525-AFA7-4DB7BC8CC745}"/>
    <cellStyle name="60% - Accent5" xfId="17" xr:uid="{00000000-0005-0000-0000-000010000000}"/>
    <cellStyle name="60% - Accent5 2" xfId="98" xr:uid="{1F66D0F8-B25E-46DB-BA04-FC92D5C461FB}"/>
    <cellStyle name="60% - Accent6" xfId="18" xr:uid="{00000000-0005-0000-0000-000011000000}"/>
    <cellStyle name="60% - Accent6 2" xfId="99" xr:uid="{7D0D3557-8559-4ABC-B75E-E9561BE09B51}"/>
    <cellStyle name="Accent1" xfId="19" xr:uid="{00000000-0005-0000-0000-000012000000}"/>
    <cellStyle name="Accent1 2" xfId="100" xr:uid="{A8CAC750-669C-44EF-B37D-E2AFB3097F46}"/>
    <cellStyle name="Accent2" xfId="20" xr:uid="{00000000-0005-0000-0000-000013000000}"/>
    <cellStyle name="Accent2 2" xfId="101" xr:uid="{9A07E7AF-F4DC-4DE8-8439-DBAA01803EA1}"/>
    <cellStyle name="Accent3" xfId="21" xr:uid="{00000000-0005-0000-0000-000014000000}"/>
    <cellStyle name="Accent3 2" xfId="102" xr:uid="{D95376B5-7114-4729-BB1A-6C5096FB191D}"/>
    <cellStyle name="Accent4" xfId="22" xr:uid="{00000000-0005-0000-0000-000015000000}"/>
    <cellStyle name="Accent4 2" xfId="103" xr:uid="{D0313D64-8828-4450-A563-6D86ADAC61C5}"/>
    <cellStyle name="Accent5" xfId="23" xr:uid="{00000000-0005-0000-0000-000016000000}"/>
    <cellStyle name="Accent5 2" xfId="104" xr:uid="{5F4DE979-617F-4108-B06D-3AA53FC211A5}"/>
    <cellStyle name="Accent6" xfId="24" xr:uid="{00000000-0005-0000-0000-000017000000}"/>
    <cellStyle name="Accent6 2" xfId="105" xr:uid="{11D7A5A5-346F-473D-A64B-7641574CD590}"/>
    <cellStyle name="Bad" xfId="25" xr:uid="{00000000-0005-0000-0000-000018000000}"/>
    <cellStyle name="Bad 1" xfId="106" xr:uid="{6E63682B-873C-4C60-A3A0-05A340F12EB3}"/>
    <cellStyle name="Calculation" xfId="26" xr:uid="{00000000-0005-0000-0000-000019000000}"/>
    <cellStyle name="Calculation 2" xfId="107" xr:uid="{F3937F04-D8AA-4EA7-A5C1-2C44C67BE3B7}"/>
    <cellStyle name="Check Cell" xfId="27" xr:uid="{00000000-0005-0000-0000-00001A000000}"/>
    <cellStyle name="Check Cell 2" xfId="108" xr:uid="{0A17B1A0-B494-42FC-A595-7055340D4FB3}"/>
    <cellStyle name="Currency_Revised Pricing List to CISCEA" xfId="28" xr:uid="{00000000-0005-0000-0000-00001B000000}"/>
    <cellStyle name="Excel Built-in Normal_Mapa de Cotações Cinto tipo paraquedista." xfId="29" xr:uid="{00000000-0005-0000-0000-00001C000000}"/>
    <cellStyle name="Explanatory Text" xfId="30" xr:uid="{00000000-0005-0000-0000-00001D000000}"/>
    <cellStyle name="Explanatory Text 2" xfId="109" xr:uid="{20DD98A0-A286-4AC8-A5E7-FDAA4DD7535C}"/>
    <cellStyle name="Good" xfId="31" xr:uid="{00000000-0005-0000-0000-00001E000000}"/>
    <cellStyle name="Good 2" xfId="110" xr:uid="{AF5094F6-6DF7-4BF8-973C-8972E8BA5BAE}"/>
    <cellStyle name="Heading 1" xfId="32" xr:uid="{00000000-0005-0000-0000-00001F000000}"/>
    <cellStyle name="Heading 1 3" xfId="111" xr:uid="{CF4D433D-D3EF-4B12-925D-54D12E765927}"/>
    <cellStyle name="Heading 2" xfId="33" xr:uid="{00000000-0005-0000-0000-000020000000}"/>
    <cellStyle name="Heading 2 4" xfId="112" xr:uid="{E9F28D95-08AC-4D9B-A85A-14DF60AE65A1}"/>
    <cellStyle name="Heading 3" xfId="34" xr:uid="{00000000-0005-0000-0000-000021000000}"/>
    <cellStyle name="Heading 3 2" xfId="113" xr:uid="{22F85C92-5536-45E2-93FD-4B14F2FEDF7F}"/>
    <cellStyle name="Heading 4" xfId="35" xr:uid="{00000000-0005-0000-0000-000022000000}"/>
    <cellStyle name="Heading 4 2" xfId="114" xr:uid="{C74D8742-EB41-4844-8D37-8380981C1147}"/>
    <cellStyle name="Input" xfId="36" xr:uid="{00000000-0005-0000-0000-000023000000}"/>
    <cellStyle name="Input 2" xfId="115" xr:uid="{F505660A-4D92-460A-BC5F-FC431EA181AF}"/>
    <cellStyle name="Linked Cell" xfId="37" xr:uid="{00000000-0005-0000-0000-000024000000}"/>
    <cellStyle name="Linked Cell 2" xfId="116" xr:uid="{C0BADD4B-C496-4394-A7A2-B0A02A4E7506}"/>
    <cellStyle name="Moeda 10" xfId="38" xr:uid="{00000000-0005-0000-0000-000025000000}"/>
    <cellStyle name="Moeda 10 2" xfId="39" xr:uid="{00000000-0005-0000-0000-000026000000}"/>
    <cellStyle name="Moeda 10 2 2" xfId="118" xr:uid="{1148E757-F62C-4442-B46D-A9186FDB1CD9}"/>
    <cellStyle name="Moeda 10 3" xfId="117" xr:uid="{B4493A3C-D04A-40EA-9650-5E41476F1481}"/>
    <cellStyle name="Moeda 13 2" xfId="40" xr:uid="{00000000-0005-0000-0000-000027000000}"/>
    <cellStyle name="Moeda 13 2 2" xfId="119" xr:uid="{903DA971-56E0-4790-A186-E17B2CE73D30}"/>
    <cellStyle name="Moeda 14 2" xfId="41" xr:uid="{00000000-0005-0000-0000-000028000000}"/>
    <cellStyle name="Moeda 14 2 2" xfId="120" xr:uid="{BB166D96-0265-4F1A-986E-3F56221A5DAC}"/>
    <cellStyle name="Moeda 15 2" xfId="42" xr:uid="{00000000-0005-0000-0000-000029000000}"/>
    <cellStyle name="Moeda 15 2 2" xfId="121" xr:uid="{DD2A01D2-A62B-48FE-8B44-A32F72526C93}"/>
    <cellStyle name="Moeda 2 2" xfId="43" xr:uid="{00000000-0005-0000-0000-00002A000000}"/>
    <cellStyle name="Moeda 2 2 2" xfId="122" xr:uid="{76F78B95-3028-49C9-8B5A-1558A35B33F2}"/>
    <cellStyle name="Moeda 3 2" xfId="44" xr:uid="{00000000-0005-0000-0000-00002B000000}"/>
    <cellStyle name="Moeda 3 2 2" xfId="123" xr:uid="{8E0D82A7-FBA1-43F1-B326-C0EC43D931CA}"/>
    <cellStyle name="Moeda 4 2" xfId="45" xr:uid="{00000000-0005-0000-0000-00002C000000}"/>
    <cellStyle name="Moeda 4 2 2" xfId="124" xr:uid="{CF37DA9D-F668-4153-8659-26026E7EC27C}"/>
    <cellStyle name="Moeda 5 2" xfId="46" xr:uid="{00000000-0005-0000-0000-00002D000000}"/>
    <cellStyle name="Moeda 5 2 2" xfId="125" xr:uid="{7BC3AC28-245C-49F2-954D-54DD601E930E}"/>
    <cellStyle name="Moeda 6 2" xfId="47" xr:uid="{00000000-0005-0000-0000-00002E000000}"/>
    <cellStyle name="Moeda 6 2 2" xfId="126" xr:uid="{C9A5D03D-5911-478F-8625-5EE946ED3756}"/>
    <cellStyle name="Moeda 7 2" xfId="48" xr:uid="{00000000-0005-0000-0000-00002F000000}"/>
    <cellStyle name="Moeda 7 2 2" xfId="127" xr:uid="{4D6400B5-579A-4CBC-B2F6-8C7A69F4FF5F}"/>
    <cellStyle name="Moeda 8 2" xfId="49" xr:uid="{00000000-0005-0000-0000-000030000000}"/>
    <cellStyle name="Moeda 8 2 2" xfId="128" xr:uid="{D8369FF1-4BE5-4306-8717-F6F83386E6D4}"/>
    <cellStyle name="Moeda 9 2" xfId="50" xr:uid="{00000000-0005-0000-0000-000031000000}"/>
    <cellStyle name="Moeda 9 2 2" xfId="129" xr:uid="{6AD779EF-0112-48D1-BA95-E7022B56018B}"/>
    <cellStyle name="Neutral" xfId="51" xr:uid="{00000000-0005-0000-0000-000032000000}"/>
    <cellStyle name="Neutral 5" xfId="130" xr:uid="{2F6B1B8C-15A6-4668-BB39-E4779133105F}"/>
    <cellStyle name="Normal" xfId="0" builtinId="0"/>
    <cellStyle name="Normal 2" xfId="52" xr:uid="{00000000-0005-0000-0000-000034000000}"/>
    <cellStyle name="Normal 2 2" xfId="131" xr:uid="{78748288-3D67-43CE-A9C1-E6FCB396BFEC}"/>
    <cellStyle name="Normal 2 3" xfId="157" xr:uid="{E75D1203-67DE-407C-9BB7-1F01B369387D}"/>
    <cellStyle name="Normal 3" xfId="53" xr:uid="{00000000-0005-0000-0000-000035000000}"/>
    <cellStyle name="Normal 3 2" xfId="54" xr:uid="{00000000-0005-0000-0000-000036000000}"/>
    <cellStyle name="Normal 3 2 2" xfId="133" xr:uid="{8D293B45-35F8-4D02-9DC2-19C2BD2C7056}"/>
    <cellStyle name="Normal 3 3" xfId="132" xr:uid="{58D8B7FE-9774-4E03-A7FB-FAE6EE25A006}"/>
    <cellStyle name="Normal 4" xfId="55" xr:uid="{00000000-0005-0000-0000-000037000000}"/>
    <cellStyle name="Normal 4 2" xfId="134" xr:uid="{97C81010-3560-42B3-83DE-7C54CC2A24D4}"/>
    <cellStyle name="Normal 40" xfId="79" xr:uid="{00000000-0005-0000-0000-000038000000}"/>
    <cellStyle name="Normal 40 2" xfId="135" xr:uid="{3C853BEC-1FE0-4EF4-89F0-5C2A2ADD64EC}"/>
    <cellStyle name="Normal 5" xfId="56" xr:uid="{00000000-0005-0000-0000-000039000000}"/>
    <cellStyle name="Normal 5 2" xfId="136" xr:uid="{14AB83FF-E519-406D-A786-2C43209A7FFD}"/>
    <cellStyle name="Normal 6" xfId="57" xr:uid="{00000000-0005-0000-0000-00003A000000}"/>
    <cellStyle name="Normal 6 2" xfId="137" xr:uid="{0FB1887E-19FC-4CD9-B89E-9360E3379C3A}"/>
    <cellStyle name="Normal 7" xfId="80" xr:uid="{A659EBBE-E5AE-4C08-9DF7-922D27A0FF3C}"/>
    <cellStyle name="Normal 8" xfId="158" xr:uid="{D42ECDBD-7541-4AA2-8982-4F5D03E5FD10}"/>
    <cellStyle name="Note" xfId="58" xr:uid="{00000000-0005-0000-0000-00003B000000}"/>
    <cellStyle name="Note 6" xfId="138" xr:uid="{C210C29F-8A93-49AE-8935-E10E12832E76}"/>
    <cellStyle name="Output" xfId="59" xr:uid="{00000000-0005-0000-0000-00003C000000}"/>
    <cellStyle name="Output 2" xfId="139" xr:uid="{8873B12A-9A4A-492B-A979-2989C56ABED1}"/>
    <cellStyle name="Porcentagem" xfId="60" builtinId="5"/>
    <cellStyle name="Porcentagem 2" xfId="61" xr:uid="{00000000-0005-0000-0000-00003E000000}"/>
    <cellStyle name="Porcentagem 2 2" xfId="62" xr:uid="{00000000-0005-0000-0000-00003F000000}"/>
    <cellStyle name="Porcentagem 2 2 2" xfId="141" xr:uid="{B61972AE-4725-4B2F-95B5-B0411662D505}"/>
    <cellStyle name="Porcentagem 2 3" xfId="140" xr:uid="{A7916C29-F573-42CF-A067-AE5B3A0AB00E}"/>
    <cellStyle name="Porcentagem 3" xfId="78" xr:uid="{00000000-0005-0000-0000-000040000000}"/>
    <cellStyle name="Porcentagem 3 2" xfId="142" xr:uid="{6DED4622-8C1B-473F-ADDE-BB85EDAE7A17}"/>
    <cellStyle name="Porcentagem 4" xfId="81" xr:uid="{01CCE418-5219-40BA-A736-F56053E7E538}"/>
    <cellStyle name="Separador de milhares 10 2" xfId="63" xr:uid="{00000000-0005-0000-0000-000041000000}"/>
    <cellStyle name="Separador de milhares 10 2 2" xfId="143" xr:uid="{77251A53-DEDF-45C5-89C1-11922E34809C}"/>
    <cellStyle name="Separador de milhares 13 2" xfId="64" xr:uid="{00000000-0005-0000-0000-000042000000}"/>
    <cellStyle name="Separador de milhares 13 2 2" xfId="144" xr:uid="{312A4A58-0C61-4B55-ADAE-3A525B5E8E08}"/>
    <cellStyle name="Separador de milhares 15 2" xfId="65" xr:uid="{00000000-0005-0000-0000-000043000000}"/>
    <cellStyle name="Separador de milhares 15 2 2" xfId="145" xr:uid="{C7645385-5C5B-4D69-B9E0-EC0DECF5D399}"/>
    <cellStyle name="Separador de milhares 2 2" xfId="66" xr:uid="{00000000-0005-0000-0000-000044000000}"/>
    <cellStyle name="Separador de milhares 2 2 2" xfId="67" xr:uid="{00000000-0005-0000-0000-000045000000}"/>
    <cellStyle name="Separador de milhares 2 2 2 2" xfId="147" xr:uid="{E69094FF-377B-40F4-B81F-97EEB960B5DE}"/>
    <cellStyle name="Separador de milhares 2 2 3" xfId="146" xr:uid="{91CA30AC-0717-40F6-8284-70F80D31DA8A}"/>
    <cellStyle name="Separador de milhares 2 3" xfId="68" xr:uid="{00000000-0005-0000-0000-000046000000}"/>
    <cellStyle name="Separador de milhares 2 3 2" xfId="148" xr:uid="{E0201ECD-12E7-495F-9612-F04A68238595}"/>
    <cellStyle name="Separador de milhares 3 2" xfId="69" xr:uid="{00000000-0005-0000-0000-000047000000}"/>
    <cellStyle name="Separador de milhares 3 2 2" xfId="149" xr:uid="{1825E9EF-5854-498D-8E6E-4132AC114F0B}"/>
    <cellStyle name="Title" xfId="70" xr:uid="{00000000-0005-0000-0000-000048000000}"/>
    <cellStyle name="Title 2" xfId="150" xr:uid="{1E601794-2019-4DFC-9EC8-05895D061BC7}"/>
    <cellStyle name="Título 1 1" xfId="71" xr:uid="{00000000-0005-0000-0000-000049000000}"/>
    <cellStyle name="Título 1 1 1" xfId="72" xr:uid="{00000000-0005-0000-0000-00004A000000}"/>
    <cellStyle name="Título 1 1 1 2" xfId="152" xr:uid="{43D5B364-77BD-4D39-B381-B4B47B3BDD4B}"/>
    <cellStyle name="Título 1 1 2" xfId="151" xr:uid="{B980D61D-3E67-421F-A660-C88172E0890F}"/>
    <cellStyle name="Título 1 1_ANEXO A - 049.016.G00.PL.002.01Memória" xfId="73" xr:uid="{00000000-0005-0000-0000-00004B000000}"/>
    <cellStyle name="Título 5" xfId="74" xr:uid="{00000000-0005-0000-0000-00004C000000}"/>
    <cellStyle name="Título 5 2" xfId="153" xr:uid="{9C287C5C-0920-4835-95D4-3C6EC42831D1}"/>
    <cellStyle name="Título 6" xfId="75" xr:uid="{00000000-0005-0000-0000-00004D000000}"/>
    <cellStyle name="Título 6 2" xfId="154" xr:uid="{E69A59B4-26EE-4CEF-B89D-FAFFF75D238B}"/>
    <cellStyle name="Vírgula" xfId="159" builtinId="3"/>
    <cellStyle name="Vírgula 2" xfId="76" xr:uid="{00000000-0005-0000-0000-00004E000000}"/>
    <cellStyle name="Vírgula 2 2" xfId="155" xr:uid="{5D98EA9D-F630-4414-80EB-40110B30F915}"/>
    <cellStyle name="Warning Text" xfId="77" xr:uid="{00000000-0005-0000-0000-00004F000000}"/>
    <cellStyle name="Warning Text 2" xfId="156" xr:uid="{5C3108F0-338F-4DC3-A3FA-B25C491595FD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5" Type="http://schemas.openxmlformats.org/officeDocument/2006/relationships/externalLink" Target="externalLinks/externalLink2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7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Natal%20(RN)\12.003%20-%20Ampliar%20o%20Sistema%20de%20Energia%20DTCEA%20Natal\02%20-%20OR&#199;AMENTO\02%20-%20CCU%20-%20ADMINSITRATIVOS\ANEXO%20A%20-%20265%2000%20U01%20PL%20002%2000%20REV%20franz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SFCO%202007\OR&#199;AMENTOS%20%202007\S&#237;tios%20no%20Estado%20de%20S&#227;o%20Paulo\CNMA%20-%20S&#227;o%20Jos&#233;%20dos%20CAmpos\Mem&#243;ria\ANEXO%20A%20-%20C%20A%20116%20058%20P%20PB%20582%20CI%20E00%20PQ%20001%2000.xls?0B5E1E65" TargetMode="External"/><Relationship Id="rId1" Type="http://schemas.openxmlformats.org/officeDocument/2006/relationships/externalLinkPath" Target="file:///\\0B5E1E65\ANEXO%20A%20-%20C%20A%20116%20058%20P%20PB%20582%20CI%20E00%20PQ%20001%200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&#211;leo%20Combust&#237;vel%20006.11.U03.PL.001.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Desktop\CISCEA\Aripuan&#227;\ANEXO%20A%20-%20284.15.G00.PL.001.0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GRUPO%20GERADOR%20%20Arquitetur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Users\marcoslimamcl\Desktop\Trabalho%20Marcos%20Lima%20(IOR)\TRABALHOS%20SITIOS\Porto%20Seguro%20(BA)\09.046%20-%20Vila%20Habitacional%20de%20Porto%20Seguro\02%20-%20OR&#199;AMENTO\209.14.G00.PL.002.00.xls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ADMINISTRATIVAS\OR&#199;AMENTO\RIO%20DE%20JANEIRO%20-%20RJ\CISCEA%20-%20RJ\NOVO%20SIST.%20CLIMATIZA&#199;&#195;O%20DA%20CISCEA\OR&#199;AMENTO\ANEXO%20A%20-%20265.06.U00.PL.008.00.xls?A67073F4" TargetMode="External"/><Relationship Id="rId1" Type="http://schemas.openxmlformats.org/officeDocument/2006/relationships/externalLinkPath" Target="file:///\\A67073F4\ANEXO%20A%20-%20265.06.U00.PL.008.00.xls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I%20F%20C%20%20-%20%202009\CIAAR%20-%20Lagoa%20Santa%20(MG)\OR&#199;AMENTO%20099.19.G00.PL.001.00\020-08-ENTREGA%20PARCIAL%20LOT%20E%20CLIENTE-%20EM%20DESENVOLVIMENTO%2025-05-2009\ALOJAMENTO%20ALUNOS%201?5123F872" TargetMode="External"/><Relationship Id="rId1" Type="http://schemas.openxmlformats.org/officeDocument/2006/relationships/externalLinkPath" Target="file:///\\5123F872\ALOJAMENTO%20ALUNOS%20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matização Prédio DECEA"/>
      <sheetName val="BDI SERVIÇOS"/>
      <sheetName val="BDI PROJETOS"/>
      <sheetName val="BDI EQUIPAMENTOS"/>
      <sheetName val="COMPO"/>
      <sheetName val="CCU001"/>
      <sheetName val="SBC70129"/>
      <sheetName val="SBC70132"/>
      <sheetName val="ORESE7047"/>
      <sheetName val="SBC70131"/>
      <sheetName val="SBC70149"/>
      <sheetName val="SBC120705"/>
      <sheetName val="CCU002"/>
      <sheetName val="CCU003"/>
      <sheetName val="CCU004"/>
      <sheetName val="CCU005"/>
      <sheetName val="CCU006"/>
      <sheetName val="CCU007"/>
      <sheetName val="CCU008"/>
      <sheetName val="CCU009"/>
      <sheetName val="CCU010"/>
      <sheetName val="CCU011"/>
      <sheetName val="CCU012"/>
      <sheetName val="CCU0013"/>
      <sheetName val="CCU0014"/>
      <sheetName val="CCU015"/>
      <sheetName val="CCU016"/>
      <sheetName val="CCU017"/>
      <sheetName val="ORSE7038"/>
      <sheetName val="ORSE7039"/>
      <sheetName val="SBC52536"/>
      <sheetName val="SBC52535"/>
      <sheetName val="SBC52534"/>
      <sheetName val="CCU018"/>
      <sheetName val="CCU019"/>
      <sheetName val="CCU020"/>
      <sheetName val="CCU021"/>
      <sheetName val="CCU022"/>
      <sheetName val="CCU023"/>
      <sheetName val="CCU024"/>
      <sheetName val="CCU025"/>
      <sheetName val="CCU026"/>
      <sheetName val="SBC55512"/>
      <sheetName val="SBC55509"/>
      <sheetName val="SBC52911"/>
      <sheetName val="SBC52912"/>
      <sheetName val="SBC52913"/>
      <sheetName val="INSUMO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CEA - SJC"/>
      <sheetName val="As built"/>
      <sheetName val="Composições"/>
      <sheetName val="BDI"/>
      <sheetName val="Canteiro"/>
      <sheetName val="Adm Local"/>
      <sheetName val="Mob_ Desmobilizaçã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rte Interna"/>
      <sheetName val="Parte Externa"/>
    </sheetNames>
    <sheetDataSet>
      <sheetData sheetId="0"/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VHF UHF Aripuanã"/>
      <sheetName val="BDI de serviço"/>
      <sheetName val="BDI de equipamento"/>
      <sheetName val="BDI DE PROJETOS"/>
      <sheetName val="CRONOGRAMA FISICO-FINANCEIRO"/>
      <sheetName val="CURVA 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QUITETURA - ANEXO A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O GERAL"/>
      <sheetName val="SERVIÇO AUXILIARES E ADM"/>
      <sheetName val="RESUMO URB RED EXT OFICIAIS"/>
      <sheetName val="URB E REDES EXT OFICIAIS"/>
      <sheetName val="RESUMO CASA DE OFICIAIS"/>
      <sheetName val="CASA DE OFICIAIS"/>
      <sheetName val="RESUMO CASA DE SUB E SGT"/>
      <sheetName val="CASA DE SUB E SARGENTOS"/>
      <sheetName val="RESUMO URB E RED EXT SO SG"/>
      <sheetName val="URB E RED EXT SO SG"/>
      <sheetName val="REDES EXTERNAS ELETRONICA"/>
      <sheetName val="Rel. CCU"/>
      <sheetName val="INSUMOS"/>
      <sheetName val="Cronograma Físico-Financeiro"/>
      <sheetName val="Memoria de Calculo do Cronogram"/>
      <sheetName val="ABC Serv."/>
      <sheetName val="CANTEIRO DE OBRAS"/>
      <sheetName val="MOBILIZAÇÃO DESMOBILIZAÇÃO"/>
      <sheetName val="OPERAÇÃO E MANUTENÇÃO"/>
      <sheetName val="ADMINISTRAÇÃO LOCAL"/>
      <sheetName val="1"/>
      <sheetName val="2"/>
      <sheetName val="3"/>
      <sheetName val="4"/>
      <sheetName val="5"/>
      <sheetName val="6"/>
      <sheetName val="7"/>
      <sheetName val="8"/>
      <sheetName val="10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COT 03 "/>
      <sheetName val="73"/>
      <sheetName val="74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98"/>
      <sheetName val="99"/>
      <sheetName val="100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114"/>
      <sheetName val="115"/>
      <sheetName val="116"/>
      <sheetName val="117"/>
      <sheetName val="118"/>
      <sheetName val="119"/>
      <sheetName val="120"/>
      <sheetName val="121"/>
      <sheetName val="122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33"/>
      <sheetName val="134"/>
      <sheetName val="135"/>
      <sheetName val="136"/>
      <sheetName val="137"/>
      <sheetName val="138"/>
      <sheetName val="139"/>
      <sheetName val="COT 04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49"/>
      <sheetName val="150"/>
      <sheetName val="151"/>
      <sheetName val="152"/>
      <sheetName val="153"/>
      <sheetName val="154"/>
      <sheetName val="155"/>
      <sheetName val="156"/>
      <sheetName val="157"/>
      <sheetName val="158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185"/>
      <sheetName val="186"/>
      <sheetName val="187"/>
      <sheetName val="188"/>
      <sheetName val="189"/>
      <sheetName val="190"/>
      <sheetName val="191"/>
      <sheetName val="192"/>
      <sheetName val="193"/>
      <sheetName val="194"/>
      <sheetName val="195"/>
      <sheetName val="196"/>
      <sheetName val="197"/>
      <sheetName val="198"/>
      <sheetName val="199"/>
      <sheetName val="201"/>
      <sheetName val="COT 01"/>
      <sheetName val="202"/>
      <sheetName val="COT 02"/>
      <sheetName val="203"/>
      <sheetName val="204"/>
      <sheetName val="205"/>
      <sheetName val="206"/>
      <sheetName val="207"/>
      <sheetName val="208"/>
      <sheetName val="209"/>
      <sheetName val="210"/>
      <sheetName val="211"/>
      <sheetName val="212"/>
      <sheetName val="213"/>
      <sheetName val="214"/>
      <sheetName val="215"/>
      <sheetName val="216"/>
      <sheetName val="217"/>
      <sheetName val="218"/>
      <sheetName val="219"/>
      <sheetName val="220"/>
      <sheetName val="221"/>
      <sheetName val="222"/>
      <sheetName val="223"/>
      <sheetName val="224"/>
      <sheetName val="225"/>
      <sheetName val="226"/>
      <sheetName val="227"/>
      <sheetName val="228"/>
      <sheetName val="229"/>
      <sheetName val="230"/>
      <sheetName val="231"/>
      <sheetName val="232"/>
      <sheetName val="233"/>
      <sheetName val="234"/>
      <sheetName val="235"/>
      <sheetName val="236"/>
      <sheetName val="237"/>
      <sheetName val="238"/>
      <sheetName val="239"/>
      <sheetName val="240"/>
      <sheetName val="241"/>
      <sheetName val="242"/>
      <sheetName val="243"/>
      <sheetName val="246"/>
      <sheetName val="249"/>
      <sheetName val="252"/>
      <sheetName val="255"/>
      <sheetName val="258"/>
      <sheetName val="259"/>
      <sheetName val="260"/>
      <sheetName val="261"/>
      <sheetName val="262"/>
      <sheetName val="265"/>
      <sheetName val="266"/>
      <sheetName val="268"/>
      <sheetName val="269"/>
      <sheetName val="270"/>
      <sheetName val="271"/>
      <sheetName val="272"/>
      <sheetName val="273"/>
      <sheetName val="274"/>
      <sheetName val="275"/>
      <sheetName val="276"/>
      <sheetName val="277"/>
      <sheetName val="278"/>
      <sheetName val="279"/>
      <sheetName val="280"/>
      <sheetName val="281"/>
      <sheetName val="282"/>
      <sheetName val="283"/>
      <sheetName val="284"/>
      <sheetName val="285"/>
      <sheetName val="286"/>
      <sheetName val="287"/>
      <sheetName val="288"/>
      <sheetName val="289"/>
      <sheetName val="290"/>
      <sheetName val="29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matização Prédio CISCEA"/>
      <sheetName val="BDI DE SERVIÇOS"/>
      <sheetName val="BDI DE EQUIPAMENTOS"/>
      <sheetName val="BDI DE PROJETOS"/>
      <sheetName val="Adm. Local"/>
      <sheetName val="Mobilização"/>
      <sheetName val="Plan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PA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3315F6-7775-42F7-9E71-D020A2E6DE18}">
  <dimension ref="A1:Q57"/>
  <sheetViews>
    <sheetView tabSelected="1" zoomScaleNormal="100" workbookViewId="0">
      <selection activeCell="G17" sqref="G17"/>
    </sheetView>
  </sheetViews>
  <sheetFormatPr defaultRowHeight="15" x14ac:dyDescent="0.2"/>
  <cols>
    <col min="1" max="1" width="5.5703125" style="71" bestFit="1" customWidth="1"/>
    <col min="2" max="2" width="69.28515625" style="72" customWidth="1"/>
    <col min="3" max="3" width="17.28515625" style="67" customWidth="1"/>
    <col min="4" max="4" width="19.28515625" style="67" customWidth="1"/>
    <col min="5" max="5" width="13.7109375" style="67" customWidth="1"/>
    <col min="6" max="6" width="14.28515625" style="67" customWidth="1"/>
    <col min="7" max="16384" width="9.140625" style="67"/>
  </cols>
  <sheetData>
    <row r="1" spans="1:17" x14ac:dyDescent="0.2">
      <c r="A1" s="225" t="s">
        <v>23</v>
      </c>
      <c r="B1" s="225"/>
      <c r="C1" s="225"/>
      <c r="D1" s="225"/>
      <c r="E1" s="225"/>
      <c r="F1" s="225"/>
      <c r="G1" s="66"/>
      <c r="H1" s="66"/>
      <c r="I1" s="66"/>
      <c r="J1" s="66"/>
      <c r="K1" s="66"/>
      <c r="L1" s="66"/>
      <c r="M1" s="66"/>
      <c r="N1" s="66"/>
    </row>
    <row r="2" spans="1:17" x14ac:dyDescent="0.2">
      <c r="A2" s="225" t="s">
        <v>24</v>
      </c>
      <c r="B2" s="225"/>
      <c r="C2" s="225"/>
      <c r="D2" s="225"/>
      <c r="E2" s="225"/>
      <c r="F2" s="225"/>
    </row>
    <row r="3" spans="1:17" x14ac:dyDescent="0.2">
      <c r="A3" s="226" t="s">
        <v>121</v>
      </c>
      <c r="B3" s="226"/>
      <c r="C3" s="226"/>
      <c r="D3" s="226"/>
      <c r="E3" s="226"/>
      <c r="F3" s="226"/>
    </row>
    <row r="4" spans="1:17" x14ac:dyDescent="0.2">
      <c r="A4" s="227" t="s">
        <v>46</v>
      </c>
      <c r="B4" s="227"/>
      <c r="C4" s="227"/>
      <c r="D4" s="227"/>
      <c r="E4" s="227"/>
      <c r="F4" s="227"/>
    </row>
    <row r="5" spans="1:17" ht="31.5" customHeight="1" x14ac:dyDescent="0.2">
      <c r="A5" s="228" t="s">
        <v>67</v>
      </c>
      <c r="B5" s="228"/>
      <c r="C5" s="228"/>
      <c r="D5" s="228"/>
      <c r="E5" s="228"/>
      <c r="F5" s="228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</row>
    <row r="6" spans="1:17" ht="30.75" customHeight="1" thickBot="1" x14ac:dyDescent="0.25">
      <c r="A6" s="224" t="s">
        <v>68</v>
      </c>
      <c r="B6" s="224"/>
      <c r="C6" s="224"/>
      <c r="D6" s="224"/>
      <c r="E6" s="224"/>
      <c r="F6" s="224"/>
      <c r="G6" s="76"/>
      <c r="H6" s="76"/>
      <c r="I6" s="76"/>
      <c r="J6" s="76"/>
      <c r="K6" s="76"/>
      <c r="L6" s="76"/>
      <c r="M6" s="76"/>
      <c r="N6" s="76"/>
      <c r="O6" s="76"/>
    </row>
    <row r="7" spans="1:17" ht="15.75" customHeight="1" thickTop="1" thickBot="1" x14ac:dyDescent="0.25">
      <c r="A7" s="70"/>
      <c r="B7" s="29"/>
      <c r="C7" s="200" t="s">
        <v>59</v>
      </c>
      <c r="D7" s="201"/>
      <c r="E7" s="214" t="s">
        <v>60</v>
      </c>
      <c r="F7" s="215"/>
    </row>
    <row r="8" spans="1:17" ht="15" customHeight="1" thickTop="1" x14ac:dyDescent="0.2">
      <c r="A8" s="202" t="s">
        <v>0</v>
      </c>
      <c r="B8" s="204" t="s">
        <v>1</v>
      </c>
      <c r="C8" s="85" t="s">
        <v>16</v>
      </c>
      <c r="D8" s="206" t="s">
        <v>47</v>
      </c>
      <c r="E8" s="86" t="s">
        <v>16</v>
      </c>
      <c r="F8" s="216" t="s">
        <v>47</v>
      </c>
    </row>
    <row r="9" spans="1:17" ht="15" customHeight="1" x14ac:dyDescent="0.2">
      <c r="A9" s="203"/>
      <c r="B9" s="205"/>
      <c r="C9" s="87" t="s">
        <v>48</v>
      </c>
      <c r="D9" s="207"/>
      <c r="E9" s="88" t="s">
        <v>48</v>
      </c>
      <c r="F9" s="217"/>
    </row>
    <row r="10" spans="1:17" x14ac:dyDescent="0.2">
      <c r="A10" s="89" t="s">
        <v>49</v>
      </c>
      <c r="B10" s="90" t="s">
        <v>39</v>
      </c>
      <c r="C10" s="91">
        <f>D10/$D$20</f>
        <v>1.7007815081244489E-2</v>
      </c>
      <c r="D10" s="92">
        <f>Cronograma!$C$10</f>
        <v>1920.5900000000001</v>
      </c>
      <c r="E10" s="93" t="e">
        <f>F10/$F$20</f>
        <v>#DIV/0!</v>
      </c>
      <c r="F10" s="94"/>
    </row>
    <row r="11" spans="1:17" ht="6.95" customHeight="1" x14ac:dyDescent="0.2">
      <c r="A11" s="95"/>
      <c r="B11" s="96"/>
      <c r="C11" s="97"/>
      <c r="D11" s="98"/>
      <c r="E11" s="99"/>
      <c r="F11" s="100"/>
    </row>
    <row r="12" spans="1:17" x14ac:dyDescent="0.2">
      <c r="A12" s="101" t="s">
        <v>50</v>
      </c>
      <c r="B12" s="102" t="s">
        <v>40</v>
      </c>
      <c r="C12" s="103">
        <f>D12/$D$20</f>
        <v>0.30275370233618248</v>
      </c>
      <c r="D12" s="104">
        <f>Cronograma!$C$12</f>
        <v>34188.15</v>
      </c>
      <c r="E12" s="93" t="e">
        <f>F12/$F$20</f>
        <v>#DIV/0!</v>
      </c>
      <c r="F12" s="105"/>
    </row>
    <row r="13" spans="1:17" ht="6.95" customHeight="1" x14ac:dyDescent="0.2">
      <c r="A13" s="95"/>
      <c r="B13" s="96"/>
      <c r="C13" s="106"/>
      <c r="D13" s="107"/>
      <c r="E13" s="108"/>
      <c r="F13" s="109"/>
    </row>
    <row r="14" spans="1:17" x14ac:dyDescent="0.2">
      <c r="A14" s="101" t="s">
        <v>51</v>
      </c>
      <c r="B14" s="110" t="s">
        <v>25</v>
      </c>
      <c r="C14" s="103">
        <f>D14/$D$20</f>
        <v>5.785388168694388E-2</v>
      </c>
      <c r="D14" s="104">
        <f>Cronograma!$C$14</f>
        <v>6533.09</v>
      </c>
      <c r="E14" s="93" t="e">
        <f>F14/$F$20</f>
        <v>#DIV/0!</v>
      </c>
      <c r="F14" s="105"/>
    </row>
    <row r="15" spans="1:17" ht="6.95" customHeight="1" x14ac:dyDescent="0.2">
      <c r="A15" s="95"/>
      <c r="B15" s="96"/>
      <c r="C15" s="97"/>
      <c r="D15" s="107"/>
      <c r="E15" s="99"/>
      <c r="F15" s="109"/>
    </row>
    <row r="16" spans="1:17" x14ac:dyDescent="0.2">
      <c r="A16" s="101" t="s">
        <v>52</v>
      </c>
      <c r="B16" s="110" t="s">
        <v>55</v>
      </c>
      <c r="C16" s="103">
        <f>D16/$D$20</f>
        <v>0.61280169303293175</v>
      </c>
      <c r="D16" s="104">
        <f>Cronograma!$C$16</f>
        <v>69200</v>
      </c>
      <c r="E16" s="93" t="e">
        <f>F16/$F$20</f>
        <v>#DIV/0!</v>
      </c>
      <c r="F16" s="105"/>
    </row>
    <row r="17" spans="1:10" ht="6.95" customHeight="1" x14ac:dyDescent="0.2">
      <c r="A17" s="95"/>
      <c r="B17" s="96"/>
      <c r="C17" s="97"/>
      <c r="D17" s="107"/>
      <c r="E17" s="99"/>
      <c r="F17" s="109"/>
    </row>
    <row r="18" spans="1:10" ht="15" customHeight="1" x14ac:dyDescent="0.2">
      <c r="A18" s="101" t="s">
        <v>56</v>
      </c>
      <c r="B18" s="110" t="s">
        <v>17</v>
      </c>
      <c r="C18" s="103">
        <f>D18/$D$20</f>
        <v>9.5829078626973509E-3</v>
      </c>
      <c r="D18" s="104">
        <f>Cronograma!$C$18</f>
        <v>1082.1399999999999</v>
      </c>
      <c r="E18" s="93" t="e">
        <f>F18/$F$20</f>
        <v>#DIV/0!</v>
      </c>
      <c r="F18" s="105"/>
    </row>
    <row r="19" spans="1:10" ht="6.95" customHeight="1" x14ac:dyDescent="0.2">
      <c r="A19" s="95"/>
      <c r="B19" s="96"/>
      <c r="C19" s="97"/>
      <c r="D19" s="107"/>
      <c r="E19" s="99"/>
      <c r="F19" s="109"/>
    </row>
    <row r="20" spans="1:10" ht="15" customHeight="1" thickBot="1" x14ac:dyDescent="0.25">
      <c r="A20" s="208" t="s">
        <v>53</v>
      </c>
      <c r="B20" s="209"/>
      <c r="C20" s="111">
        <f>SUM(C10:C19)</f>
        <v>0.99999999999999989</v>
      </c>
      <c r="D20" s="112">
        <f>SUM(D10:D18)</f>
        <v>112923.97</v>
      </c>
      <c r="E20" s="111" t="e">
        <f>SUM(E10:E19)</f>
        <v>#DIV/0!</v>
      </c>
      <c r="F20" s="113">
        <f>SUM(F10:F18)</f>
        <v>0</v>
      </c>
    </row>
    <row r="21" spans="1:10" ht="19.5" customHeight="1" thickTop="1" x14ac:dyDescent="0.2">
      <c r="A21" s="210" t="s">
        <v>4</v>
      </c>
      <c r="B21" s="210"/>
      <c r="C21" s="218" t="s">
        <v>41</v>
      </c>
      <c r="D21" s="219"/>
      <c r="E21" s="219"/>
      <c r="F21" s="220"/>
      <c r="G21" s="74"/>
      <c r="H21" s="74"/>
      <c r="I21" s="74"/>
      <c r="J21" s="74"/>
    </row>
    <row r="22" spans="1:10" ht="42.75" customHeight="1" x14ac:dyDescent="0.2">
      <c r="A22" s="211" t="s">
        <v>45</v>
      </c>
      <c r="B22" s="211"/>
      <c r="C22" s="221"/>
      <c r="D22" s="222"/>
      <c r="E22" s="222"/>
      <c r="F22" s="223"/>
      <c r="G22" s="74"/>
      <c r="H22" s="74"/>
      <c r="I22" s="74"/>
      <c r="J22" s="74"/>
    </row>
    <row r="23" spans="1:10" x14ac:dyDescent="0.2">
      <c r="A23" s="73"/>
      <c r="B23" s="212" t="s">
        <v>5</v>
      </c>
      <c r="C23" s="212"/>
      <c r="D23" s="180"/>
      <c r="E23" s="180"/>
      <c r="F23" s="181"/>
      <c r="G23" s="182"/>
      <c r="H23" s="182"/>
    </row>
    <row r="24" spans="1:10" ht="15" customHeight="1" x14ac:dyDescent="0.2">
      <c r="A24" s="68"/>
      <c r="B24" s="213" t="s">
        <v>127</v>
      </c>
      <c r="C24" s="213"/>
      <c r="D24" s="213"/>
      <c r="E24" s="213"/>
      <c r="F24" s="213"/>
      <c r="G24" s="125"/>
    </row>
    <row r="25" spans="1:10" x14ac:dyDescent="0.2">
      <c r="A25" s="68"/>
      <c r="B25" s="213"/>
      <c r="C25" s="213"/>
      <c r="D25" s="213"/>
      <c r="E25" s="213"/>
      <c r="F25" s="213"/>
    </row>
    <row r="26" spans="1:10" x14ac:dyDescent="0.2">
      <c r="A26" s="68"/>
      <c r="B26" s="198"/>
      <c r="C26" s="198"/>
      <c r="D26" s="198"/>
    </row>
    <row r="27" spans="1:10" x14ac:dyDescent="0.2">
      <c r="A27" s="68"/>
      <c r="B27" s="69"/>
    </row>
    <row r="28" spans="1:10" ht="24" customHeight="1" x14ac:dyDescent="0.2">
      <c r="A28" s="68"/>
      <c r="B28" s="199"/>
      <c r="C28" s="199"/>
      <c r="D28" s="199"/>
    </row>
    <row r="29" spans="1:10" x14ac:dyDescent="0.2">
      <c r="A29" s="70"/>
      <c r="B29" s="29"/>
    </row>
    <row r="30" spans="1:10" x14ac:dyDescent="0.2">
      <c r="A30" s="70"/>
      <c r="B30" s="29"/>
    </row>
    <row r="31" spans="1:10" x14ac:dyDescent="0.2">
      <c r="A31" s="70"/>
      <c r="B31" s="29"/>
    </row>
    <row r="32" spans="1:10" x14ac:dyDescent="0.2">
      <c r="A32" s="70"/>
      <c r="B32" s="29"/>
    </row>
    <row r="33" spans="1:2" x14ac:dyDescent="0.2">
      <c r="A33" s="70"/>
      <c r="B33" s="29"/>
    </row>
    <row r="34" spans="1:2" x14ac:dyDescent="0.2">
      <c r="A34" s="70"/>
      <c r="B34" s="29"/>
    </row>
    <row r="35" spans="1:2" x14ac:dyDescent="0.2">
      <c r="A35" s="70"/>
      <c r="B35" s="29"/>
    </row>
    <row r="36" spans="1:2" x14ac:dyDescent="0.2">
      <c r="A36" s="70"/>
      <c r="B36" s="29"/>
    </row>
    <row r="37" spans="1:2" x14ac:dyDescent="0.2">
      <c r="A37" s="70"/>
      <c r="B37" s="29"/>
    </row>
    <row r="38" spans="1:2" x14ac:dyDescent="0.2">
      <c r="A38" s="70"/>
      <c r="B38" s="29"/>
    </row>
    <row r="39" spans="1:2" x14ac:dyDescent="0.2">
      <c r="A39" s="70"/>
      <c r="B39" s="29"/>
    </row>
    <row r="40" spans="1:2" x14ac:dyDescent="0.2">
      <c r="A40" s="70"/>
      <c r="B40" s="29"/>
    </row>
    <row r="41" spans="1:2" x14ac:dyDescent="0.2">
      <c r="A41" s="70"/>
      <c r="B41" s="29"/>
    </row>
    <row r="42" spans="1:2" x14ac:dyDescent="0.2">
      <c r="A42" s="70"/>
      <c r="B42" s="29"/>
    </row>
    <row r="43" spans="1:2" x14ac:dyDescent="0.2">
      <c r="A43" s="70"/>
      <c r="B43" s="29"/>
    </row>
    <row r="44" spans="1:2" x14ac:dyDescent="0.2">
      <c r="A44" s="70"/>
      <c r="B44" s="29"/>
    </row>
    <row r="45" spans="1:2" x14ac:dyDescent="0.2">
      <c r="A45" s="70"/>
      <c r="B45" s="29"/>
    </row>
    <row r="46" spans="1:2" x14ac:dyDescent="0.2">
      <c r="A46" s="70"/>
      <c r="B46" s="29"/>
    </row>
    <row r="47" spans="1:2" x14ac:dyDescent="0.2">
      <c r="A47" s="70"/>
      <c r="B47" s="29"/>
    </row>
    <row r="48" spans="1:2" x14ac:dyDescent="0.2">
      <c r="A48" s="70"/>
      <c r="B48" s="29"/>
    </row>
    <row r="49" spans="1:2" x14ac:dyDescent="0.2">
      <c r="A49" s="70"/>
      <c r="B49" s="29"/>
    </row>
    <row r="50" spans="1:2" x14ac:dyDescent="0.2">
      <c r="A50" s="70"/>
      <c r="B50" s="29"/>
    </row>
    <row r="51" spans="1:2" x14ac:dyDescent="0.2">
      <c r="A51" s="70"/>
      <c r="B51" s="29"/>
    </row>
    <row r="52" spans="1:2" x14ac:dyDescent="0.2">
      <c r="A52" s="70"/>
      <c r="B52" s="29"/>
    </row>
    <row r="53" spans="1:2" x14ac:dyDescent="0.2">
      <c r="A53" s="70"/>
      <c r="B53" s="29"/>
    </row>
    <row r="54" spans="1:2" x14ac:dyDescent="0.2">
      <c r="A54" s="70"/>
      <c r="B54" s="29"/>
    </row>
    <row r="55" spans="1:2" x14ac:dyDescent="0.2">
      <c r="A55" s="70"/>
      <c r="B55" s="29"/>
    </row>
    <row r="56" spans="1:2" x14ac:dyDescent="0.2">
      <c r="A56" s="70"/>
      <c r="B56" s="29"/>
    </row>
    <row r="57" spans="1:2" x14ac:dyDescent="0.2">
      <c r="A57" s="70"/>
      <c r="B57" s="29"/>
    </row>
  </sheetData>
  <mergeCells count="20">
    <mergeCell ref="A6:F6"/>
    <mergeCell ref="A1:F1"/>
    <mergeCell ref="A2:F2"/>
    <mergeCell ref="A3:F3"/>
    <mergeCell ref="A4:F4"/>
    <mergeCell ref="A5:F5"/>
    <mergeCell ref="B26:D26"/>
    <mergeCell ref="B28:D28"/>
    <mergeCell ref="C7:D7"/>
    <mergeCell ref="A8:A9"/>
    <mergeCell ref="B8:B9"/>
    <mergeCell ref="D8:D9"/>
    <mergeCell ref="A20:B20"/>
    <mergeCell ref="A21:B21"/>
    <mergeCell ref="A22:B22"/>
    <mergeCell ref="B23:C23"/>
    <mergeCell ref="B24:F25"/>
    <mergeCell ref="E7:F7"/>
    <mergeCell ref="F8:F9"/>
    <mergeCell ref="C21:F22"/>
  </mergeCells>
  <printOptions horizontalCentered="1"/>
  <pageMargins left="0" right="0" top="1.1811023622047245" bottom="0.55118110236220474" header="0.31496062992125984" footer="0.35433070866141736"/>
  <pageSetup paperSize="9" scale="80" fitToHeight="16" orientation="landscape" r:id="rId1"/>
  <headerFooter>
    <oddHeader>&amp;R&amp;"Verdana,Normal"&amp;8Fls.:______
Processo n.º 23069.164942/2022-40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09"/>
  <sheetViews>
    <sheetView zoomScaleNormal="100" workbookViewId="0">
      <selection activeCell="N13" sqref="N13"/>
    </sheetView>
  </sheetViews>
  <sheetFormatPr defaultRowHeight="12.75" x14ac:dyDescent="0.2"/>
  <cols>
    <col min="1" max="1" width="9" style="19" bestFit="1" customWidth="1"/>
    <col min="2" max="2" width="9.140625" style="27" bestFit="1" customWidth="1"/>
    <col min="3" max="3" width="10.42578125" style="19" customWidth="1"/>
    <col min="4" max="4" width="35" style="20" customWidth="1"/>
    <col min="5" max="5" width="7" style="21" bestFit="1" customWidth="1"/>
    <col min="6" max="6" width="9.5703125" style="21" bestFit="1" customWidth="1"/>
    <col min="7" max="7" width="12.42578125" style="26" customWidth="1"/>
    <col min="8" max="8" width="8.28515625" style="22" customWidth="1"/>
    <col min="9" max="9" width="11.28515625" style="23" customWidth="1"/>
    <col min="10" max="11" width="10.140625" style="23" bestFit="1" customWidth="1"/>
    <col min="12" max="12" width="12.7109375" style="23" customWidth="1"/>
    <col min="13" max="13" width="7.28515625" style="24" customWidth="1"/>
    <col min="14" max="14" width="11" style="25" customWidth="1"/>
    <col min="15" max="15" width="9.85546875" style="17" customWidth="1"/>
    <col min="16" max="16" width="10.85546875" style="17" customWidth="1"/>
    <col min="17" max="17" width="11.7109375" style="17" customWidth="1"/>
    <col min="18" max="16384" width="9.140625" style="17"/>
  </cols>
  <sheetData>
    <row r="1" spans="1:17" ht="15" x14ac:dyDescent="0.2">
      <c r="A1" s="231" t="s">
        <v>23</v>
      </c>
      <c r="B1" s="231"/>
      <c r="C1" s="231"/>
      <c r="D1" s="231"/>
      <c r="E1" s="231"/>
      <c r="F1" s="231"/>
      <c r="G1" s="231"/>
      <c r="H1" s="231"/>
      <c r="I1" s="231"/>
      <c r="J1" s="231"/>
      <c r="K1" s="231"/>
      <c r="L1" s="231"/>
      <c r="M1" s="231"/>
      <c r="N1" s="231"/>
      <c r="O1" s="231"/>
      <c r="P1" s="231"/>
      <c r="Q1" s="231"/>
    </row>
    <row r="2" spans="1:17" ht="15" x14ac:dyDescent="0.2">
      <c r="A2" s="231" t="s">
        <v>24</v>
      </c>
      <c r="B2" s="231"/>
      <c r="C2" s="231"/>
      <c r="D2" s="231"/>
      <c r="E2" s="231"/>
      <c r="F2" s="231"/>
      <c r="G2" s="231"/>
      <c r="H2" s="231"/>
      <c r="I2" s="231"/>
      <c r="J2" s="231"/>
      <c r="K2" s="231"/>
      <c r="L2" s="231"/>
      <c r="M2" s="231"/>
      <c r="N2" s="231"/>
      <c r="O2" s="231"/>
      <c r="P2" s="231"/>
      <c r="Q2" s="231"/>
    </row>
    <row r="3" spans="1:17" ht="15" x14ac:dyDescent="0.2">
      <c r="A3" s="232" t="s">
        <v>66</v>
      </c>
      <c r="B3" s="232"/>
      <c r="C3" s="232"/>
      <c r="D3" s="232"/>
      <c r="E3" s="232"/>
      <c r="F3" s="232"/>
      <c r="G3" s="232"/>
      <c r="H3" s="232"/>
      <c r="I3" s="232"/>
      <c r="J3" s="232"/>
      <c r="K3" s="232"/>
      <c r="L3" s="232"/>
      <c r="M3" s="232"/>
      <c r="N3" s="232"/>
      <c r="O3" s="232"/>
      <c r="P3" s="232"/>
      <c r="Q3" s="232"/>
    </row>
    <row r="4" spans="1:17" x14ac:dyDescent="0.2">
      <c r="A4" s="1"/>
      <c r="B4" s="28"/>
      <c r="C4" s="1"/>
      <c r="D4" s="29"/>
      <c r="E4" s="2"/>
      <c r="F4" s="2"/>
      <c r="G4" s="30"/>
      <c r="H4" s="3"/>
      <c r="I4" s="5"/>
      <c r="J4" s="5"/>
      <c r="K4" s="5"/>
      <c r="L4" s="5"/>
      <c r="M4" s="31"/>
      <c r="N4" s="32"/>
    </row>
    <row r="5" spans="1:17" ht="15" x14ac:dyDescent="0.2">
      <c r="A5" s="233" t="s">
        <v>54</v>
      </c>
      <c r="B5" s="233"/>
      <c r="C5" s="233"/>
      <c r="D5" s="233"/>
      <c r="E5" s="233"/>
      <c r="F5" s="233"/>
      <c r="G5" s="233"/>
      <c r="H5" s="233"/>
      <c r="I5" s="233"/>
      <c r="J5" s="233"/>
      <c r="K5" s="233"/>
      <c r="L5" s="233"/>
      <c r="M5" s="233"/>
      <c r="N5" s="233"/>
      <c r="O5" s="233"/>
      <c r="P5" s="233"/>
      <c r="Q5" s="233"/>
    </row>
    <row r="6" spans="1:17" ht="37.5" customHeight="1" x14ac:dyDescent="0.2">
      <c r="A6" s="228" t="s">
        <v>67</v>
      </c>
      <c r="B6" s="228"/>
      <c r="C6" s="228"/>
      <c r="D6" s="228"/>
      <c r="E6" s="228"/>
      <c r="F6" s="228"/>
      <c r="G6" s="228"/>
      <c r="H6" s="228"/>
      <c r="I6" s="228"/>
      <c r="J6" s="228"/>
      <c r="K6" s="228"/>
      <c r="L6" s="228"/>
      <c r="M6" s="228"/>
      <c r="N6" s="228"/>
      <c r="O6" s="228"/>
      <c r="P6" s="228"/>
      <c r="Q6" s="228"/>
    </row>
    <row r="7" spans="1:17" ht="21" customHeight="1" thickBot="1" x14ac:dyDescent="0.25">
      <c r="A7" s="224" t="s">
        <v>68</v>
      </c>
      <c r="B7" s="224"/>
      <c r="C7" s="224"/>
      <c r="D7" s="224"/>
      <c r="E7" s="224"/>
      <c r="F7" s="224"/>
      <c r="G7" s="224"/>
      <c r="H7" s="224"/>
      <c r="I7" s="224"/>
      <c r="J7" s="224"/>
      <c r="K7" s="224"/>
      <c r="L7" s="224"/>
      <c r="M7" s="224"/>
      <c r="N7" s="224"/>
      <c r="O7" s="224"/>
    </row>
    <row r="8" spans="1:17" ht="15.75" customHeight="1" thickTop="1" thickBot="1" x14ac:dyDescent="0.25">
      <c r="A8" s="119"/>
      <c r="B8" s="120"/>
      <c r="C8" s="119"/>
      <c r="D8" s="121"/>
      <c r="E8" s="254" t="s">
        <v>58</v>
      </c>
      <c r="F8" s="255"/>
      <c r="G8" s="255"/>
      <c r="H8" s="255"/>
      <c r="I8" s="255"/>
      <c r="J8" s="255"/>
      <c r="K8" s="255"/>
      <c r="L8" s="256"/>
      <c r="M8" s="257" t="s">
        <v>57</v>
      </c>
      <c r="N8" s="258"/>
      <c r="O8" s="258"/>
      <c r="P8" s="258"/>
      <c r="Q8" s="259"/>
    </row>
    <row r="9" spans="1:17" ht="15.75" customHeight="1" thickTop="1" x14ac:dyDescent="0.2">
      <c r="A9" s="237" t="s">
        <v>0</v>
      </c>
      <c r="B9" s="239" t="s">
        <v>10</v>
      </c>
      <c r="C9" s="239" t="s">
        <v>6</v>
      </c>
      <c r="D9" s="239" t="s">
        <v>1</v>
      </c>
      <c r="E9" s="260" t="s">
        <v>2</v>
      </c>
      <c r="F9" s="260" t="s">
        <v>3</v>
      </c>
      <c r="G9" s="263" t="s">
        <v>11</v>
      </c>
      <c r="H9" s="266" t="s">
        <v>12</v>
      </c>
      <c r="I9" s="267" t="s">
        <v>22</v>
      </c>
      <c r="J9" s="267"/>
      <c r="K9" s="267"/>
      <c r="L9" s="268"/>
      <c r="M9" s="269" t="s">
        <v>12</v>
      </c>
      <c r="N9" s="234" t="s">
        <v>22</v>
      </c>
      <c r="O9" s="234"/>
      <c r="P9" s="234"/>
      <c r="Q9" s="236"/>
    </row>
    <row r="10" spans="1:17" ht="12.75" customHeight="1" x14ac:dyDescent="0.2">
      <c r="A10" s="237"/>
      <c r="B10" s="239"/>
      <c r="C10" s="239"/>
      <c r="D10" s="239"/>
      <c r="E10" s="261"/>
      <c r="F10" s="261"/>
      <c r="G10" s="264"/>
      <c r="H10" s="239"/>
      <c r="I10" s="267" t="s">
        <v>62</v>
      </c>
      <c r="J10" s="267" t="s">
        <v>63</v>
      </c>
      <c r="K10" s="267"/>
      <c r="L10" s="268"/>
      <c r="M10" s="270"/>
      <c r="N10" s="234" t="s">
        <v>62</v>
      </c>
      <c r="O10" s="234" t="s">
        <v>63</v>
      </c>
      <c r="P10" s="234"/>
      <c r="Q10" s="236"/>
    </row>
    <row r="11" spans="1:17" ht="22.5" x14ac:dyDescent="0.2">
      <c r="A11" s="238"/>
      <c r="B11" s="240"/>
      <c r="C11" s="240"/>
      <c r="D11" s="240"/>
      <c r="E11" s="262"/>
      <c r="F11" s="262"/>
      <c r="G11" s="265"/>
      <c r="H11" s="240"/>
      <c r="I11" s="272"/>
      <c r="J11" s="178" t="s">
        <v>21</v>
      </c>
      <c r="K11" s="178" t="s">
        <v>0</v>
      </c>
      <c r="L11" s="118" t="s">
        <v>48</v>
      </c>
      <c r="M11" s="271"/>
      <c r="N11" s="235"/>
      <c r="O11" s="183" t="s">
        <v>21</v>
      </c>
      <c r="P11" s="183" t="s">
        <v>64</v>
      </c>
      <c r="Q11" s="184" t="s">
        <v>48</v>
      </c>
    </row>
    <row r="12" spans="1:17" x14ac:dyDescent="0.2">
      <c r="A12" s="140">
        <v>1</v>
      </c>
      <c r="B12" s="141"/>
      <c r="C12" s="142"/>
      <c r="D12" s="143" t="s">
        <v>69</v>
      </c>
      <c r="E12" s="144"/>
      <c r="F12" s="144"/>
      <c r="G12" s="145"/>
      <c r="H12" s="146"/>
      <c r="I12" s="146"/>
      <c r="J12" s="146"/>
      <c r="K12" s="156">
        <f>SUM(J13:J14)</f>
        <v>1920.5900000000001</v>
      </c>
      <c r="L12" s="157">
        <f>K12</f>
        <v>1920.5900000000001</v>
      </c>
      <c r="M12" s="185"/>
      <c r="N12" s="186"/>
      <c r="O12" s="187"/>
      <c r="P12" s="187">
        <f>SUM(O13:O14)</f>
        <v>0</v>
      </c>
      <c r="Q12" s="188">
        <f>P12</f>
        <v>0</v>
      </c>
    </row>
    <row r="13" spans="1:17" ht="33.75" x14ac:dyDescent="0.2">
      <c r="A13" s="126" t="s">
        <v>70</v>
      </c>
      <c r="B13" s="127" t="s">
        <v>71</v>
      </c>
      <c r="C13" s="128" t="s">
        <v>72</v>
      </c>
      <c r="D13" s="129" t="s">
        <v>73</v>
      </c>
      <c r="E13" s="130" t="s">
        <v>74</v>
      </c>
      <c r="F13" s="135">
        <v>1000</v>
      </c>
      <c r="G13" s="137">
        <v>0.97</v>
      </c>
      <c r="H13" s="136">
        <v>0.28070000000000001</v>
      </c>
      <c r="I13" s="131">
        <f>TRUNC(G13*(1+H13),2)</f>
        <v>1.24</v>
      </c>
      <c r="J13" s="134">
        <f>TRUNC(F13*I13,2)</f>
        <v>1240</v>
      </c>
      <c r="K13" s="132"/>
      <c r="L13" s="133"/>
      <c r="M13" s="189"/>
      <c r="N13" s="190"/>
      <c r="O13" s="191"/>
      <c r="P13" s="191"/>
      <c r="Q13" s="192"/>
    </row>
    <row r="14" spans="1:17" ht="101.25" x14ac:dyDescent="0.2">
      <c r="A14" s="126" t="s">
        <v>75</v>
      </c>
      <c r="B14" s="127" t="s">
        <v>71</v>
      </c>
      <c r="C14" s="128" t="s">
        <v>76</v>
      </c>
      <c r="D14" s="129" t="s">
        <v>77</v>
      </c>
      <c r="E14" s="130" t="s">
        <v>78</v>
      </c>
      <c r="F14" s="135">
        <v>0.1</v>
      </c>
      <c r="G14" s="137">
        <v>5314.27</v>
      </c>
      <c r="H14" s="136">
        <v>0.28070000000000001</v>
      </c>
      <c r="I14" s="131">
        <f>TRUNC(G14*(1+H14),2)</f>
        <v>6805.98</v>
      </c>
      <c r="J14" s="134">
        <f>TRUNC(F14*I14,2)</f>
        <v>680.59</v>
      </c>
      <c r="K14" s="132"/>
      <c r="L14" s="133"/>
      <c r="M14" s="189"/>
      <c r="N14" s="190"/>
      <c r="O14" s="191"/>
      <c r="P14" s="191"/>
      <c r="Q14" s="192"/>
    </row>
    <row r="15" spans="1:17" x14ac:dyDescent="0.2">
      <c r="A15" s="126"/>
      <c r="B15" s="127"/>
      <c r="C15" s="128"/>
      <c r="D15" s="129"/>
      <c r="E15" s="130"/>
      <c r="F15" s="135"/>
      <c r="G15" s="137"/>
      <c r="H15" s="136"/>
      <c r="I15" s="131"/>
      <c r="J15" s="134"/>
      <c r="K15" s="132"/>
      <c r="L15" s="133"/>
      <c r="M15" s="189"/>
      <c r="N15" s="190"/>
      <c r="O15" s="191"/>
      <c r="P15" s="191"/>
      <c r="Q15" s="192"/>
    </row>
    <row r="16" spans="1:17" x14ac:dyDescent="0.2">
      <c r="A16" s="147">
        <v>2</v>
      </c>
      <c r="B16" s="148"/>
      <c r="C16" s="149"/>
      <c r="D16" s="150" t="s">
        <v>79</v>
      </c>
      <c r="E16" s="151"/>
      <c r="F16" s="179"/>
      <c r="G16" s="153"/>
      <c r="H16" s="154"/>
      <c r="I16" s="154"/>
      <c r="J16" s="155"/>
      <c r="K16" s="158">
        <f>SUM(J17)</f>
        <v>34188.15</v>
      </c>
      <c r="L16" s="159">
        <f>K16</f>
        <v>34188.15</v>
      </c>
      <c r="M16" s="193"/>
      <c r="N16" s="194"/>
      <c r="O16" s="195"/>
      <c r="P16" s="195">
        <f>O17</f>
        <v>0</v>
      </c>
      <c r="Q16" s="196">
        <f>P16</f>
        <v>0</v>
      </c>
    </row>
    <row r="17" spans="1:17" x14ac:dyDescent="0.2">
      <c r="A17" s="126" t="s">
        <v>80</v>
      </c>
      <c r="B17" s="127" t="s">
        <v>81</v>
      </c>
      <c r="C17" s="128" t="s">
        <v>82</v>
      </c>
      <c r="D17" s="129" t="s">
        <v>83</v>
      </c>
      <c r="E17" s="130">
        <v>1</v>
      </c>
      <c r="F17" s="135">
        <v>1</v>
      </c>
      <c r="G17" s="137">
        <v>26694.9</v>
      </c>
      <c r="H17" s="136">
        <v>0.28070000000000001</v>
      </c>
      <c r="I17" s="131">
        <f>TRUNC(G17*(1+H17),2)</f>
        <v>34188.15</v>
      </c>
      <c r="J17" s="134">
        <f>TRUNC(F17*I17,2)</f>
        <v>34188.15</v>
      </c>
      <c r="K17" s="132"/>
      <c r="L17" s="133"/>
      <c r="M17" s="189"/>
      <c r="N17" s="190"/>
      <c r="O17" s="191"/>
      <c r="P17" s="191"/>
      <c r="Q17" s="192"/>
    </row>
    <row r="18" spans="1:17" x14ac:dyDescent="0.2">
      <c r="A18" s="126"/>
      <c r="B18" s="127"/>
      <c r="C18" s="128"/>
      <c r="D18" s="129"/>
      <c r="E18" s="130"/>
      <c r="F18" s="135"/>
      <c r="G18" s="137"/>
      <c r="H18" s="136"/>
      <c r="I18" s="131"/>
      <c r="J18" s="134"/>
      <c r="K18" s="132"/>
      <c r="L18" s="133"/>
      <c r="M18" s="189"/>
      <c r="N18" s="190"/>
      <c r="O18" s="191"/>
      <c r="P18" s="191"/>
      <c r="Q18" s="192"/>
    </row>
    <row r="19" spans="1:17" x14ac:dyDescent="0.2">
      <c r="A19" s="147">
        <v>3</v>
      </c>
      <c r="B19" s="148"/>
      <c r="C19" s="149"/>
      <c r="D19" s="150" t="s">
        <v>25</v>
      </c>
      <c r="E19" s="151"/>
      <c r="F19" s="179"/>
      <c r="G19" s="153"/>
      <c r="H19" s="154"/>
      <c r="I19" s="154"/>
      <c r="J19" s="155"/>
      <c r="K19" s="155"/>
      <c r="L19" s="159">
        <f>SUM(K20:K22)</f>
        <v>6533.09</v>
      </c>
      <c r="M19" s="193"/>
      <c r="N19" s="194"/>
      <c r="O19" s="195"/>
      <c r="P19" s="195"/>
      <c r="Q19" s="196">
        <f>SUM(P20:P22)</f>
        <v>0</v>
      </c>
    </row>
    <row r="20" spans="1:17" x14ac:dyDescent="0.2">
      <c r="A20" s="160" t="s">
        <v>84</v>
      </c>
      <c r="B20" s="161"/>
      <c r="C20" s="162"/>
      <c r="D20" s="163" t="s">
        <v>85</v>
      </c>
      <c r="E20" s="164"/>
      <c r="F20" s="165"/>
      <c r="G20" s="166"/>
      <c r="H20" s="167"/>
      <c r="I20" s="167"/>
      <c r="J20" s="168"/>
      <c r="K20" s="175">
        <f>SUM(J21)</f>
        <v>299.60000000000002</v>
      </c>
      <c r="L20" s="133"/>
      <c r="M20" s="189"/>
      <c r="N20" s="190"/>
      <c r="O20" s="191"/>
      <c r="P20" s="191">
        <f>O21</f>
        <v>0</v>
      </c>
      <c r="Q20" s="192"/>
    </row>
    <row r="21" spans="1:17" x14ac:dyDescent="0.2">
      <c r="A21" s="126" t="s">
        <v>86</v>
      </c>
      <c r="B21" s="127" t="s">
        <v>87</v>
      </c>
      <c r="C21" s="128"/>
      <c r="D21" s="129" t="s">
        <v>88</v>
      </c>
      <c r="E21" s="130" t="s">
        <v>89</v>
      </c>
      <c r="F21" s="135">
        <v>1</v>
      </c>
      <c r="G21" s="137">
        <v>233.94</v>
      </c>
      <c r="H21" s="136">
        <v>0.28070000000000001</v>
      </c>
      <c r="I21" s="131">
        <f>TRUNC(G21*(1+H21),2)</f>
        <v>299.60000000000002</v>
      </c>
      <c r="J21" s="134">
        <f>TRUNC(F21*I21,2)</f>
        <v>299.60000000000002</v>
      </c>
      <c r="K21" s="132"/>
      <c r="L21" s="133"/>
      <c r="M21" s="189"/>
      <c r="N21" s="190"/>
      <c r="O21" s="191"/>
      <c r="P21" s="191"/>
      <c r="Q21" s="192"/>
    </row>
    <row r="22" spans="1:17" x14ac:dyDescent="0.2">
      <c r="A22" s="160" t="s">
        <v>90</v>
      </c>
      <c r="B22" s="161"/>
      <c r="C22" s="162"/>
      <c r="D22" s="169" t="s">
        <v>91</v>
      </c>
      <c r="E22" s="170"/>
      <c r="F22" s="171"/>
      <c r="G22" s="172"/>
      <c r="H22" s="173"/>
      <c r="I22" s="173"/>
      <c r="J22" s="174"/>
      <c r="K22" s="176">
        <f>SUM(J23:J26)</f>
        <v>6233.49</v>
      </c>
      <c r="L22" s="133"/>
      <c r="M22" s="189"/>
      <c r="N22" s="190"/>
      <c r="O22" s="191"/>
      <c r="P22" s="191">
        <f>SUM(O23:O26)</f>
        <v>0</v>
      </c>
      <c r="Q22" s="192"/>
    </row>
    <row r="23" spans="1:17" ht="67.5" x14ac:dyDescent="0.2">
      <c r="A23" s="126" t="s">
        <v>92</v>
      </c>
      <c r="B23" s="127" t="s">
        <v>71</v>
      </c>
      <c r="C23" s="128" t="s">
        <v>93</v>
      </c>
      <c r="D23" s="129" t="s">
        <v>94</v>
      </c>
      <c r="E23" s="130" t="s">
        <v>74</v>
      </c>
      <c r="F23" s="135">
        <v>3.15</v>
      </c>
      <c r="G23" s="137">
        <v>466.32</v>
      </c>
      <c r="H23" s="136">
        <v>0.28070000000000001</v>
      </c>
      <c r="I23" s="131">
        <f>TRUNC(G23*(1+H23),2)</f>
        <v>597.21</v>
      </c>
      <c r="J23" s="134">
        <f>TRUNC(F23*I23,2)</f>
        <v>1881.21</v>
      </c>
      <c r="K23" s="132"/>
      <c r="L23" s="133"/>
      <c r="M23" s="189"/>
      <c r="N23" s="190"/>
      <c r="O23" s="191"/>
      <c r="P23" s="191"/>
      <c r="Q23" s="192"/>
    </row>
    <row r="24" spans="1:17" ht="67.5" x14ac:dyDescent="0.2">
      <c r="A24" s="126" t="s">
        <v>95</v>
      </c>
      <c r="B24" s="127" t="s">
        <v>96</v>
      </c>
      <c r="C24" s="128">
        <v>10777</v>
      </c>
      <c r="D24" s="129" t="s">
        <v>97</v>
      </c>
      <c r="E24" s="130" t="s">
        <v>89</v>
      </c>
      <c r="F24" s="135">
        <v>2</v>
      </c>
      <c r="G24" s="137">
        <v>858.37</v>
      </c>
      <c r="H24" s="136">
        <v>0.28070000000000001</v>
      </c>
      <c r="I24" s="131">
        <f t="shared" ref="I24:I26" si="0">TRUNC(G24*(1+H24),2)</f>
        <v>1099.31</v>
      </c>
      <c r="J24" s="134">
        <f t="shared" ref="J24:J26" si="1">TRUNC(F24*I24,2)</f>
        <v>2198.62</v>
      </c>
      <c r="K24" s="132"/>
      <c r="L24" s="133"/>
      <c r="M24" s="189"/>
      <c r="N24" s="190"/>
      <c r="O24" s="191"/>
      <c r="P24" s="191"/>
      <c r="Q24" s="192"/>
    </row>
    <row r="25" spans="1:17" ht="67.5" x14ac:dyDescent="0.2">
      <c r="A25" s="126" t="s">
        <v>98</v>
      </c>
      <c r="B25" s="127" t="s">
        <v>96</v>
      </c>
      <c r="C25" s="128">
        <v>10776</v>
      </c>
      <c r="D25" s="129" t="s">
        <v>99</v>
      </c>
      <c r="E25" s="130" t="s">
        <v>89</v>
      </c>
      <c r="F25" s="135">
        <v>2</v>
      </c>
      <c r="G25" s="137">
        <v>590.62</v>
      </c>
      <c r="H25" s="136">
        <v>0.28070000000000001</v>
      </c>
      <c r="I25" s="131">
        <f t="shared" si="0"/>
        <v>756.4</v>
      </c>
      <c r="J25" s="134">
        <f t="shared" si="1"/>
        <v>1512.8</v>
      </c>
      <c r="K25" s="132"/>
      <c r="L25" s="133"/>
      <c r="M25" s="189"/>
      <c r="N25" s="190"/>
      <c r="O25" s="191"/>
      <c r="P25" s="191"/>
      <c r="Q25" s="192"/>
    </row>
    <row r="26" spans="1:17" ht="25.5" x14ac:dyDescent="0.2">
      <c r="A26" s="126" t="s">
        <v>100</v>
      </c>
      <c r="B26" s="127" t="s">
        <v>81</v>
      </c>
      <c r="C26" s="128" t="s">
        <v>101</v>
      </c>
      <c r="D26" s="129" t="s">
        <v>102</v>
      </c>
      <c r="E26" s="130" t="s">
        <v>89</v>
      </c>
      <c r="F26" s="135">
        <v>2</v>
      </c>
      <c r="G26" s="137">
        <v>250.2</v>
      </c>
      <c r="H26" s="136">
        <v>0.28070000000000001</v>
      </c>
      <c r="I26" s="131">
        <f t="shared" si="0"/>
        <v>320.43</v>
      </c>
      <c r="J26" s="134">
        <f t="shared" si="1"/>
        <v>640.86</v>
      </c>
      <c r="K26" s="132"/>
      <c r="L26" s="133"/>
      <c r="M26" s="189"/>
      <c r="N26" s="190"/>
      <c r="O26" s="191"/>
      <c r="P26" s="191"/>
      <c r="Q26" s="192"/>
    </row>
    <row r="27" spans="1:17" x14ac:dyDescent="0.2">
      <c r="A27" s="126"/>
      <c r="B27" s="127"/>
      <c r="C27" s="128"/>
      <c r="D27" s="129"/>
      <c r="E27" s="130"/>
      <c r="F27" s="135"/>
      <c r="G27" s="137"/>
      <c r="H27" s="136"/>
      <c r="I27" s="131"/>
      <c r="J27" s="134"/>
      <c r="K27" s="132"/>
      <c r="L27" s="133"/>
      <c r="M27" s="189"/>
      <c r="N27" s="190"/>
      <c r="O27" s="191"/>
      <c r="P27" s="191"/>
      <c r="Q27" s="192"/>
    </row>
    <row r="28" spans="1:17" x14ac:dyDescent="0.2">
      <c r="A28" s="147">
        <v>4</v>
      </c>
      <c r="B28" s="148"/>
      <c r="C28" s="149"/>
      <c r="D28" s="150" t="s">
        <v>55</v>
      </c>
      <c r="E28" s="151"/>
      <c r="F28" s="179"/>
      <c r="G28" s="153"/>
      <c r="H28" s="154"/>
      <c r="I28" s="154"/>
      <c r="J28" s="155"/>
      <c r="K28" s="158">
        <f>SUM(J29:J31)</f>
        <v>69200</v>
      </c>
      <c r="L28" s="159">
        <f>K28</f>
        <v>69200</v>
      </c>
      <c r="M28" s="193"/>
      <c r="N28" s="194"/>
      <c r="O28" s="195"/>
      <c r="P28" s="195">
        <f>SUM(O29:O31)</f>
        <v>0</v>
      </c>
      <c r="Q28" s="196">
        <f>P28</f>
        <v>0</v>
      </c>
    </row>
    <row r="29" spans="1:17" ht="56.25" x14ac:dyDescent="0.2">
      <c r="A29" s="126" t="s">
        <v>103</v>
      </c>
      <c r="B29" s="127" t="s">
        <v>104</v>
      </c>
      <c r="C29" s="128" t="s">
        <v>105</v>
      </c>
      <c r="D29" s="129" t="s">
        <v>106</v>
      </c>
      <c r="E29" s="130" t="s">
        <v>107</v>
      </c>
      <c r="F29" s="135">
        <v>160</v>
      </c>
      <c r="G29" s="137">
        <v>147.49</v>
      </c>
      <c r="H29" s="136">
        <v>0.28070000000000001</v>
      </c>
      <c r="I29" s="131">
        <f t="shared" ref="I29:I31" si="2">TRUNC(G29*(1+H29),2)</f>
        <v>188.89</v>
      </c>
      <c r="J29" s="134">
        <f t="shared" ref="J29:J31" si="3">TRUNC(F29*I29,2)</f>
        <v>30222.400000000001</v>
      </c>
      <c r="K29" s="132"/>
      <c r="L29" s="133"/>
      <c r="M29" s="189"/>
      <c r="N29" s="190"/>
      <c r="O29" s="191"/>
      <c r="P29" s="191"/>
      <c r="Q29" s="192"/>
    </row>
    <row r="30" spans="1:17" ht="45" x14ac:dyDescent="0.2">
      <c r="A30" s="126" t="s">
        <v>108</v>
      </c>
      <c r="B30" s="127" t="s">
        <v>71</v>
      </c>
      <c r="C30" s="128" t="s">
        <v>109</v>
      </c>
      <c r="D30" s="129" t="s">
        <v>110</v>
      </c>
      <c r="E30" s="130" t="s">
        <v>107</v>
      </c>
      <c r="F30" s="135">
        <v>160</v>
      </c>
      <c r="G30" s="137">
        <v>88.43</v>
      </c>
      <c r="H30" s="136">
        <v>0.28070000000000001</v>
      </c>
      <c r="I30" s="131">
        <f t="shared" si="2"/>
        <v>113.25</v>
      </c>
      <c r="J30" s="134">
        <f t="shared" si="3"/>
        <v>18120</v>
      </c>
      <c r="K30" s="132"/>
      <c r="L30" s="133"/>
      <c r="M30" s="189"/>
      <c r="N30" s="190"/>
      <c r="O30" s="191"/>
      <c r="P30" s="191"/>
      <c r="Q30" s="192"/>
    </row>
    <row r="31" spans="1:17" ht="56.25" x14ac:dyDescent="0.2">
      <c r="A31" s="126" t="s">
        <v>111</v>
      </c>
      <c r="B31" s="127" t="s">
        <v>112</v>
      </c>
      <c r="C31" s="128">
        <v>90999</v>
      </c>
      <c r="D31" s="129" t="s">
        <v>113</v>
      </c>
      <c r="E31" s="130" t="s">
        <v>114</v>
      </c>
      <c r="F31" s="135">
        <v>160</v>
      </c>
      <c r="G31" s="137">
        <v>101.79</v>
      </c>
      <c r="H31" s="136">
        <v>0.28070000000000001</v>
      </c>
      <c r="I31" s="131">
        <f t="shared" si="2"/>
        <v>130.36000000000001</v>
      </c>
      <c r="J31" s="134">
        <f t="shared" si="3"/>
        <v>20857.599999999999</v>
      </c>
      <c r="K31" s="132"/>
      <c r="L31" s="133"/>
      <c r="M31" s="189"/>
      <c r="N31" s="190"/>
      <c r="O31" s="191"/>
      <c r="P31" s="191"/>
      <c r="Q31" s="192"/>
    </row>
    <row r="32" spans="1:17" x14ac:dyDescent="0.2">
      <c r="A32" s="126"/>
      <c r="B32" s="127"/>
      <c r="C32" s="128"/>
      <c r="D32" s="129"/>
      <c r="E32" s="130"/>
      <c r="F32" s="135"/>
      <c r="G32" s="137"/>
      <c r="H32" s="136"/>
      <c r="I32" s="131"/>
      <c r="J32" s="134"/>
      <c r="K32" s="132"/>
      <c r="L32" s="133"/>
      <c r="M32" s="189"/>
      <c r="N32" s="190"/>
      <c r="O32" s="191"/>
      <c r="P32" s="191"/>
      <c r="Q32" s="192"/>
    </row>
    <row r="33" spans="1:17" x14ac:dyDescent="0.2">
      <c r="A33" s="147">
        <v>5</v>
      </c>
      <c r="B33" s="148"/>
      <c r="C33" s="149"/>
      <c r="D33" s="150" t="s">
        <v>17</v>
      </c>
      <c r="E33" s="151"/>
      <c r="F33" s="152"/>
      <c r="G33" s="153"/>
      <c r="H33" s="154"/>
      <c r="I33" s="154"/>
      <c r="J33" s="155"/>
      <c r="K33" s="158">
        <f>SUM(J34:J35)</f>
        <v>1082.1399999999999</v>
      </c>
      <c r="L33" s="159">
        <f>K33</f>
        <v>1082.1399999999999</v>
      </c>
      <c r="M33" s="193"/>
      <c r="N33" s="194"/>
      <c r="O33" s="195"/>
      <c r="P33" s="195">
        <f>SUM(O34:O35)</f>
        <v>0</v>
      </c>
      <c r="Q33" s="196">
        <f>P33</f>
        <v>0</v>
      </c>
    </row>
    <row r="34" spans="1:17" ht="25.5" x14ac:dyDescent="0.2">
      <c r="A34" s="126" t="s">
        <v>115</v>
      </c>
      <c r="B34" s="127" t="s">
        <v>81</v>
      </c>
      <c r="C34" s="128" t="s">
        <v>116</v>
      </c>
      <c r="D34" s="129" t="s">
        <v>117</v>
      </c>
      <c r="E34" s="130" t="s">
        <v>89</v>
      </c>
      <c r="F34" s="135">
        <v>2</v>
      </c>
      <c r="G34" s="137">
        <v>250.2</v>
      </c>
      <c r="H34" s="136">
        <v>0.28070000000000001</v>
      </c>
      <c r="I34" s="131">
        <f t="shared" ref="I34:I35" si="4">TRUNC(G34*(1+H34),2)</f>
        <v>320.43</v>
      </c>
      <c r="J34" s="134">
        <f t="shared" ref="J34:J35" si="5">TRUNC(F34*I34,2)</f>
        <v>640.86</v>
      </c>
      <c r="K34" s="132"/>
      <c r="L34" s="133"/>
      <c r="M34" s="189"/>
      <c r="N34" s="190"/>
      <c r="O34" s="191"/>
      <c r="P34" s="191"/>
      <c r="Q34" s="192"/>
    </row>
    <row r="35" spans="1:17" ht="33.75" x14ac:dyDescent="0.2">
      <c r="A35" s="126" t="s">
        <v>118</v>
      </c>
      <c r="B35" s="127" t="s">
        <v>119</v>
      </c>
      <c r="C35" s="128">
        <v>88316</v>
      </c>
      <c r="D35" s="129" t="s">
        <v>120</v>
      </c>
      <c r="E35" s="130" t="s">
        <v>114</v>
      </c>
      <c r="F35" s="135">
        <v>16</v>
      </c>
      <c r="G35" s="137">
        <v>21.54</v>
      </c>
      <c r="H35" s="136">
        <v>0.28070000000000001</v>
      </c>
      <c r="I35" s="131">
        <f t="shared" si="4"/>
        <v>27.58</v>
      </c>
      <c r="J35" s="134">
        <f t="shared" si="5"/>
        <v>441.28</v>
      </c>
      <c r="K35" s="132"/>
      <c r="L35" s="133"/>
      <c r="M35" s="189"/>
      <c r="N35" s="190"/>
      <c r="O35" s="191"/>
      <c r="P35" s="191"/>
      <c r="Q35" s="192"/>
    </row>
    <row r="36" spans="1:17" x14ac:dyDescent="0.2">
      <c r="A36" s="124"/>
      <c r="B36" s="114"/>
      <c r="C36" s="115"/>
      <c r="D36" s="116"/>
      <c r="E36" s="117"/>
      <c r="F36" s="138"/>
      <c r="G36" s="139"/>
      <c r="H36" s="131"/>
      <c r="I36" s="131"/>
      <c r="J36" s="132"/>
      <c r="K36" s="132"/>
      <c r="L36" s="133"/>
      <c r="M36" s="189"/>
      <c r="N36" s="190"/>
      <c r="O36" s="191"/>
      <c r="P36" s="191"/>
      <c r="Q36" s="192"/>
    </row>
    <row r="37" spans="1:17" ht="31.5" customHeight="1" thickBot="1" x14ac:dyDescent="0.25">
      <c r="A37" s="241" t="s">
        <v>61</v>
      </c>
      <c r="B37" s="242"/>
      <c r="C37" s="242"/>
      <c r="D37" s="242"/>
      <c r="E37" s="242"/>
      <c r="F37" s="242"/>
      <c r="G37" s="242"/>
      <c r="H37" s="242"/>
      <c r="I37" s="242"/>
      <c r="J37" s="122"/>
      <c r="K37" s="122"/>
      <c r="L37" s="177">
        <f>SUM(L12:L36)</f>
        <v>112923.97</v>
      </c>
      <c r="M37" s="229" t="s">
        <v>65</v>
      </c>
      <c r="N37" s="229"/>
      <c r="O37" s="229"/>
      <c r="P37" s="229"/>
      <c r="Q37" s="123">
        <f>SUM(Q12:Q36)</f>
        <v>0</v>
      </c>
    </row>
    <row r="38" spans="1:17" ht="35.25" customHeight="1" thickTop="1" x14ac:dyDescent="0.2">
      <c r="A38" s="243" t="s">
        <v>4</v>
      </c>
      <c r="B38" s="243"/>
      <c r="C38" s="243"/>
      <c r="D38" s="243"/>
      <c r="E38" s="243"/>
      <c r="F38" s="243"/>
      <c r="G38" s="218" t="s">
        <v>41</v>
      </c>
      <c r="H38" s="219"/>
      <c r="I38" s="219"/>
      <c r="J38" s="219"/>
      <c r="K38" s="219"/>
      <c r="L38" s="219"/>
      <c r="M38" s="219"/>
      <c r="N38" s="219"/>
      <c r="O38" s="219"/>
      <c r="P38" s="219"/>
      <c r="Q38" s="220"/>
    </row>
    <row r="39" spans="1:17" ht="40.5" customHeight="1" x14ac:dyDescent="0.2">
      <c r="A39" s="244" t="s">
        <v>45</v>
      </c>
      <c r="B39" s="245"/>
      <c r="C39" s="245"/>
      <c r="D39" s="245"/>
      <c r="E39" s="244" t="s">
        <v>13</v>
      </c>
      <c r="F39" s="245"/>
      <c r="G39" s="221"/>
      <c r="H39" s="222"/>
      <c r="I39" s="222"/>
      <c r="J39" s="222"/>
      <c r="K39" s="222"/>
      <c r="L39" s="222"/>
      <c r="M39" s="222"/>
      <c r="N39" s="222"/>
      <c r="O39" s="222"/>
      <c r="P39" s="222"/>
      <c r="Q39" s="223"/>
    </row>
    <row r="40" spans="1:17" x14ac:dyDescent="0.2">
      <c r="A40" s="248" t="s">
        <v>5</v>
      </c>
      <c r="B40" s="246" t="s">
        <v>122</v>
      </c>
      <c r="C40" s="246"/>
      <c r="D40" s="246"/>
      <c r="E40" s="246"/>
      <c r="F40" s="246"/>
      <c r="G40" s="247"/>
      <c r="H40" s="247"/>
      <c r="I40" s="247"/>
      <c r="J40" s="247"/>
      <c r="K40" s="247"/>
      <c r="L40" s="247"/>
      <c r="M40" s="247"/>
      <c r="N40" s="247"/>
      <c r="O40" s="197"/>
      <c r="P40" s="197"/>
      <c r="Q40" s="197"/>
    </row>
    <row r="41" spans="1:17" x14ac:dyDescent="0.2">
      <c r="A41" s="249"/>
      <c r="B41" s="252" t="s">
        <v>123</v>
      </c>
      <c r="C41" s="252"/>
      <c r="D41" s="252"/>
      <c r="E41" s="252"/>
      <c r="F41" s="252"/>
      <c r="G41" s="252"/>
      <c r="H41" s="252"/>
      <c r="I41" s="252"/>
      <c r="J41" s="252"/>
      <c r="K41" s="252"/>
      <c r="L41" s="252"/>
      <c r="M41" s="252"/>
      <c r="N41" s="252"/>
      <c r="O41" s="197"/>
      <c r="P41" s="197"/>
      <c r="Q41" s="197"/>
    </row>
    <row r="42" spans="1:17" ht="12.75" customHeight="1" x14ac:dyDescent="0.2">
      <c r="A42" s="249"/>
      <c r="B42" s="230" t="s">
        <v>124</v>
      </c>
      <c r="C42" s="230"/>
      <c r="D42" s="230"/>
      <c r="E42" s="230"/>
      <c r="F42" s="230"/>
      <c r="G42" s="230"/>
      <c r="H42" s="230"/>
      <c r="I42" s="230"/>
      <c r="J42" s="230"/>
      <c r="K42" s="230"/>
      <c r="L42" s="230"/>
      <c r="M42" s="230"/>
      <c r="N42" s="230"/>
      <c r="O42" s="230"/>
      <c r="P42" s="230"/>
      <c r="Q42" s="230"/>
    </row>
    <row r="43" spans="1:17" x14ac:dyDescent="0.2">
      <c r="A43" s="249"/>
      <c r="B43" s="250" t="s">
        <v>126</v>
      </c>
      <c r="C43" s="250"/>
      <c r="D43" s="250"/>
      <c r="E43" s="250"/>
      <c r="F43" s="250"/>
      <c r="G43" s="250"/>
      <c r="H43" s="250"/>
      <c r="I43" s="250"/>
      <c r="J43" s="250"/>
      <c r="K43" s="250"/>
      <c r="L43" s="250"/>
      <c r="M43" s="250"/>
      <c r="N43" s="250"/>
      <c r="O43" s="197"/>
      <c r="P43" s="197"/>
      <c r="Q43" s="197"/>
    </row>
    <row r="44" spans="1:17" ht="27" customHeight="1" x14ac:dyDescent="0.2">
      <c r="A44" s="249"/>
      <c r="B44" s="253" t="s">
        <v>125</v>
      </c>
      <c r="C44" s="253"/>
      <c r="D44" s="253"/>
      <c r="E44" s="253"/>
      <c r="F44" s="253"/>
      <c r="G44" s="253"/>
      <c r="H44" s="253"/>
      <c r="I44" s="253"/>
      <c r="J44" s="253"/>
      <c r="K44" s="253"/>
      <c r="L44" s="253"/>
      <c r="M44" s="253"/>
      <c r="N44" s="253"/>
      <c r="O44" s="253"/>
      <c r="P44" s="253"/>
      <c r="Q44" s="253"/>
    </row>
    <row r="45" spans="1:17" ht="12.75" customHeight="1" x14ac:dyDescent="0.2">
      <c r="A45" s="249"/>
      <c r="B45" s="230" t="s">
        <v>26</v>
      </c>
      <c r="C45" s="230"/>
      <c r="D45" s="230"/>
      <c r="E45" s="230"/>
      <c r="F45" s="230"/>
      <c r="G45" s="230"/>
      <c r="H45" s="230"/>
      <c r="I45" s="230"/>
      <c r="J45" s="230"/>
      <c r="K45" s="230"/>
      <c r="L45" s="230"/>
      <c r="M45" s="230"/>
      <c r="N45" s="230"/>
      <c r="O45" s="230"/>
      <c r="P45" s="230"/>
      <c r="Q45" s="230"/>
    </row>
    <row r="46" spans="1:17" x14ac:dyDescent="0.2">
      <c r="A46" s="249"/>
      <c r="B46" s="230" t="s">
        <v>44</v>
      </c>
      <c r="C46" s="230"/>
      <c r="D46" s="230"/>
      <c r="E46" s="230"/>
      <c r="F46" s="230"/>
      <c r="G46" s="230"/>
      <c r="H46" s="230"/>
      <c r="I46" s="230"/>
      <c r="J46" s="230"/>
      <c r="K46" s="230"/>
      <c r="L46" s="230"/>
      <c r="M46" s="230"/>
      <c r="N46" s="230"/>
      <c r="O46" s="197"/>
      <c r="P46" s="197"/>
      <c r="Q46" s="197"/>
    </row>
    <row r="47" spans="1:17" ht="27" customHeight="1" x14ac:dyDescent="0.2">
      <c r="A47" s="249"/>
      <c r="B47" s="251" t="s">
        <v>20</v>
      </c>
      <c r="C47" s="251"/>
      <c r="D47" s="251"/>
      <c r="E47" s="251"/>
      <c r="F47" s="251"/>
      <c r="G47" s="251"/>
      <c r="H47" s="251"/>
      <c r="I47" s="251"/>
      <c r="J47" s="251"/>
      <c r="K47" s="251"/>
      <c r="L47" s="251"/>
      <c r="M47" s="251"/>
      <c r="N47" s="251"/>
      <c r="O47" s="251"/>
      <c r="P47" s="251"/>
      <c r="Q47" s="251"/>
    </row>
    <row r="201" spans="15:15" ht="15" customHeight="1" x14ac:dyDescent="0.2">
      <c r="O201" s="18"/>
    </row>
    <row r="202" spans="15:15" ht="33.75" customHeight="1" x14ac:dyDescent="0.2"/>
    <row r="203" spans="15:15" ht="31.5" customHeight="1" x14ac:dyDescent="0.2"/>
    <row r="204" spans="15:15" ht="24.75" customHeight="1" x14ac:dyDescent="0.2"/>
    <row r="209" ht="26.25" customHeight="1" x14ac:dyDescent="0.2"/>
  </sheetData>
  <sheetProtection algorithmName="SHA-512" hashValue="Wkaiip1VqoctgkHN4zzm5r9nIdbE1JqbMhp74aaFH+YSDir5odrA/60p/dehjs0AbevA773avPSPbEtddJDilQ==" saltValue="1gf/9/h+K2tSJCOUs2WU1g==" spinCount="100000" sheet="1" selectLockedCells="1"/>
  <mergeCells count="38">
    <mergeCell ref="E8:L8"/>
    <mergeCell ref="M8:Q8"/>
    <mergeCell ref="E9:E11"/>
    <mergeCell ref="F9:F11"/>
    <mergeCell ref="G9:G11"/>
    <mergeCell ref="H9:H11"/>
    <mergeCell ref="I9:L9"/>
    <mergeCell ref="M9:M11"/>
    <mergeCell ref="N9:Q9"/>
    <mergeCell ref="I10:I11"/>
    <mergeCell ref="J10:L10"/>
    <mergeCell ref="B46:N46"/>
    <mergeCell ref="A38:F38"/>
    <mergeCell ref="A39:D39"/>
    <mergeCell ref="E39:F39"/>
    <mergeCell ref="B40:N40"/>
    <mergeCell ref="A40:A47"/>
    <mergeCell ref="B43:N43"/>
    <mergeCell ref="B47:Q47"/>
    <mergeCell ref="B41:N41"/>
    <mergeCell ref="B45:Q45"/>
    <mergeCell ref="B44:Q44"/>
    <mergeCell ref="A7:O7"/>
    <mergeCell ref="M37:P37"/>
    <mergeCell ref="G38:Q39"/>
    <mergeCell ref="B42:Q42"/>
    <mergeCell ref="A1:Q1"/>
    <mergeCell ref="A2:Q2"/>
    <mergeCell ref="A3:Q3"/>
    <mergeCell ref="A5:Q5"/>
    <mergeCell ref="A6:Q6"/>
    <mergeCell ref="N10:N11"/>
    <mergeCell ref="O10:Q10"/>
    <mergeCell ref="A9:A11"/>
    <mergeCell ref="B9:B11"/>
    <mergeCell ref="C9:C11"/>
    <mergeCell ref="D9:D11"/>
    <mergeCell ref="A37:I37"/>
  </mergeCells>
  <phoneticPr fontId="35" type="noConversion"/>
  <printOptions horizontalCentered="1"/>
  <pageMargins left="0" right="0" top="0.47244094488188981" bottom="0.35433070866141736" header="0.23622047244094491" footer="0.19685039370078741"/>
  <pageSetup paperSize="9" scale="70" fitToHeight="16" orientation="landscape" r:id="rId1"/>
  <headerFooter>
    <oddHeader>&amp;R&amp;"Verdana,Normal"&amp;8Fls.:______
Processo n.º 23069.164942/2022-40</oddHeader>
    <oddFooter>&amp;R&amp;"Verdana,Normal"&amp;8Pág. 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128"/>
  <sheetViews>
    <sheetView workbookViewId="0">
      <selection activeCell="A7" sqref="A7:H7"/>
    </sheetView>
  </sheetViews>
  <sheetFormatPr defaultRowHeight="15" x14ac:dyDescent="0.25"/>
  <cols>
    <col min="1" max="1" width="6" bestFit="1" customWidth="1"/>
    <col min="2" max="2" width="32.5703125" customWidth="1"/>
    <col min="3" max="3" width="13" bestFit="1" customWidth="1"/>
    <col min="4" max="4" width="11.140625" bestFit="1" customWidth="1"/>
    <col min="5" max="7" width="15.7109375" customWidth="1"/>
    <col min="8" max="8" width="16.85546875" customWidth="1"/>
    <col min="9" max="9" width="12.28515625" customWidth="1"/>
  </cols>
  <sheetData>
    <row r="1" spans="1:17" ht="15.75" x14ac:dyDescent="0.25">
      <c r="A1" s="291" t="s">
        <v>23</v>
      </c>
      <c r="B1" s="291"/>
      <c r="C1" s="291"/>
      <c r="D1" s="291"/>
      <c r="E1" s="291"/>
      <c r="F1" s="291"/>
      <c r="G1" s="291"/>
      <c r="H1" s="291"/>
      <c r="I1" s="38"/>
      <c r="J1" s="38"/>
      <c r="K1" s="38"/>
    </row>
    <row r="2" spans="1:17" ht="15.75" x14ac:dyDescent="0.25">
      <c r="A2" s="291" t="s">
        <v>24</v>
      </c>
      <c r="B2" s="291"/>
      <c r="C2" s="291"/>
      <c r="D2" s="291"/>
      <c r="E2" s="291"/>
      <c r="F2" s="291"/>
      <c r="G2" s="291"/>
      <c r="H2" s="291"/>
      <c r="I2" s="38"/>
      <c r="J2" s="38"/>
      <c r="K2" s="38"/>
    </row>
    <row r="3" spans="1:17" ht="15.75" x14ac:dyDescent="0.25">
      <c r="A3" s="232" t="s">
        <v>128</v>
      </c>
      <c r="B3" s="232"/>
      <c r="C3" s="232"/>
      <c r="D3" s="232"/>
      <c r="E3" s="232"/>
      <c r="F3" s="232"/>
      <c r="G3" s="232"/>
      <c r="H3" s="232"/>
      <c r="I3" s="39"/>
      <c r="J3" s="39"/>
      <c r="K3" s="39"/>
    </row>
    <row r="4" spans="1:17" x14ac:dyDescent="0.25">
      <c r="A4" s="292" t="s">
        <v>38</v>
      </c>
      <c r="B4" s="292"/>
      <c r="C4" s="292"/>
      <c r="D4" s="292"/>
      <c r="E4" s="292"/>
      <c r="F4" s="292"/>
      <c r="G4" s="292"/>
      <c r="H4" s="292"/>
      <c r="I4" s="5"/>
      <c r="J4" s="31"/>
      <c r="K4" s="32"/>
    </row>
    <row r="5" spans="1:17" ht="15" customHeight="1" x14ac:dyDescent="0.25">
      <c r="A5" s="228" t="s">
        <v>67</v>
      </c>
      <c r="B5" s="228"/>
      <c r="C5" s="228"/>
      <c r="D5" s="228"/>
      <c r="E5" s="228"/>
      <c r="F5" s="228"/>
      <c r="G5" s="228"/>
      <c r="H5" s="228"/>
      <c r="I5" s="75"/>
      <c r="J5" s="75"/>
      <c r="K5" s="75"/>
      <c r="L5" s="75"/>
      <c r="M5" s="75"/>
      <c r="N5" s="75"/>
      <c r="O5" s="75"/>
      <c r="P5" s="75"/>
      <c r="Q5" s="75"/>
    </row>
    <row r="6" spans="1:17" ht="15" customHeight="1" x14ac:dyDescent="0.25">
      <c r="A6" s="228"/>
      <c r="B6" s="228"/>
      <c r="C6" s="228"/>
      <c r="D6" s="228"/>
      <c r="E6" s="228"/>
      <c r="F6" s="228"/>
      <c r="G6" s="228"/>
      <c r="H6" s="228"/>
      <c r="I6" s="34"/>
      <c r="J6" s="34"/>
      <c r="K6" s="34"/>
      <c r="L6" s="34"/>
    </row>
    <row r="7" spans="1:17" ht="29.25" customHeight="1" thickBot="1" x14ac:dyDescent="0.3">
      <c r="A7" s="275" t="s">
        <v>68</v>
      </c>
      <c r="B7" s="275"/>
      <c r="C7" s="275"/>
      <c r="D7" s="275"/>
      <c r="E7" s="275"/>
      <c r="F7" s="275"/>
      <c r="G7" s="275"/>
      <c r="H7" s="275"/>
      <c r="I7" s="76"/>
      <c r="J7" s="76"/>
      <c r="K7" s="76"/>
      <c r="L7" s="76"/>
      <c r="M7" s="76"/>
      <c r="N7" s="76"/>
      <c r="O7" s="76"/>
    </row>
    <row r="8" spans="1:17" ht="15.75" thickTop="1" x14ac:dyDescent="0.25">
      <c r="A8" s="297" t="s">
        <v>0</v>
      </c>
      <c r="B8" s="284" t="s">
        <v>14</v>
      </c>
      <c r="C8" s="284" t="s">
        <v>15</v>
      </c>
      <c r="D8" s="284" t="s">
        <v>16</v>
      </c>
      <c r="E8" s="296" t="s">
        <v>18</v>
      </c>
      <c r="F8" s="296"/>
      <c r="G8" s="296"/>
      <c r="H8" s="294" t="s">
        <v>27</v>
      </c>
      <c r="I8" s="33"/>
    </row>
    <row r="9" spans="1:17" x14ac:dyDescent="0.25">
      <c r="A9" s="298"/>
      <c r="B9" s="285"/>
      <c r="C9" s="285"/>
      <c r="D9" s="285"/>
      <c r="E9" s="16" t="s">
        <v>7</v>
      </c>
      <c r="F9" s="16" t="s">
        <v>8</v>
      </c>
      <c r="G9" s="16" t="s">
        <v>9</v>
      </c>
      <c r="H9" s="295"/>
      <c r="I9" s="33"/>
    </row>
    <row r="10" spans="1:17" ht="9.9499999999999993" customHeight="1" x14ac:dyDescent="0.25">
      <c r="A10" s="293" t="s">
        <v>34</v>
      </c>
      <c r="B10" s="286" t="s">
        <v>39</v>
      </c>
      <c r="C10" s="288">
        <f>Orçamento!$L$12</f>
        <v>1920.5900000000001</v>
      </c>
      <c r="D10" s="289">
        <f>C10/C$21</f>
        <v>1.7007815081244489E-2</v>
      </c>
      <c r="E10" s="80">
        <v>1</v>
      </c>
      <c r="F10" s="84"/>
      <c r="G10" s="50"/>
      <c r="H10" s="56">
        <f t="shared" ref="H10:H19" si="0">SUM(E10:G10)</f>
        <v>1</v>
      </c>
      <c r="I10" s="33"/>
    </row>
    <row r="11" spans="1:17" ht="15" customHeight="1" x14ac:dyDescent="0.25">
      <c r="A11" s="279"/>
      <c r="B11" s="287"/>
      <c r="C11" s="283"/>
      <c r="D11" s="290"/>
      <c r="E11" s="13">
        <f>$C10*E10</f>
        <v>1920.5900000000001</v>
      </c>
      <c r="F11" s="13"/>
      <c r="G11" s="37"/>
      <c r="H11" s="77">
        <f t="shared" si="0"/>
        <v>1920.5900000000001</v>
      </c>
      <c r="I11" s="59"/>
    </row>
    <row r="12" spans="1:17" ht="9.9499999999999993" customHeight="1" x14ac:dyDescent="0.25">
      <c r="A12" s="278" t="s">
        <v>35</v>
      </c>
      <c r="B12" s="280" t="s">
        <v>40</v>
      </c>
      <c r="C12" s="282">
        <f>Orçamento!$L$16</f>
        <v>34188.15</v>
      </c>
      <c r="D12" s="289">
        <f>C12/C$21</f>
        <v>0.30275370233618248</v>
      </c>
      <c r="E12" s="79"/>
      <c r="F12" s="81">
        <f>E24+F24</f>
        <v>0.45892301623327214</v>
      </c>
      <c r="G12" s="81">
        <f>G24</f>
        <v>0.54107698376672775</v>
      </c>
      <c r="H12" s="60">
        <f t="shared" si="0"/>
        <v>0.99999999999999989</v>
      </c>
      <c r="I12" s="59"/>
    </row>
    <row r="13" spans="1:17" x14ac:dyDescent="0.25">
      <c r="A13" s="279"/>
      <c r="B13" s="281"/>
      <c r="C13" s="283"/>
      <c r="D13" s="290"/>
      <c r="E13" s="51"/>
      <c r="F13" s="51">
        <f t="shared" ref="F13:G13" si="1">$C12*F12</f>
        <v>15689.728917435543</v>
      </c>
      <c r="G13" s="51">
        <f t="shared" si="1"/>
        <v>18498.421082564455</v>
      </c>
      <c r="H13" s="61">
        <f t="shared" si="0"/>
        <v>34188.149999999994</v>
      </c>
      <c r="I13" s="59"/>
    </row>
    <row r="14" spans="1:17" ht="9.9499999999999993" customHeight="1" x14ac:dyDescent="0.25">
      <c r="A14" s="278" t="s">
        <v>36</v>
      </c>
      <c r="B14" s="273" t="s">
        <v>25</v>
      </c>
      <c r="C14" s="282">
        <f>Orçamento!$L$19</f>
        <v>6533.09</v>
      </c>
      <c r="D14" s="289">
        <f>C14/C$21</f>
        <v>5.785388168694388E-2</v>
      </c>
      <c r="E14" s="79"/>
      <c r="F14" s="81">
        <v>1</v>
      </c>
      <c r="G14" s="79"/>
      <c r="H14" s="62">
        <f t="shared" si="0"/>
        <v>1</v>
      </c>
      <c r="I14" s="59"/>
    </row>
    <row r="15" spans="1:17" x14ac:dyDescent="0.25">
      <c r="A15" s="279"/>
      <c r="B15" s="274"/>
      <c r="C15" s="283"/>
      <c r="D15" s="290"/>
      <c r="E15" s="51"/>
      <c r="F15" s="51">
        <f t="shared" ref="F15" si="2">$C14*F14</f>
        <v>6533.09</v>
      </c>
      <c r="G15" s="52"/>
      <c r="H15" s="61">
        <f t="shared" si="0"/>
        <v>6533.09</v>
      </c>
      <c r="I15" s="59"/>
    </row>
    <row r="16" spans="1:17" ht="9.9499999999999993" customHeight="1" x14ac:dyDescent="0.25">
      <c r="A16" s="278" t="s">
        <v>37</v>
      </c>
      <c r="B16" s="273" t="s">
        <v>55</v>
      </c>
      <c r="C16" s="276">
        <f>Orçamento!$L$28</f>
        <v>69200</v>
      </c>
      <c r="D16" s="289">
        <f>C16/C$21</f>
        <v>0.61280169303293175</v>
      </c>
      <c r="E16" s="53"/>
      <c r="F16" s="82">
        <v>0.4</v>
      </c>
      <c r="G16" s="82">
        <v>0.6</v>
      </c>
      <c r="H16" s="60">
        <f t="shared" si="0"/>
        <v>1</v>
      </c>
      <c r="I16" s="59"/>
    </row>
    <row r="17" spans="1:14" x14ac:dyDescent="0.25">
      <c r="A17" s="279"/>
      <c r="B17" s="274"/>
      <c r="C17" s="277"/>
      <c r="D17" s="290"/>
      <c r="E17" s="51"/>
      <c r="F17" s="51">
        <f t="shared" ref="F17:G17" si="3">F16*$C16</f>
        <v>27680</v>
      </c>
      <c r="G17" s="51">
        <f t="shared" si="3"/>
        <v>41520</v>
      </c>
      <c r="H17" s="61">
        <f t="shared" si="0"/>
        <v>69200</v>
      </c>
      <c r="I17" s="59"/>
    </row>
    <row r="18" spans="1:14" ht="9.9499999999999993" customHeight="1" x14ac:dyDescent="0.25">
      <c r="A18" s="278" t="s">
        <v>42</v>
      </c>
      <c r="B18" s="273" t="s">
        <v>17</v>
      </c>
      <c r="C18" s="301">
        <f>Orçamento!$L$33</f>
        <v>1082.1399999999999</v>
      </c>
      <c r="D18" s="289">
        <f>C18/C$21</f>
        <v>9.5829078626973509E-3</v>
      </c>
      <c r="E18" s="83"/>
      <c r="F18" s="83"/>
      <c r="G18" s="54">
        <v>1</v>
      </c>
      <c r="H18" s="60">
        <f t="shared" si="0"/>
        <v>1</v>
      </c>
      <c r="I18" s="59"/>
      <c r="J18" s="49"/>
      <c r="K18" s="49"/>
      <c r="L18" s="49"/>
      <c r="M18" s="49"/>
      <c r="N18" s="49"/>
    </row>
    <row r="19" spans="1:14" x14ac:dyDescent="0.25">
      <c r="A19" s="279"/>
      <c r="B19" s="274"/>
      <c r="C19" s="302"/>
      <c r="D19" s="290"/>
      <c r="E19" s="52"/>
      <c r="F19" s="52"/>
      <c r="G19" s="51">
        <f t="shared" ref="G19" si="4">G18*$C18</f>
        <v>1082.1399999999999</v>
      </c>
      <c r="H19" s="61">
        <f t="shared" si="0"/>
        <v>1082.1399999999999</v>
      </c>
      <c r="I19" s="59"/>
      <c r="J19" s="48"/>
    </row>
    <row r="20" spans="1:14" ht="6.95" customHeight="1" thickBot="1" x14ac:dyDescent="0.3">
      <c r="A20" s="63"/>
      <c r="B20" s="35"/>
      <c r="C20" s="14"/>
      <c r="D20" s="15"/>
      <c r="E20" s="55"/>
      <c r="F20" s="55"/>
      <c r="G20" s="55"/>
      <c r="H20" s="57"/>
      <c r="I20" s="33"/>
    </row>
    <row r="21" spans="1:14" ht="15.75" thickTop="1" x14ac:dyDescent="0.25">
      <c r="A21" s="321" t="s">
        <v>28</v>
      </c>
      <c r="B21" s="322"/>
      <c r="C21" s="36">
        <f>SUM(C10:C19)</f>
        <v>112923.97</v>
      </c>
      <c r="D21" s="65">
        <f>SUM(D10:D19)</f>
        <v>0.99999999999999989</v>
      </c>
      <c r="E21" s="45"/>
      <c r="F21" s="46"/>
      <c r="G21" s="46"/>
      <c r="H21" s="299">
        <f>H19+H17+H15+H13+H11</f>
        <v>112923.96999999999</v>
      </c>
      <c r="I21" s="10"/>
    </row>
    <row r="22" spans="1:14" ht="15.75" thickBot="1" x14ac:dyDescent="0.3">
      <c r="A22" s="316" t="s">
        <v>29</v>
      </c>
      <c r="B22" s="317"/>
      <c r="C22" s="40">
        <f>C21-C12</f>
        <v>78735.820000000007</v>
      </c>
      <c r="D22" s="64">
        <f>D21-D12</f>
        <v>0.6972462976638174</v>
      </c>
      <c r="E22" s="47"/>
      <c r="F22" s="47"/>
      <c r="G22" s="47"/>
      <c r="H22" s="300"/>
      <c r="I22" s="10"/>
    </row>
    <row r="23" spans="1:14" ht="15.75" thickTop="1" x14ac:dyDescent="0.25">
      <c r="A23" s="310" t="s">
        <v>30</v>
      </c>
      <c r="B23" s="311"/>
      <c r="C23" s="311"/>
      <c r="D23" s="312"/>
      <c r="E23" s="42">
        <f>E11+E15+E17+E19</f>
        <v>1920.5900000000001</v>
      </c>
      <c r="F23" s="42">
        <f t="shared" ref="F23:G23" si="5">F11+F15+F17+F19</f>
        <v>34213.089999999997</v>
      </c>
      <c r="G23" s="42">
        <f t="shared" si="5"/>
        <v>42602.14</v>
      </c>
      <c r="H23" s="33"/>
      <c r="I23" s="10"/>
    </row>
    <row r="24" spans="1:14" x14ac:dyDescent="0.25">
      <c r="A24" s="310" t="s">
        <v>43</v>
      </c>
      <c r="B24" s="311"/>
      <c r="C24" s="311"/>
      <c r="D24" s="312"/>
      <c r="E24" s="41">
        <f>E23/$C$22</f>
        <v>2.4392836703802667E-2</v>
      </c>
      <c r="F24" s="41">
        <f>F23/$C$22</f>
        <v>0.43453017952946948</v>
      </c>
      <c r="G24" s="41">
        <f>G23/$C$22</f>
        <v>0.54107698376672775</v>
      </c>
      <c r="H24" s="33"/>
      <c r="I24" s="10"/>
    </row>
    <row r="25" spans="1:14" x14ac:dyDescent="0.25">
      <c r="A25" s="310" t="s">
        <v>31</v>
      </c>
      <c r="B25" s="311"/>
      <c r="C25" s="311"/>
      <c r="D25" s="312"/>
      <c r="E25" s="43">
        <f>E23+E13</f>
        <v>1920.5900000000001</v>
      </c>
      <c r="F25" s="43">
        <f>F23+F13</f>
        <v>49902.818917435536</v>
      </c>
      <c r="G25" s="43">
        <f>G23+G13</f>
        <v>61100.561082564454</v>
      </c>
      <c r="H25" s="33"/>
      <c r="I25" s="10"/>
    </row>
    <row r="26" spans="1:14" x14ac:dyDescent="0.25">
      <c r="A26" s="310" t="s">
        <v>32</v>
      </c>
      <c r="B26" s="311"/>
      <c r="C26" s="311"/>
      <c r="D26" s="312"/>
      <c r="E26" s="44">
        <f>E25</f>
        <v>1920.5900000000001</v>
      </c>
      <c r="F26" s="44">
        <f>E26+F25</f>
        <v>51823.408917435532</v>
      </c>
      <c r="G26" s="44">
        <f>F26+G25</f>
        <v>112923.96999999999</v>
      </c>
      <c r="H26" s="33"/>
      <c r="I26" s="10"/>
    </row>
    <row r="27" spans="1:14" ht="15.75" thickBot="1" x14ac:dyDescent="0.3">
      <c r="A27" s="313" t="s">
        <v>33</v>
      </c>
      <c r="B27" s="314"/>
      <c r="C27" s="314"/>
      <c r="D27" s="315"/>
      <c r="E27" s="58">
        <f>E24</f>
        <v>2.4392836703802667E-2</v>
      </c>
      <c r="F27" s="12">
        <f>F24+E27</f>
        <v>0.45892301623327214</v>
      </c>
      <c r="G27" s="12">
        <f>F27+G24</f>
        <v>0.99999999999999989</v>
      </c>
      <c r="H27" s="33"/>
      <c r="I27" s="10"/>
    </row>
    <row r="28" spans="1:14" ht="33" customHeight="1" thickTop="1" x14ac:dyDescent="0.25">
      <c r="A28" s="318" t="s">
        <v>4</v>
      </c>
      <c r="B28" s="319"/>
      <c r="C28" s="319"/>
      <c r="D28" s="320"/>
      <c r="E28" s="304" t="s">
        <v>19</v>
      </c>
      <c r="F28" s="304"/>
      <c r="G28" s="304"/>
      <c r="H28" s="10"/>
      <c r="I28" s="10"/>
    </row>
    <row r="29" spans="1:14" ht="33" customHeight="1" x14ac:dyDescent="0.25">
      <c r="A29" s="307" t="s">
        <v>45</v>
      </c>
      <c r="B29" s="308"/>
      <c r="C29" s="309"/>
      <c r="D29" s="78" t="s">
        <v>13</v>
      </c>
      <c r="E29" s="305"/>
      <c r="F29" s="305"/>
      <c r="G29" s="305"/>
      <c r="H29" s="10"/>
      <c r="I29" s="10"/>
    </row>
    <row r="30" spans="1:14" x14ac:dyDescent="0.25">
      <c r="A30" s="306" t="s">
        <v>5</v>
      </c>
      <c r="B30" s="306"/>
      <c r="C30" s="1"/>
      <c r="D30" s="1"/>
      <c r="E30" s="9"/>
      <c r="F30" s="2"/>
      <c r="G30" s="2"/>
      <c r="H30" s="5"/>
      <c r="I30" s="4"/>
    </row>
    <row r="31" spans="1:14" ht="27" customHeight="1" x14ac:dyDescent="0.25">
      <c r="A31" s="11"/>
      <c r="B31" s="303" t="s">
        <v>127</v>
      </c>
      <c r="C31" s="303"/>
      <c r="D31" s="303"/>
      <c r="E31" s="303"/>
      <c r="F31" s="303"/>
      <c r="G31" s="303"/>
      <c r="H31" s="7"/>
      <c r="I31" s="7"/>
    </row>
    <row r="32" spans="1:14" x14ac:dyDescent="0.25">
      <c r="A32" s="1"/>
      <c r="B32" s="8"/>
      <c r="C32" s="9"/>
      <c r="D32" s="9"/>
      <c r="E32" s="9"/>
      <c r="F32" s="9"/>
      <c r="G32" s="9"/>
      <c r="H32" s="9"/>
      <c r="I32" s="9"/>
    </row>
    <row r="33" spans="1:9" x14ac:dyDescent="0.25">
      <c r="A33" s="1"/>
      <c r="B33" s="8"/>
      <c r="C33" s="9"/>
      <c r="D33" s="9"/>
      <c r="E33" s="10"/>
      <c r="F33" s="9"/>
      <c r="G33" s="9"/>
      <c r="H33" s="9"/>
      <c r="I33" s="9"/>
    </row>
    <row r="34" spans="1:9" x14ac:dyDescent="0.25">
      <c r="A34" s="6"/>
      <c r="B34" s="8"/>
      <c r="C34" s="9"/>
      <c r="D34" s="9"/>
      <c r="E34" s="10"/>
      <c r="F34" s="9"/>
      <c r="G34" s="9"/>
      <c r="H34" s="9"/>
      <c r="I34" s="9"/>
    </row>
    <row r="35" spans="1:9" x14ac:dyDescent="0.25">
      <c r="A35" s="1"/>
      <c r="B35" s="10"/>
      <c r="C35" s="10"/>
      <c r="D35" s="10"/>
      <c r="E35" s="10"/>
      <c r="F35" s="10"/>
      <c r="G35" s="10"/>
      <c r="H35" s="10"/>
      <c r="I35" s="4"/>
    </row>
    <row r="36" spans="1:9" x14ac:dyDescent="0.25">
      <c r="A36" s="10"/>
      <c r="B36" s="10"/>
      <c r="C36" s="10"/>
      <c r="D36" s="10"/>
      <c r="E36" s="10"/>
      <c r="F36" s="10"/>
      <c r="G36" s="10"/>
      <c r="H36" s="10"/>
      <c r="I36" s="10"/>
    </row>
    <row r="37" spans="1:9" x14ac:dyDescent="0.25">
      <c r="A37" s="10"/>
      <c r="B37" s="10"/>
      <c r="C37" s="10"/>
      <c r="D37" s="10"/>
      <c r="E37" s="10"/>
      <c r="F37" s="10"/>
      <c r="G37" s="10"/>
      <c r="H37" s="10"/>
      <c r="I37" s="10"/>
    </row>
    <row r="38" spans="1:9" x14ac:dyDescent="0.25">
      <c r="A38" s="10"/>
      <c r="B38" s="10"/>
      <c r="C38" s="10"/>
      <c r="D38" s="10"/>
      <c r="E38" s="10"/>
      <c r="F38" s="10"/>
      <c r="G38" s="10"/>
      <c r="H38" s="10"/>
      <c r="I38" s="10"/>
    </row>
    <row r="39" spans="1:9" x14ac:dyDescent="0.25">
      <c r="A39" s="10"/>
      <c r="B39" s="10"/>
      <c r="C39" s="10"/>
      <c r="D39" s="10"/>
      <c r="E39" s="10"/>
      <c r="F39" s="10"/>
      <c r="G39" s="10"/>
      <c r="H39" s="10"/>
      <c r="I39" s="10"/>
    </row>
    <row r="40" spans="1:9" x14ac:dyDescent="0.25">
      <c r="A40" s="10"/>
      <c r="B40" s="10"/>
      <c r="C40" s="10"/>
      <c r="D40" s="10"/>
      <c r="E40" s="10"/>
      <c r="F40" s="10"/>
      <c r="G40" s="10"/>
      <c r="H40" s="10"/>
      <c r="I40" s="10"/>
    </row>
    <row r="41" spans="1:9" x14ac:dyDescent="0.25">
      <c r="A41" s="10"/>
      <c r="B41" s="10"/>
      <c r="C41" s="10"/>
      <c r="D41" s="10"/>
      <c r="E41" s="10"/>
      <c r="F41" s="10"/>
      <c r="G41" s="10"/>
      <c r="H41" s="10"/>
      <c r="I41" s="10"/>
    </row>
    <row r="42" spans="1:9" x14ac:dyDescent="0.25">
      <c r="A42" s="10"/>
      <c r="B42" s="10"/>
      <c r="C42" s="10"/>
      <c r="D42" s="10"/>
      <c r="E42" s="10"/>
      <c r="F42" s="10"/>
      <c r="G42" s="10"/>
      <c r="H42" s="10"/>
      <c r="I42" s="10"/>
    </row>
    <row r="43" spans="1:9" x14ac:dyDescent="0.25">
      <c r="A43" s="10"/>
      <c r="B43" s="10"/>
      <c r="C43" s="10"/>
      <c r="D43" s="10"/>
      <c r="E43" s="10"/>
      <c r="F43" s="10"/>
      <c r="G43" s="10"/>
      <c r="H43" s="10"/>
      <c r="I43" s="10"/>
    </row>
    <row r="44" spans="1:9" x14ac:dyDescent="0.25">
      <c r="A44" s="10"/>
      <c r="B44" s="10"/>
      <c r="C44" s="10"/>
      <c r="D44" s="10"/>
      <c r="E44" s="10"/>
      <c r="F44" s="10"/>
      <c r="G44" s="10"/>
      <c r="H44" s="10"/>
      <c r="I44" s="10"/>
    </row>
    <row r="45" spans="1:9" x14ac:dyDescent="0.25">
      <c r="A45" s="10"/>
      <c r="B45" s="10"/>
      <c r="C45" s="10"/>
      <c r="D45" s="10"/>
      <c r="E45" s="10"/>
      <c r="F45" s="10"/>
      <c r="G45" s="10"/>
      <c r="H45" s="10"/>
      <c r="I45" s="10"/>
    </row>
    <row r="46" spans="1:9" x14ac:dyDescent="0.25">
      <c r="A46" s="10"/>
      <c r="B46" s="10"/>
      <c r="C46" s="10"/>
      <c r="D46" s="10"/>
      <c r="E46" s="10"/>
      <c r="F46" s="10"/>
      <c r="G46" s="10"/>
      <c r="H46" s="10"/>
      <c r="I46" s="10"/>
    </row>
    <row r="47" spans="1:9" x14ac:dyDescent="0.25">
      <c r="A47" s="10"/>
      <c r="B47" s="10"/>
      <c r="C47" s="10"/>
      <c r="D47" s="10"/>
      <c r="E47" s="10"/>
      <c r="F47" s="10"/>
      <c r="G47" s="10"/>
      <c r="H47" s="10"/>
      <c r="I47" s="10"/>
    </row>
    <row r="48" spans="1:9" x14ac:dyDescent="0.25">
      <c r="A48" s="10"/>
      <c r="B48" s="10"/>
      <c r="C48" s="10"/>
      <c r="D48" s="10"/>
      <c r="E48" s="10"/>
      <c r="F48" s="10"/>
      <c r="G48" s="10"/>
      <c r="H48" s="10"/>
      <c r="I48" s="10"/>
    </row>
    <row r="49" spans="1:9" x14ac:dyDescent="0.25">
      <c r="A49" s="10"/>
      <c r="B49" s="10"/>
      <c r="C49" s="10"/>
      <c r="D49" s="10"/>
      <c r="E49" s="10"/>
      <c r="F49" s="10"/>
      <c r="G49" s="10"/>
      <c r="H49" s="10"/>
      <c r="I49" s="10"/>
    </row>
    <row r="50" spans="1:9" x14ac:dyDescent="0.25">
      <c r="A50" s="10"/>
      <c r="B50" s="10"/>
      <c r="C50" s="10"/>
      <c r="D50" s="10"/>
      <c r="E50" s="10"/>
      <c r="F50" s="10"/>
      <c r="G50" s="10"/>
      <c r="H50" s="10"/>
      <c r="I50" s="10"/>
    </row>
    <row r="51" spans="1:9" x14ac:dyDescent="0.25">
      <c r="A51" s="10"/>
      <c r="B51" s="10"/>
      <c r="C51" s="10"/>
      <c r="D51" s="10"/>
      <c r="E51" s="10"/>
      <c r="F51" s="10"/>
      <c r="G51" s="10"/>
      <c r="H51" s="10"/>
      <c r="I51" s="10"/>
    </row>
    <row r="52" spans="1:9" x14ac:dyDescent="0.25">
      <c r="A52" s="10"/>
      <c r="B52" s="10"/>
      <c r="C52" s="10"/>
      <c r="D52" s="10"/>
      <c r="E52" s="10"/>
      <c r="F52" s="10"/>
      <c r="G52" s="10"/>
      <c r="H52" s="10"/>
      <c r="I52" s="10"/>
    </row>
    <row r="53" spans="1:9" x14ac:dyDescent="0.25">
      <c r="A53" s="10"/>
      <c r="B53" s="10"/>
      <c r="C53" s="10"/>
      <c r="D53" s="10"/>
      <c r="E53" s="10"/>
      <c r="F53" s="10"/>
      <c r="G53" s="10"/>
      <c r="H53" s="10"/>
      <c r="I53" s="10"/>
    </row>
    <row r="54" spans="1:9" x14ac:dyDescent="0.25">
      <c r="A54" s="10"/>
      <c r="B54" s="10"/>
      <c r="C54" s="10"/>
      <c r="D54" s="10"/>
      <c r="E54" s="10"/>
      <c r="F54" s="10"/>
      <c r="G54" s="10"/>
      <c r="H54" s="10"/>
      <c r="I54" s="10"/>
    </row>
    <row r="55" spans="1:9" x14ac:dyDescent="0.25">
      <c r="A55" s="10"/>
      <c r="B55" s="10"/>
      <c r="C55" s="10"/>
      <c r="D55" s="10"/>
      <c r="E55" s="10"/>
      <c r="F55" s="10"/>
      <c r="G55" s="10"/>
      <c r="H55" s="10"/>
      <c r="I55" s="10"/>
    </row>
    <row r="56" spans="1:9" x14ac:dyDescent="0.25">
      <c r="A56" s="10"/>
      <c r="B56" s="10"/>
      <c r="C56" s="10"/>
      <c r="D56" s="10"/>
      <c r="E56" s="10"/>
      <c r="F56" s="10"/>
      <c r="G56" s="10"/>
      <c r="H56" s="10"/>
      <c r="I56" s="10"/>
    </row>
    <row r="57" spans="1:9" x14ac:dyDescent="0.25">
      <c r="A57" s="10"/>
      <c r="B57" s="10"/>
      <c r="C57" s="10"/>
      <c r="D57" s="10"/>
      <c r="E57" s="10"/>
      <c r="F57" s="10"/>
      <c r="G57" s="10"/>
      <c r="H57" s="10"/>
      <c r="I57" s="10"/>
    </row>
    <row r="58" spans="1:9" x14ac:dyDescent="0.25">
      <c r="A58" s="10"/>
      <c r="B58" s="10"/>
      <c r="C58" s="10"/>
      <c r="D58" s="10"/>
      <c r="E58" s="10"/>
      <c r="F58" s="10"/>
      <c r="G58" s="10"/>
      <c r="H58" s="10"/>
      <c r="I58" s="10"/>
    </row>
    <row r="59" spans="1:9" x14ac:dyDescent="0.25">
      <c r="A59" s="10"/>
      <c r="B59" s="10"/>
      <c r="C59" s="10"/>
      <c r="D59" s="10"/>
      <c r="E59" s="10"/>
      <c r="F59" s="10"/>
      <c r="G59" s="10"/>
      <c r="H59" s="10"/>
      <c r="I59" s="10"/>
    </row>
    <row r="60" spans="1:9" x14ac:dyDescent="0.25">
      <c r="A60" s="10"/>
      <c r="B60" s="10"/>
      <c r="C60" s="10"/>
      <c r="D60" s="10"/>
      <c r="E60" s="10"/>
      <c r="F60" s="10"/>
      <c r="G60" s="10"/>
      <c r="H60" s="10"/>
      <c r="I60" s="10"/>
    </row>
    <row r="61" spans="1:9" x14ac:dyDescent="0.25">
      <c r="A61" s="10"/>
      <c r="B61" s="10"/>
      <c r="C61" s="10"/>
      <c r="D61" s="10"/>
      <c r="E61" s="10"/>
      <c r="F61" s="10"/>
      <c r="G61" s="10"/>
      <c r="H61" s="10"/>
      <c r="I61" s="10"/>
    </row>
    <row r="62" spans="1:9" x14ac:dyDescent="0.25">
      <c r="A62" s="10"/>
      <c r="B62" s="10"/>
      <c r="C62" s="10"/>
      <c r="D62" s="10"/>
      <c r="E62" s="10"/>
      <c r="F62" s="10"/>
      <c r="G62" s="10"/>
      <c r="H62" s="10"/>
      <c r="I62" s="10"/>
    </row>
    <row r="63" spans="1:9" x14ac:dyDescent="0.25">
      <c r="A63" s="10"/>
      <c r="B63" s="10"/>
      <c r="C63" s="10"/>
      <c r="D63" s="10"/>
      <c r="E63" s="10"/>
      <c r="F63" s="10"/>
      <c r="G63" s="10"/>
      <c r="H63" s="10"/>
      <c r="I63" s="10"/>
    </row>
    <row r="64" spans="1:9" x14ac:dyDescent="0.25">
      <c r="A64" s="10"/>
      <c r="B64" s="10"/>
      <c r="C64" s="10"/>
      <c r="D64" s="10"/>
      <c r="E64" s="10"/>
      <c r="F64" s="10"/>
      <c r="G64" s="10"/>
      <c r="H64" s="10"/>
      <c r="I64" s="10"/>
    </row>
    <row r="65" spans="1:9" x14ac:dyDescent="0.25">
      <c r="A65" s="10"/>
      <c r="B65" s="10"/>
      <c r="C65" s="10"/>
      <c r="D65" s="10"/>
      <c r="E65" s="10"/>
      <c r="F65" s="10"/>
      <c r="G65" s="10"/>
      <c r="H65" s="10"/>
      <c r="I65" s="10"/>
    </row>
    <row r="66" spans="1:9" x14ac:dyDescent="0.25">
      <c r="A66" s="10"/>
      <c r="B66" s="10"/>
      <c r="C66" s="10"/>
      <c r="D66" s="10"/>
      <c r="E66" s="10"/>
      <c r="F66" s="10"/>
      <c r="G66" s="10"/>
      <c r="H66" s="10"/>
      <c r="I66" s="10"/>
    </row>
    <row r="67" spans="1:9" x14ac:dyDescent="0.25">
      <c r="A67" s="10"/>
      <c r="B67" s="10"/>
      <c r="C67" s="10"/>
      <c r="D67" s="10"/>
      <c r="E67" s="10"/>
      <c r="F67" s="10"/>
      <c r="G67" s="10"/>
      <c r="H67" s="10"/>
      <c r="I67" s="10"/>
    </row>
    <row r="68" spans="1:9" x14ac:dyDescent="0.25">
      <c r="A68" s="10"/>
      <c r="B68" s="10"/>
      <c r="C68" s="10"/>
      <c r="D68" s="10"/>
      <c r="E68" s="10"/>
      <c r="F68" s="10"/>
      <c r="G68" s="10"/>
      <c r="H68" s="10"/>
      <c r="I68" s="10"/>
    </row>
    <row r="69" spans="1:9" x14ac:dyDescent="0.25">
      <c r="A69" s="10"/>
      <c r="B69" s="10"/>
      <c r="C69" s="10"/>
      <c r="D69" s="10"/>
      <c r="E69" s="10"/>
      <c r="F69" s="10"/>
      <c r="G69" s="10"/>
      <c r="H69" s="10"/>
      <c r="I69" s="10"/>
    </row>
    <row r="70" spans="1:9" x14ac:dyDescent="0.25">
      <c r="A70" s="10"/>
      <c r="B70" s="10"/>
      <c r="C70" s="10"/>
      <c r="D70" s="10"/>
      <c r="E70" s="10"/>
      <c r="F70" s="10"/>
      <c r="G70" s="10"/>
      <c r="H70" s="10"/>
      <c r="I70" s="10"/>
    </row>
    <row r="71" spans="1:9" x14ac:dyDescent="0.25">
      <c r="A71" s="10"/>
      <c r="B71" s="10"/>
      <c r="C71" s="10"/>
      <c r="D71" s="10"/>
      <c r="E71" s="10"/>
      <c r="F71" s="10"/>
      <c r="G71" s="10"/>
      <c r="H71" s="10"/>
      <c r="I71" s="10"/>
    </row>
    <row r="72" spans="1:9" x14ac:dyDescent="0.25">
      <c r="A72" s="10"/>
      <c r="B72" s="10"/>
      <c r="C72" s="10"/>
      <c r="D72" s="10"/>
      <c r="E72" s="10"/>
      <c r="F72" s="10"/>
      <c r="G72" s="10"/>
      <c r="H72" s="10"/>
      <c r="I72" s="10"/>
    </row>
    <row r="73" spans="1:9" x14ac:dyDescent="0.25">
      <c r="A73" s="10"/>
      <c r="B73" s="10"/>
      <c r="C73" s="10"/>
      <c r="D73" s="10"/>
      <c r="E73" s="10"/>
      <c r="F73" s="10"/>
      <c r="G73" s="10"/>
      <c r="H73" s="10"/>
      <c r="I73" s="10"/>
    </row>
    <row r="74" spans="1:9" x14ac:dyDescent="0.25">
      <c r="A74" s="10"/>
      <c r="B74" s="10"/>
      <c r="C74" s="10"/>
      <c r="D74" s="10"/>
      <c r="E74" s="10"/>
      <c r="F74" s="10"/>
      <c r="G74" s="10"/>
      <c r="H74" s="10"/>
      <c r="I74" s="10"/>
    </row>
    <row r="75" spans="1:9" x14ac:dyDescent="0.25">
      <c r="A75" s="10"/>
      <c r="B75" s="10"/>
      <c r="C75" s="10"/>
      <c r="D75" s="10"/>
      <c r="E75" s="10"/>
      <c r="F75" s="10"/>
      <c r="G75" s="10"/>
      <c r="H75" s="10"/>
      <c r="I75" s="10"/>
    </row>
    <row r="76" spans="1:9" x14ac:dyDescent="0.25">
      <c r="A76" s="10"/>
      <c r="B76" s="10"/>
      <c r="C76" s="10"/>
      <c r="D76" s="10"/>
      <c r="E76" s="10"/>
      <c r="F76" s="10"/>
      <c r="G76" s="10"/>
      <c r="H76" s="10"/>
      <c r="I76" s="10"/>
    </row>
    <row r="77" spans="1:9" x14ac:dyDescent="0.25">
      <c r="A77" s="10"/>
      <c r="B77" s="10"/>
      <c r="C77" s="10"/>
      <c r="D77" s="10"/>
      <c r="E77" s="10"/>
      <c r="F77" s="10"/>
      <c r="G77" s="10"/>
      <c r="H77" s="10"/>
      <c r="I77" s="10"/>
    </row>
    <row r="78" spans="1:9" x14ac:dyDescent="0.25">
      <c r="A78" s="10"/>
      <c r="B78" s="10"/>
      <c r="C78" s="10"/>
      <c r="D78" s="10"/>
      <c r="E78" s="10"/>
      <c r="F78" s="10"/>
      <c r="G78" s="10"/>
      <c r="H78" s="10"/>
      <c r="I78" s="10"/>
    </row>
    <row r="79" spans="1:9" x14ac:dyDescent="0.25">
      <c r="A79" s="10"/>
      <c r="B79" s="10"/>
      <c r="C79" s="10"/>
      <c r="D79" s="10"/>
      <c r="E79" s="10"/>
      <c r="F79" s="10"/>
      <c r="G79" s="10"/>
      <c r="H79" s="10"/>
      <c r="I79" s="10"/>
    </row>
    <row r="80" spans="1:9" x14ac:dyDescent="0.25">
      <c r="A80" s="10"/>
      <c r="B80" s="10"/>
      <c r="C80" s="10"/>
      <c r="D80" s="10"/>
      <c r="E80" s="10"/>
      <c r="F80" s="10"/>
      <c r="G80" s="10"/>
      <c r="H80" s="10"/>
      <c r="I80" s="10"/>
    </row>
    <row r="81" spans="1:9" x14ac:dyDescent="0.25">
      <c r="A81" s="10"/>
      <c r="B81" s="10"/>
      <c r="C81" s="10"/>
      <c r="D81" s="10"/>
      <c r="E81" s="10"/>
      <c r="F81" s="10"/>
      <c r="G81" s="10"/>
      <c r="H81" s="10"/>
      <c r="I81" s="10"/>
    </row>
    <row r="82" spans="1:9" x14ac:dyDescent="0.25">
      <c r="A82" s="10"/>
      <c r="B82" s="10"/>
      <c r="C82" s="10"/>
      <c r="D82" s="10"/>
      <c r="E82" s="10"/>
      <c r="F82" s="10"/>
      <c r="G82" s="10"/>
      <c r="H82" s="10"/>
      <c r="I82" s="10"/>
    </row>
    <row r="83" spans="1:9" x14ac:dyDescent="0.25">
      <c r="A83" s="10"/>
      <c r="B83" s="10"/>
      <c r="C83" s="10"/>
      <c r="D83" s="10"/>
      <c r="E83" s="10"/>
      <c r="F83" s="10"/>
      <c r="G83" s="10"/>
      <c r="H83" s="10"/>
      <c r="I83" s="10"/>
    </row>
    <row r="84" spans="1:9" x14ac:dyDescent="0.25">
      <c r="A84" s="10"/>
      <c r="B84" s="10"/>
      <c r="C84" s="10"/>
      <c r="D84" s="10"/>
      <c r="E84" s="10"/>
      <c r="F84" s="10"/>
      <c r="G84" s="10"/>
      <c r="H84" s="10"/>
      <c r="I84" s="10"/>
    </row>
    <row r="85" spans="1:9" x14ac:dyDescent="0.25">
      <c r="A85" s="10"/>
      <c r="B85" s="10"/>
      <c r="C85" s="10"/>
      <c r="D85" s="10"/>
      <c r="E85" s="10"/>
      <c r="F85" s="10"/>
      <c r="G85" s="10"/>
      <c r="H85" s="10"/>
      <c r="I85" s="10"/>
    </row>
    <row r="86" spans="1:9" x14ac:dyDescent="0.25">
      <c r="A86" s="10"/>
      <c r="B86" s="10"/>
      <c r="C86" s="10"/>
      <c r="D86" s="10"/>
      <c r="E86" s="10"/>
      <c r="F86" s="10"/>
      <c r="G86" s="10"/>
      <c r="H86" s="10"/>
      <c r="I86" s="10"/>
    </row>
    <row r="87" spans="1:9" x14ac:dyDescent="0.25">
      <c r="A87" s="10"/>
      <c r="B87" s="10"/>
      <c r="C87" s="10"/>
      <c r="D87" s="10"/>
      <c r="E87" s="10"/>
      <c r="F87" s="10"/>
      <c r="G87" s="10"/>
      <c r="H87" s="10"/>
      <c r="I87" s="10"/>
    </row>
    <row r="88" spans="1:9" x14ac:dyDescent="0.25">
      <c r="A88" s="10"/>
      <c r="B88" s="10"/>
      <c r="C88" s="10"/>
      <c r="D88" s="10"/>
      <c r="E88" s="10"/>
      <c r="F88" s="10"/>
      <c r="G88" s="10"/>
      <c r="H88" s="10"/>
      <c r="I88" s="10"/>
    </row>
    <row r="89" spans="1:9" x14ac:dyDescent="0.25">
      <c r="A89" s="10"/>
      <c r="B89" s="10"/>
      <c r="C89" s="10"/>
      <c r="D89" s="10"/>
      <c r="E89" s="10"/>
      <c r="F89" s="10"/>
      <c r="G89" s="10"/>
      <c r="H89" s="10"/>
      <c r="I89" s="10"/>
    </row>
    <row r="90" spans="1:9" x14ac:dyDescent="0.25">
      <c r="A90" s="10"/>
      <c r="B90" s="10"/>
      <c r="C90" s="10"/>
      <c r="D90" s="10"/>
      <c r="E90" s="10"/>
      <c r="F90" s="10"/>
      <c r="G90" s="10"/>
      <c r="H90" s="10"/>
      <c r="I90" s="10"/>
    </row>
    <row r="91" spans="1:9" x14ac:dyDescent="0.25">
      <c r="A91" s="10"/>
      <c r="B91" s="10"/>
      <c r="C91" s="10"/>
      <c r="D91" s="10"/>
      <c r="E91" s="10"/>
      <c r="F91" s="10"/>
      <c r="G91" s="10"/>
      <c r="H91" s="10"/>
      <c r="I91" s="10"/>
    </row>
    <row r="92" spans="1:9" x14ac:dyDescent="0.25">
      <c r="A92" s="10"/>
      <c r="B92" s="10"/>
      <c r="C92" s="10"/>
      <c r="D92" s="10"/>
      <c r="E92" s="10"/>
      <c r="F92" s="10"/>
      <c r="G92" s="10"/>
      <c r="H92" s="10"/>
      <c r="I92" s="10"/>
    </row>
    <row r="93" spans="1:9" x14ac:dyDescent="0.25">
      <c r="A93" s="10"/>
      <c r="B93" s="10"/>
      <c r="C93" s="10"/>
      <c r="D93" s="10"/>
      <c r="E93" s="10"/>
      <c r="F93" s="10"/>
      <c r="G93" s="10"/>
      <c r="H93" s="10"/>
      <c r="I93" s="10"/>
    </row>
    <row r="94" spans="1:9" x14ac:dyDescent="0.25">
      <c r="A94" s="10"/>
      <c r="B94" s="10"/>
      <c r="C94" s="10"/>
      <c r="D94" s="10"/>
      <c r="E94" s="10"/>
      <c r="F94" s="10"/>
      <c r="G94" s="10"/>
      <c r="H94" s="10"/>
      <c r="I94" s="10"/>
    </row>
    <row r="95" spans="1:9" x14ac:dyDescent="0.25">
      <c r="A95" s="10"/>
      <c r="B95" s="10"/>
      <c r="C95" s="10"/>
      <c r="D95" s="10"/>
      <c r="E95" s="10"/>
      <c r="F95" s="10"/>
      <c r="G95" s="10"/>
      <c r="H95" s="10"/>
      <c r="I95" s="10"/>
    </row>
    <row r="96" spans="1:9" x14ac:dyDescent="0.25">
      <c r="A96" s="10"/>
      <c r="B96" s="10"/>
      <c r="C96" s="10"/>
      <c r="D96" s="10"/>
      <c r="E96" s="10"/>
      <c r="F96" s="10"/>
      <c r="G96" s="10"/>
      <c r="H96" s="10"/>
      <c r="I96" s="10"/>
    </row>
    <row r="97" spans="1:9" x14ac:dyDescent="0.25">
      <c r="A97" s="10"/>
      <c r="B97" s="10"/>
      <c r="C97" s="10"/>
      <c r="D97" s="10"/>
      <c r="E97" s="10"/>
      <c r="F97" s="10"/>
      <c r="G97" s="10"/>
      <c r="H97" s="10"/>
      <c r="I97" s="10"/>
    </row>
    <row r="98" spans="1:9" x14ac:dyDescent="0.25">
      <c r="A98" s="10"/>
      <c r="B98" s="10"/>
      <c r="C98" s="10"/>
      <c r="D98" s="10"/>
      <c r="E98" s="10"/>
      <c r="F98" s="10"/>
      <c r="G98" s="10"/>
      <c r="H98" s="10"/>
      <c r="I98" s="10"/>
    </row>
    <row r="99" spans="1:9" x14ac:dyDescent="0.25">
      <c r="A99" s="10"/>
      <c r="B99" s="10"/>
      <c r="C99" s="10"/>
      <c r="D99" s="10"/>
      <c r="E99" s="10"/>
      <c r="F99" s="10"/>
      <c r="G99" s="10"/>
      <c r="H99" s="10"/>
      <c r="I99" s="10"/>
    </row>
    <row r="100" spans="1:9" x14ac:dyDescent="0.25">
      <c r="A100" s="10"/>
      <c r="B100" s="10"/>
      <c r="C100" s="10"/>
      <c r="D100" s="10"/>
      <c r="E100" s="10"/>
      <c r="F100" s="10"/>
      <c r="G100" s="10"/>
      <c r="H100" s="10"/>
      <c r="I100" s="10"/>
    </row>
    <row r="101" spans="1:9" x14ac:dyDescent="0.25">
      <c r="A101" s="10"/>
      <c r="B101" s="10"/>
      <c r="C101" s="10"/>
      <c r="D101" s="10"/>
      <c r="E101" s="10"/>
      <c r="F101" s="10"/>
      <c r="G101" s="10"/>
      <c r="H101" s="10"/>
      <c r="I101" s="10"/>
    </row>
    <row r="102" spans="1:9" x14ac:dyDescent="0.25">
      <c r="A102" s="10"/>
      <c r="B102" s="10"/>
      <c r="C102" s="10"/>
      <c r="D102" s="10"/>
      <c r="E102" s="10"/>
      <c r="F102" s="10"/>
      <c r="G102" s="10"/>
      <c r="H102" s="10"/>
      <c r="I102" s="10"/>
    </row>
    <row r="103" spans="1:9" x14ac:dyDescent="0.25">
      <c r="A103" s="10"/>
      <c r="B103" s="10"/>
      <c r="C103" s="10"/>
      <c r="D103" s="10"/>
      <c r="E103" s="10"/>
      <c r="F103" s="10"/>
      <c r="G103" s="10"/>
      <c r="H103" s="10"/>
      <c r="I103" s="10"/>
    </row>
    <row r="104" spans="1:9" x14ac:dyDescent="0.25">
      <c r="A104" s="10"/>
      <c r="B104" s="10"/>
      <c r="C104" s="10"/>
      <c r="D104" s="10"/>
      <c r="E104" s="10"/>
      <c r="F104" s="10"/>
      <c r="G104" s="10"/>
      <c r="H104" s="10"/>
      <c r="I104" s="10"/>
    </row>
    <row r="105" spans="1:9" x14ac:dyDescent="0.25">
      <c r="A105" s="10"/>
      <c r="B105" s="10"/>
      <c r="C105" s="10"/>
      <c r="D105" s="10"/>
      <c r="E105" s="10"/>
      <c r="F105" s="10"/>
      <c r="G105" s="10"/>
      <c r="H105" s="10"/>
      <c r="I105" s="10"/>
    </row>
    <row r="106" spans="1:9" x14ac:dyDescent="0.25">
      <c r="A106" s="10"/>
      <c r="B106" s="10"/>
      <c r="C106" s="10"/>
      <c r="D106" s="10"/>
      <c r="E106" s="10"/>
      <c r="F106" s="10"/>
      <c r="G106" s="10"/>
      <c r="H106" s="10"/>
      <c r="I106" s="10"/>
    </row>
    <row r="107" spans="1:9" x14ac:dyDescent="0.25">
      <c r="A107" s="10"/>
      <c r="B107" s="10"/>
      <c r="C107" s="10"/>
      <c r="D107" s="10"/>
      <c r="E107" s="10"/>
      <c r="F107" s="10"/>
      <c r="G107" s="10"/>
      <c r="H107" s="10"/>
      <c r="I107" s="10"/>
    </row>
    <row r="108" spans="1:9" x14ac:dyDescent="0.25">
      <c r="A108" s="10"/>
      <c r="B108" s="10"/>
      <c r="C108" s="10"/>
      <c r="D108" s="10"/>
      <c r="E108" s="10"/>
      <c r="F108" s="10"/>
      <c r="G108" s="10"/>
      <c r="H108" s="10"/>
      <c r="I108" s="10"/>
    </row>
    <row r="109" spans="1:9" x14ac:dyDescent="0.25">
      <c r="A109" s="10"/>
      <c r="B109" s="10"/>
      <c r="C109" s="10"/>
      <c r="D109" s="10"/>
      <c r="E109" s="10"/>
      <c r="F109" s="10"/>
      <c r="G109" s="10"/>
      <c r="H109" s="10"/>
      <c r="I109" s="10"/>
    </row>
    <row r="110" spans="1:9" x14ac:dyDescent="0.25">
      <c r="A110" s="10"/>
      <c r="B110" s="10"/>
      <c r="C110" s="10"/>
      <c r="D110" s="10"/>
      <c r="E110" s="10"/>
      <c r="F110" s="10"/>
      <c r="G110" s="10"/>
      <c r="H110" s="10"/>
      <c r="I110" s="10"/>
    </row>
    <row r="111" spans="1:9" x14ac:dyDescent="0.25">
      <c r="A111" s="10"/>
      <c r="B111" s="10"/>
      <c r="C111" s="10"/>
      <c r="D111" s="10"/>
      <c r="E111" s="10"/>
      <c r="F111" s="10"/>
      <c r="G111" s="10"/>
      <c r="H111" s="10"/>
      <c r="I111" s="10"/>
    </row>
    <row r="112" spans="1:9" x14ac:dyDescent="0.25">
      <c r="A112" s="10"/>
      <c r="B112" s="10"/>
      <c r="C112" s="10"/>
      <c r="D112" s="10"/>
      <c r="E112" s="10"/>
      <c r="F112" s="10"/>
      <c r="G112" s="10"/>
      <c r="H112" s="10"/>
      <c r="I112" s="10"/>
    </row>
    <row r="113" spans="1:9" x14ac:dyDescent="0.25">
      <c r="A113" s="10"/>
      <c r="B113" s="10"/>
      <c r="C113" s="10"/>
      <c r="D113" s="10"/>
      <c r="E113" s="10"/>
      <c r="F113" s="10"/>
      <c r="G113" s="10"/>
      <c r="H113" s="10"/>
      <c r="I113" s="10"/>
    </row>
    <row r="114" spans="1:9" x14ac:dyDescent="0.25">
      <c r="A114" s="10"/>
      <c r="B114" s="10"/>
      <c r="C114" s="10"/>
      <c r="D114" s="10"/>
      <c r="E114" s="10"/>
      <c r="F114" s="10"/>
      <c r="G114" s="10"/>
      <c r="H114" s="10"/>
      <c r="I114" s="10"/>
    </row>
    <row r="115" spans="1:9" x14ac:dyDescent="0.25">
      <c r="A115" s="10"/>
      <c r="B115" s="10"/>
      <c r="C115" s="10"/>
      <c r="D115" s="10"/>
      <c r="E115" s="10"/>
      <c r="F115" s="10"/>
      <c r="G115" s="10"/>
      <c r="H115" s="10"/>
      <c r="I115" s="10"/>
    </row>
    <row r="116" spans="1:9" x14ac:dyDescent="0.25">
      <c r="A116" s="10"/>
      <c r="B116" s="10"/>
      <c r="C116" s="10"/>
      <c r="D116" s="10"/>
      <c r="E116" s="10"/>
      <c r="F116" s="10"/>
      <c r="G116" s="10"/>
      <c r="H116" s="10"/>
      <c r="I116" s="10"/>
    </row>
    <row r="117" spans="1:9" x14ac:dyDescent="0.25">
      <c r="A117" s="10"/>
      <c r="B117" s="10"/>
      <c r="C117" s="10"/>
      <c r="D117" s="10"/>
      <c r="E117" s="10"/>
      <c r="F117" s="10"/>
      <c r="G117" s="10"/>
      <c r="H117" s="10"/>
      <c r="I117" s="10"/>
    </row>
    <row r="118" spans="1:9" x14ac:dyDescent="0.25">
      <c r="A118" s="10"/>
      <c r="B118" s="10"/>
      <c r="C118" s="10"/>
      <c r="D118" s="10"/>
      <c r="E118" s="10"/>
      <c r="F118" s="10"/>
      <c r="G118" s="10"/>
      <c r="H118" s="10"/>
      <c r="I118" s="10"/>
    </row>
    <row r="119" spans="1:9" x14ac:dyDescent="0.25">
      <c r="A119" s="10"/>
      <c r="B119" s="10"/>
      <c r="C119" s="10"/>
      <c r="D119" s="10"/>
      <c r="E119" s="10"/>
      <c r="F119" s="10"/>
      <c r="G119" s="10"/>
      <c r="H119" s="10"/>
      <c r="I119" s="10"/>
    </row>
    <row r="120" spans="1:9" x14ac:dyDescent="0.25">
      <c r="A120" s="10"/>
      <c r="B120" s="10"/>
      <c r="C120" s="10"/>
      <c r="D120" s="10"/>
      <c r="E120" s="10"/>
      <c r="F120" s="10"/>
      <c r="G120" s="10"/>
      <c r="H120" s="10"/>
      <c r="I120" s="10"/>
    </row>
    <row r="121" spans="1:9" x14ac:dyDescent="0.25">
      <c r="A121" s="10"/>
      <c r="B121" s="10"/>
      <c r="C121" s="10"/>
      <c r="D121" s="10"/>
      <c r="E121" s="10"/>
      <c r="F121" s="10"/>
      <c r="G121" s="10"/>
      <c r="H121" s="10"/>
      <c r="I121" s="10"/>
    </row>
    <row r="122" spans="1:9" x14ac:dyDescent="0.25">
      <c r="A122" s="10"/>
      <c r="B122" s="10"/>
      <c r="C122" s="10"/>
      <c r="D122" s="10"/>
      <c r="E122" s="10"/>
      <c r="F122" s="10"/>
      <c r="G122" s="10"/>
      <c r="H122" s="10"/>
      <c r="I122" s="10"/>
    </row>
    <row r="123" spans="1:9" x14ac:dyDescent="0.25">
      <c r="A123" s="10"/>
      <c r="B123" s="10"/>
      <c r="C123" s="10"/>
      <c r="D123" s="10"/>
      <c r="E123" s="10"/>
      <c r="F123" s="10"/>
      <c r="G123" s="10"/>
      <c r="H123" s="10"/>
      <c r="I123" s="10"/>
    </row>
    <row r="124" spans="1:9" x14ac:dyDescent="0.25">
      <c r="A124" s="10"/>
      <c r="B124" s="10"/>
      <c r="C124" s="10"/>
      <c r="D124" s="10"/>
      <c r="E124" s="10"/>
      <c r="F124" s="10"/>
      <c r="G124" s="10"/>
      <c r="H124" s="10"/>
      <c r="I124" s="10"/>
    </row>
    <row r="125" spans="1:9" x14ac:dyDescent="0.25">
      <c r="A125" s="10"/>
      <c r="B125" s="10"/>
      <c r="C125" s="10"/>
      <c r="D125" s="10"/>
      <c r="E125" s="10"/>
      <c r="F125" s="10"/>
      <c r="G125" s="10"/>
      <c r="H125" s="10"/>
      <c r="I125" s="10"/>
    </row>
    <row r="126" spans="1:9" x14ac:dyDescent="0.25">
      <c r="A126" s="10"/>
      <c r="B126" s="10"/>
      <c r="C126" s="10"/>
      <c r="D126" s="10"/>
      <c r="E126" s="10"/>
      <c r="F126" s="10"/>
      <c r="G126" s="10"/>
      <c r="H126" s="10"/>
      <c r="I126" s="10"/>
    </row>
    <row r="127" spans="1:9" x14ac:dyDescent="0.25">
      <c r="A127" s="10"/>
      <c r="B127" s="10"/>
      <c r="C127" s="10"/>
      <c r="D127" s="10"/>
      <c r="F127" s="10"/>
      <c r="G127" s="10"/>
      <c r="H127" s="10"/>
      <c r="I127" s="10"/>
    </row>
    <row r="128" spans="1:9" x14ac:dyDescent="0.25">
      <c r="A128" s="10"/>
      <c r="B128" s="10"/>
      <c r="C128" s="10"/>
      <c r="D128" s="10"/>
      <c r="F128" s="10"/>
      <c r="G128" s="10"/>
      <c r="H128" s="10"/>
      <c r="I128" s="10"/>
    </row>
  </sheetData>
  <mergeCells count="45">
    <mergeCell ref="H21:H22"/>
    <mergeCell ref="C18:C19"/>
    <mergeCell ref="D16:D17"/>
    <mergeCell ref="B31:G31"/>
    <mergeCell ref="E28:G29"/>
    <mergeCell ref="A30:B30"/>
    <mergeCell ref="A18:A19"/>
    <mergeCell ref="A29:C29"/>
    <mergeCell ref="A23:D23"/>
    <mergeCell ref="A24:D24"/>
    <mergeCell ref="A25:D25"/>
    <mergeCell ref="A26:D26"/>
    <mergeCell ref="A27:D27"/>
    <mergeCell ref="A22:B22"/>
    <mergeCell ref="A28:D28"/>
    <mergeCell ref="A21:B21"/>
    <mergeCell ref="B14:B15"/>
    <mergeCell ref="C14:C15"/>
    <mergeCell ref="D14:D15"/>
    <mergeCell ref="A8:A9"/>
    <mergeCell ref="B8:B9"/>
    <mergeCell ref="A1:H1"/>
    <mergeCell ref="A2:H2"/>
    <mergeCell ref="A3:H3"/>
    <mergeCell ref="A4:H4"/>
    <mergeCell ref="A10:A11"/>
    <mergeCell ref="C8:C9"/>
    <mergeCell ref="H8:H9"/>
    <mergeCell ref="E8:G8"/>
    <mergeCell ref="B18:B19"/>
    <mergeCell ref="A7:H7"/>
    <mergeCell ref="A5:H6"/>
    <mergeCell ref="C16:C17"/>
    <mergeCell ref="A16:A17"/>
    <mergeCell ref="B16:B17"/>
    <mergeCell ref="B12:B13"/>
    <mergeCell ref="C12:C13"/>
    <mergeCell ref="D8:D9"/>
    <mergeCell ref="B10:B11"/>
    <mergeCell ref="C10:C11"/>
    <mergeCell ref="D12:D13"/>
    <mergeCell ref="D10:D11"/>
    <mergeCell ref="D18:D19"/>
    <mergeCell ref="A12:A13"/>
    <mergeCell ref="A14:A15"/>
  </mergeCells>
  <phoneticPr fontId="35" type="noConversion"/>
  <printOptions horizontalCentered="1"/>
  <pageMargins left="0" right="0" top="0.70866141732283472" bottom="0.43307086614173229" header="0.31496062992125984" footer="0.11811023622047245"/>
  <pageSetup paperSize="9" scale="90" orientation="landscape" r:id="rId1"/>
  <headerFooter>
    <oddHeader>&amp;RFls.:________
Processo n.º 23069.164942/2022-40</oddHeader>
    <oddFooter>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6</vt:i4>
      </vt:variant>
    </vt:vector>
  </HeadingPairs>
  <TitlesOfParts>
    <vt:vector size="9" baseType="lpstr">
      <vt:lpstr>Resumo</vt:lpstr>
      <vt:lpstr>Orçamento</vt:lpstr>
      <vt:lpstr>Cronograma</vt:lpstr>
      <vt:lpstr>Cronograma!Area_de_impressao</vt:lpstr>
      <vt:lpstr>Orçamento!Area_de_impressao</vt:lpstr>
      <vt:lpstr>Resumo!Area_de_impressao</vt:lpstr>
      <vt:lpstr>Cronograma!Titulos_de_impressao</vt:lpstr>
      <vt:lpstr>Orçamento!Titulos_de_impressao</vt:lpstr>
      <vt:lpstr>Resumo!Titulos_de_impressao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ARISTOCLES</cp:lastModifiedBy>
  <cp:lastPrinted>2022-09-04T13:39:21Z</cp:lastPrinted>
  <dcterms:created xsi:type="dcterms:W3CDTF">2009-04-27T20:33:58Z</dcterms:created>
  <dcterms:modified xsi:type="dcterms:W3CDTF">2022-09-13T19:39:33Z</dcterms:modified>
</cp:coreProperties>
</file>