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helle\Desktop\PE 61-2021 Componentes de Computador\Edital\"/>
    </mc:Choice>
  </mc:AlternateContent>
  <xr:revisionPtr revIDLastSave="0" documentId="8_{7821CC99-F360-4CFD-9430-F99183CB8504}" xr6:coauthVersionLast="47" xr6:coauthVersionMax="47" xr10:uidLastSave="{00000000-0000-0000-0000-000000000000}"/>
  <bookViews>
    <workbookView xWindow="15" yWindow="600" windowWidth="28785" windowHeight="15600" tabRatio="500" xr2:uid="{00000000-000D-0000-FFFF-FFFF00000000}"/>
  </bookViews>
  <sheets>
    <sheet name="Folha1" sheetId="1" r:id="rId1"/>
  </sheets>
  <definedNames>
    <definedName name="_xlnm._FilterDatabase" localSheetId="0">Folha1!#REF!</definedName>
    <definedName name="_xlnm.Print_Area" localSheetId="0">Folha1!$A$1:$I$39</definedName>
  </definedNames>
  <calcPr calcId="181029"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J38" i="1" l="1"/>
  <c r="F38" i="1"/>
  <c r="J37" i="1"/>
  <c r="F37" i="1"/>
  <c r="J36" i="1"/>
  <c r="F36" i="1"/>
  <c r="J35" i="1"/>
  <c r="F35" i="1"/>
  <c r="J34" i="1"/>
  <c r="F34" i="1"/>
  <c r="J33" i="1"/>
  <c r="F33" i="1"/>
  <c r="J32" i="1"/>
  <c r="D32" i="1"/>
  <c r="F32" i="1" s="1"/>
  <c r="J31" i="1"/>
  <c r="F31" i="1"/>
  <c r="J30" i="1"/>
  <c r="F30" i="1"/>
  <c r="D30" i="1"/>
  <c r="J29" i="1"/>
  <c r="F29" i="1"/>
  <c r="J28" i="1"/>
  <c r="D28" i="1"/>
  <c r="F28" i="1" s="1"/>
  <c r="J27" i="1"/>
  <c r="F27" i="1"/>
  <c r="J26" i="1"/>
  <c r="F26" i="1"/>
  <c r="J25" i="1"/>
  <c r="F25" i="1"/>
  <c r="J24" i="1"/>
  <c r="F24" i="1"/>
  <c r="J23" i="1"/>
  <c r="F23" i="1"/>
  <c r="J22" i="1"/>
  <c r="F22" i="1"/>
  <c r="J21" i="1"/>
  <c r="F21" i="1"/>
  <c r="D21" i="1"/>
  <c r="J20" i="1"/>
  <c r="D20" i="1"/>
  <c r="F20" i="1" s="1"/>
  <c r="J19" i="1"/>
  <c r="D19" i="1"/>
  <c r="F19" i="1" s="1"/>
  <c r="J18" i="1"/>
  <c r="D18" i="1"/>
  <c r="F18" i="1" s="1"/>
  <c r="J17" i="1"/>
  <c r="F17" i="1"/>
  <c r="J16" i="1"/>
  <c r="F16" i="1"/>
  <c r="J15" i="1"/>
  <c r="F15" i="1"/>
  <c r="J14" i="1"/>
  <c r="D14" i="1"/>
  <c r="F14" i="1" s="1"/>
  <c r="J13" i="1"/>
  <c r="F13" i="1"/>
  <c r="D13" i="1"/>
  <c r="J12" i="1"/>
  <c r="F12" i="1"/>
  <c r="D12" i="1"/>
  <c r="J11" i="1"/>
  <c r="D11" i="1"/>
  <c r="F11" i="1" s="1"/>
  <c r="J10" i="1"/>
  <c r="D10" i="1"/>
  <c r="F10" i="1" s="1"/>
  <c r="J9" i="1"/>
  <c r="F9" i="1"/>
  <c r="D9" i="1"/>
  <c r="J8" i="1"/>
  <c r="F8" i="1"/>
  <c r="J7" i="1"/>
  <c r="F7" i="1"/>
  <c r="J6" i="1"/>
  <c r="F6" i="1"/>
  <c r="D6" i="1"/>
  <c r="F39" i="1" l="1"/>
</calcChain>
</file>

<file path=xl/sharedStrings.xml><?xml version="1.0" encoding="utf-8"?>
<sst xmlns="http://schemas.openxmlformats.org/spreadsheetml/2006/main" count="178" uniqueCount="50">
  <si>
    <t>PRÓ-REITORIA DE ADMINISTRAÇÃO</t>
  </si>
  <si>
    <t>COORDENAÇÃO DE MATERIAIS</t>
  </si>
  <si>
    <t>ANEXO I-A - PLANILHA ESTIMATIVA DE DESCRIÇÃO E PREÇOS</t>
  </si>
  <si>
    <t>ITEM</t>
  </si>
  <si>
    <t>DESCRIÇÃO/ ESPECIFICAÇÃO</t>
  </si>
  <si>
    <t>UNIDADE DE MEDIDA</t>
  </si>
  <si>
    <t>QUANTIDADE TOTAL</t>
  </si>
  <si>
    <t>VALOR DE REFERÊNCIA (unitário) (R$)</t>
  </si>
  <si>
    <t>VALOR DE REFERÊNCIA (total)(R$)</t>
  </si>
  <si>
    <t>Exclusivo ME/EPP (SIM ou NÂO) (abaixo de R$80.000,00)</t>
  </si>
  <si>
    <t>Margem de Preferência - Dec 8538/2015 - Margem até 25% - Duplicar o item</t>
  </si>
  <si>
    <t>Modo de Disputa da etapa de Lances</t>
  </si>
  <si>
    <t>Intervalo mínimo de diferença de valores entre os lances</t>
  </si>
  <si>
    <t>Cooler para processador Intel e AMD: 
- Dimensões 123,0 (L) x 77,0 (L) x 158,8 (H) mm ; - Material do dissipador de calor 4 tubos de calor / aletas de alumínio / contato direto; - Dimensões do Ventilador: 120 (L) x 120 (L) x 25 (A) mm; - Quantidade de fans: 1 PC; - Velocidade do ventilador: 650-2.000 RPM (PWM) ± 10% ; - Fluxo de Ar: 42 CFM (máx.); - Pressão de ar do ventilador: 2,9 mmH2O; - Fan MTTF: 160.000 horas; - Nível de ruído do ventilador: 6,5-26 dBA; - Conector de Força do Ventilador: 4 pinos (PWM); - Tensão nominal do ventilador: 12 VDC; - Corrente nominal do ventilador : 0.08 A 
Soquete da CPU: - Intel: LGA 2066/2011-v3 / 2011/1151/1150/1155/1156/1366; - AMD: AM4 / AM3 + / AM3 / AM2 + / AM2 / FM2 + / FM2 / FM1 
Compatível com todas as placas-mãe com certificação RGB.</t>
  </si>
  <si>
    <t>unidade</t>
  </si>
  <si>
    <t>Sim</t>
  </si>
  <si>
    <t>Não</t>
  </si>
  <si>
    <t>Aberto/Fechado</t>
  </si>
  <si>
    <t>"Disco Rígido 1TB: SATA III; taxa de transferência de dados máxima para host de 6 Gb/s; com velocidade de rotação 7200RPM e cachê de 64, Taxa máx. de transferência 210MB/s, Limite de taxa de carga de trabalho (TB/ano) 55, Horas em atividade 2.400, "</t>
  </si>
  <si>
    <t>Disco Rígido 2TB: SATA III 3.5', taxa de transferência de dados máxima para host de 6 Gb/s; com velocidade de rotação 7200RPM e cache de 64 ou superior, Taxa máx. de transferência 210MB/s, Limite de taxa de carga de trabalho (TB/ano) 55, Horas em atividade 2.400, "</t>
  </si>
  <si>
    <t>Disco Rígido 500GB: 7200 RPM 16MB Cache SATA II 6.0Gb/s 3.5.  Taxa máx. de transferência 144 MB/s, Limite de taxa de carga de trabalho (TB/ano) 55, Horas em atividade 2.400, "</t>
  </si>
  <si>
    <t>Disco Rígido com 4TB SATA 3.5' ; taxa de transferência de dados máxima para host de 6 Gb/s; com velocidade de rotação 7200RPM e cache de 64 ou superior.Taxa máx. de transferência 180 MB/s, Limite de taxa de carga de trabalho (TB/ano) 55, Horas em atividade 2.400, "</t>
  </si>
  <si>
    <t>Dispositivo de Armazenamento SSD 120GB: SATA III e com revisão 3.0 (6 Gb/s). Com gravações de até 320MB/s2 e leitura de até 500MB/s.</t>
  </si>
  <si>
    <t>Dispositivo de Armazenamento SSD 240GB: Com 240GB em SATA Rev. 3.0 (6Gb/s) deve ter até 500MB/s de leitura e 350MB/s de gravação.</t>
  </si>
  <si>
    <t>Dispositivo de Armazenamento SSD 480GB: SATA III e com revisão 3.0 (6 Gb/s). Com gravações de até 445MB/s2 e leitura de até 535MB/s2</t>
  </si>
  <si>
    <t>Fonte de alimentação 500W: com potência de 500W Real ou superior com cooler de 8cm; Com conectores: 1x conector ATX (com 24 pinos), 1x Conector ATX 12V (com 4 pinos), 1x conector PCI Express e 4x Conector SATA ou superior.</t>
  </si>
  <si>
    <t>Fonte de alimentação 650W: com potência de saída 650W Real ou superior com cooler de 14 cm; Dimensões aproximadas 8,5 x 16,5 x 15 cm (AxLxP); Cabos modulares protegidos com malha; Controle inteligente do cooler, ultra silencioso; Suporta CPU baseadas em Intel ou AMD, inclusive com over clocking; Conectores Serial ATA e PCI Express adequado para Nvidia SLI e ATI Cross Fire; Proteção contra sobrecorrente, curto-circuito, sobretensão e subtensão; Alimentação: Bivolt Automático, Tensão AC 110/220, corrente de entrada 10/5,5a, frequência 50/60 Hz, eficiência mínima 82, PFC Ativo; Conectores: ATX 20 +4p = 1, PCIExpress = 4 (6+2 Pinos), ATX 12v2 = 2 (8 Pinos), Sata = 6, Floppy = 1.</t>
  </si>
  <si>
    <t>Gabinete ATX com 1x baias expostas de 5.25, 2x baia de 3.5" para leitor de cartão, suporte SSD, 1x USB 3.0, 1x USB 2.0. 1x MIC x e 1x Áudio frontal.</t>
  </si>
  <si>
    <t>Módulo de Bateria 24V 40Ah para nobreak. Tensão Nominal com capacidade do Conjunto: 24VDC/40Ah Tipo de Bateria: Estacionária. Cabo com conector de engate rápido. Rodízios deslizantes. Altura x Largura x Profundidade [mm]: 30,6 x 18,9 x 48,1cm. Peso bruto [kg]: 29,5. Comprimento do cabo [mm]: 900mm +/- 50mm.</t>
  </si>
  <si>
    <t>Módulo de memória DDR3 de 4GB com transferência de 1600MHz (PC3-12800). Latência: 11-11-11 em 1.5V.</t>
  </si>
  <si>
    <t>Módulo de memória DDR3 de 8GB com transferência de 1600MHz, Cl10.</t>
  </si>
  <si>
    <t>Módulo de memória DDR4 de 4GB ou superior, com frequência de 2400MHz. Latência: CL17 em 1.2V, conforme a certificação da placa mãe.</t>
  </si>
  <si>
    <t>Módulo de memória DDR4 de 8GB ou superior com frequência de 2400MHz. Latência: CL17 em 1.2V, conforme a certificação da placa mãe.</t>
  </si>
  <si>
    <t>Módulo de memória para notebook DDR3 de 8GB: SODIMM, DDR3, PC3-12800, 204 pinos. Tecnologia DDR3L SDRAM. Formato SODIMM. Velocidade 1600MHz. Taxa de transmissão 12800 MB/s. Latência CAS 11. Voltagem de alimentação 1.35 V</t>
  </si>
  <si>
    <t>Placa de Rede sem fio, com entrada PCI 32bits e recepção para 2x antenas Onni direcionais; Com padrões de rede: IEEE 802.11n (taxa de sinal até 300Mbps), IEEE 802.11g (taxa de sinal até 54Mbps) e IEEE 802.11b (taxa de sinal até 11Mbps).</t>
  </si>
  <si>
    <t>Placa de Rede: com entrada PCI 2.1/2.1, 32bits. Com controle de fluxo em IEEE 802.3x Full-Duplex; Com padrões: IEEE 802.3, 802.3u, 802.3ab, 802.3x, 802.1q, 802.1p; Com 1x porta RJ45 (10/100/1000Mbps).</t>
  </si>
  <si>
    <t>Placa de Som: com 6 canais compatível com PCI base 1,1, suportando até 6 canais de sim com saída surround 5.1;Com suporte em reprodução full-duplex 44.1k/48KHz; Suporta A3D e C3DX, som direct 3D e EAX som compatível; Amplificador para fone de ouvido com suporte para até 32 ohm.</t>
  </si>
  <si>
    <t>Placa de Vídeo de 4Gb GDDR5 com interface de 128 bits, PCI Express 3.0; Com clock de pelo menos até 7008MHz ou superior ; Com saída: 1x DVI-D, 1x HDMI 2.0, 1x porta display.</t>
  </si>
  <si>
    <t>Placa de Vídeo de 8Gb DDR5 com interface de 256bits; Com clock de pelo menos até 8000MHz ou superior; Com saída: 1x DVI, 1x HDMI, 3x porta de display.</t>
  </si>
  <si>
    <t>Placa mãe Tipo I: Com socket AM4, com 4x slots de memória DIMM, podendo ser expansível até 64GB; que suporte memórias DDR4 que suporte as frequências: 2133/2666/2400MHz; Com slots de expansão para: 1 x slot PCI Express x16, 1 x slot PCI Express x4, 1 x slot PCI, 4x portas USB 3.1 ( 2x Gen 1 e 2x Gen 2 Tipo- A), 6x portas USB 2.0 (2x traseiras e 4x internas) 1 x porta de teclado / mouse PS/2 para teclado ou mouse,1x porta display, 1x D-Sub, 1x DVI-D, 1X HDMI, 1x porta LAN RJ45, 3x entradas de áudio (canal de 7.1).</t>
  </si>
  <si>
    <t>Placa mãe Tipo II:Socket LGA 1151, com 4x slots de memória DIMM, podendo ser expansível até 64GB; que suporte memórias DDR4 que suporte as frequências: 2133/2666/2400MHz; Com slots de expansão para: 1 x slot PCI Express x16, 1 x slot PCI Express x4, 1 x slot PCI Express x1, 6x portas USB 3.1 Gen 1 (4x traseiras e 2x internas), 6x portas USB 2.0 (2x traseiras e 4x internas), 1x porta PS/2 para teclado ou mouse, 1x D-Sub, 1x DVI-D, 1X HDMI, 1x porta LAN RJ45, 3x entradas de áudio. Compatível com Processador de sua geração mais atual para socket lga 1151 de 64 bits; Com 6 núcleos e velocidade de clock no mínimo de 2.8GHz que seja expansível até 4.0GHz ou superio e com cache de mínimo de 9MB já existente na instituição.</t>
  </si>
  <si>
    <t>Processador Tipo I: da sua geração mais atual para socket AM4 de 64 bits; Com 4 núcleos e velocidade de clock no mínimo de 3.2GHz que seja expansível até 3.4GHz ou superior e com cache em L3 de mínimo de 8MB.</t>
  </si>
  <si>
    <t>Processador Tipo II: da sua geração mais atual para socket lga 1151 de 64 bits; Com 6 núcleos e velocidade de clock no mínimo de 2.8GHz que seja expansível até 4.0GHz ou superio e com cache de mínimo de 9MB.</t>
  </si>
  <si>
    <t>Processador Tipo III: da sua geração mais atual para socket 1151 e processamento de 64 bits, tendo no mínimo 6 núcleos. Com velocidade do clock no mínimo de 3.7 GHz, podendo ser expansível no mínimo a 4.7GHz; Com cachê mínimo de 12Mb</t>
  </si>
  <si>
    <t>FONTE = Desempenho: - Potência: 750W @ +50C - 80 Plus Gold; - Tipo: Semi Modular/Modular; Conectores:- 1x 24 Pin ATX - 2x EPS (CPU) 8pin (4+4) - 6x PCIE 8pin (6+2) - 9x SATA - 3x Periféricos - 2x Floppy; Alimentação: - Voltagem: 100 - 240 VAC - AC Entrada: 10A - Frequência: 50 - 60 Hz - Eficiência: 90% (115VAC) / 92% (220VAC~240VAC);Proteções:- OVP (Proteção Contra Sobretensão)- OCP (Proteção de Corrente)- OPP (Proteção de Energia)- SCP (Proteção de Curto-Circuito)- OTP (Proteção de Temperatura); Informações Adicionais:- Aprovações: TUV, CB, CE, FCC, RCM, cTUVus, WEEE, RoHS - MTBF: 100,000 Horas - Modo ECO - Capacitadores Japoneses: 100%</t>
  </si>
  <si>
    <t>Módulo de Memória para NOTEBOOK - DDR4 de 8GB: SODIMM, DDR4, PC4-21300, 260 pinos. Tecnologia DDR4 SDRAM. Formato SODIMM. Velocidade 2400Hz. Taxa de transmissão 21300 MB/s. Latência CAS 14. Voltagem de alimentação 1.2 V.</t>
  </si>
  <si>
    <t>Módulo de Memória para NOTEBOOK - DDR4 de 16GB: SODIMM, DDR4, PC4-21300, 260 pinos. Tecnologia DDR4 SDRAM. Formato SODIMM. Velocidade 2666Hz. Taxa de transmissão 21300 MB/s. Latência CAS 15. Voltagem de alimentação 1.2 V</t>
  </si>
  <si>
    <t>Teclado numérico; teclas de alta qualidade; compatível sistema operacional W95/98/me/nt/XP, windos7.8.1, Windows 10  e Linux; cabo: 1.27m , tipo: membrana; números de teclas: 18; serigrafia das teclas: silk; durabilidade da tecla: 80 milhões de acionamentos; pressão de acionamento das teclas: =0.9 kgf, Curso de acionamento da tecla: 0.9 mm.; elasticidade das teclas: 5510gf, Alimentação: conexão: USB; voltagem: 5v dc; corrente: 300ma; consumo: 1 watts; temperatura de trabalho: 5°c à 50°c; humidade máxima de operação: 10% 85% RH 25°</t>
  </si>
  <si>
    <t>HD Externo 1TB: com capacidade de armazenamento para 1TB. Interface USB 3.0, com funcionalidade de cópia de segurança, formato 2,5 polegadas, utilitário nativo para proteção dos dados com encriptação, velocidade de rotação 5.400 rpm. Alimentação através da porta USB. Compatível com os sistemas: Mac OSX, microsoft windows XP/7/Vista/8/10 e LINUX.</t>
  </si>
  <si>
    <t>HD Externo 2TB: com capacidade de armazenamento para 2TB. Interface USB 3.0, com funcionalidade de cópia de segurança, formato 2,5 polegadas, utilitário nativo para proteção dos dados com encriptação, velocidade de rotação 5.400 rpm. Alimentação através da porta USB. Compatível com os sistemas: Mac OSX, microsoft windows XP/7/Vista/8/10 e LINUX.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</si>
</sst>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 &quot;* #,##0.00_-;&quot;-R$ &quot;* #,##0.00_-;_-&quot;R$ &quot;* \-??_-;_-@_-"/>
    <numFmt numFmtId="165" formatCode="[$R$-416]\ #,##0.00;[Red]\-[$R$-416]\ #,##0.00"/>
  </numFmts>
  <fonts count="9" x14ac:knownFonts="1">
    <font>
      <sz val="11"/>
      <color rgb="FF000000"/>
      <name val="Calibri"/>
      <family val="2"/>
      <charset val="1"/>
    </font>
    <font>
      <sz val="10"/>
      <color rgb="FF000000"/>
      <name val="Calibri"/>
      <family val="2"/>
      <charset val="1"/>
    </font>
    <font>
      <b/>
      <sz val="10"/>
      <color rgb="FF000000"/>
      <name val="Calibri"/>
      <family val="2"/>
      <charset val="1"/>
    </font>
    <font>
      <b/>
      <sz val="8"/>
      <color rgb="FF000000"/>
      <name val="Calibri"/>
      <family val="2"/>
      <charset val="1"/>
    </font>
    <font>
      <sz val="8"/>
      <color rgb="FF000000"/>
      <name val="Calibri"/>
      <family val="2"/>
      <charset val="1"/>
    </font>
    <font>
      <sz val="8"/>
      <color rgb="FFFF0000"/>
      <name val="Calibri"/>
      <family val="2"/>
      <charset val="1"/>
    </font>
    <font>
      <sz val="8"/>
      <name val="Calibri"/>
      <family val="2"/>
      <charset val="1"/>
    </font>
    <font>
      <sz val="8"/>
      <color rgb="FF0F1111"/>
      <name val="Arial"/>
      <family val="2"/>
      <charset val="1"/>
    </font>
    <font>
      <sz val="11"/>
      <color rgb="FF000000"/>
      <name val="Calibri"/>
      <family val="2"/>
      <charset val="1"/>
    </font>
  </fonts>
  <fills count="4">
    <fill>
      <patternFill patternType="none"/>
    </fill>
    <fill>
      <patternFill patternType="gray125"/>
    </fill>
    <fill>
      <patternFill patternType="solid">
        <fgColor rgb="FF8DB3E2"/>
        <bgColor rgb="FF9999FF"/>
      </patternFill>
    </fill>
    <fill>
      <patternFill patternType="solid">
        <fgColor rgb="FFFFFFFF"/>
        <bgColor rgb="FFFFFFCC"/>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auto="1"/>
      </left>
      <right style="hair">
        <color auto="1"/>
      </right>
      <top style="hair">
        <color auto="1"/>
      </top>
      <bottom style="hair">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s>
  <cellStyleXfs count="2">
    <xf numFmtId="0" fontId="0" fillId="0" borderId="0"/>
    <xf numFmtId="164" fontId="8" fillId="0" borderId="0" applyBorder="0" applyProtection="0"/>
  </cellStyleXfs>
  <cellXfs count="38">
    <xf numFmtId="0" fontId="0" fillId="0" borderId="0" xfId="0"/>
    <xf numFmtId="0" fontId="2" fillId="0" borderId="0" xfId="0" applyFont="1" applyBorder="1" applyAlignment="1">
      <alignment horizontal="center" wrapText="1"/>
    </xf>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3" borderId="1" xfId="0" applyFont="1" applyFill="1" applyBorder="1" applyAlignment="1">
      <alignment vertical="center" wrapText="1"/>
    </xf>
    <xf numFmtId="0" fontId="4" fillId="3" borderId="4" xfId="0" applyFont="1" applyFill="1" applyBorder="1" applyAlignment="1">
      <alignment horizontal="center" vertical="center" wrapText="1"/>
    </xf>
    <xf numFmtId="0" fontId="4" fillId="3" borderId="1" xfId="0" applyFont="1" applyFill="1" applyBorder="1" applyAlignment="1">
      <alignment horizontal="center" vertical="center" wrapText="1"/>
    </xf>
    <xf numFmtId="164" fontId="4" fillId="0" borderId="5" xfId="1" applyFont="1" applyBorder="1" applyAlignment="1" applyProtection="1">
      <alignment horizontal="center" vertical="center" wrapText="1"/>
    </xf>
    <xf numFmtId="164" fontId="4" fillId="0" borderId="1" xfId="1" applyFont="1" applyBorder="1" applyAlignment="1" applyProtection="1">
      <alignment horizontal="center" vertical="center" wrapText="1"/>
    </xf>
    <xf numFmtId="0" fontId="5" fillId="0" borderId="1" xfId="0" applyFont="1" applyBorder="1" applyAlignment="1">
      <alignment horizontal="center" vertical="center" wrapText="1"/>
    </xf>
    <xf numFmtId="0" fontId="6" fillId="3" borderId="1" xfId="0" applyFont="1" applyFill="1" applyBorder="1" applyAlignment="1">
      <alignment vertical="center" wrapText="1"/>
    </xf>
    <xf numFmtId="0" fontId="4" fillId="3" borderId="2" xfId="0" applyFont="1" applyFill="1" applyBorder="1" applyAlignment="1">
      <alignment vertical="center" wrapText="1"/>
    </xf>
    <xf numFmtId="164" fontId="4" fillId="0" borderId="6" xfId="1" applyFont="1" applyBorder="1" applyAlignment="1" applyProtection="1">
      <alignment horizontal="center" vertical="center" wrapText="1"/>
    </xf>
    <xf numFmtId="164" fontId="4" fillId="0" borderId="2" xfId="1" applyFont="1" applyBorder="1" applyAlignment="1" applyProtection="1">
      <alignment horizontal="center" vertical="center" wrapText="1"/>
    </xf>
    <xf numFmtId="164" fontId="4" fillId="3" borderId="5" xfId="1" applyFont="1" applyFill="1" applyBorder="1" applyAlignment="1" applyProtection="1">
      <alignment horizontal="center" vertical="center" wrapText="1"/>
    </xf>
    <xf numFmtId="164" fontId="4" fillId="3" borderId="1" xfId="1" applyFont="1" applyFill="1" applyBorder="1" applyAlignment="1" applyProtection="1">
      <alignment horizontal="center" vertical="center" wrapText="1"/>
    </xf>
    <xf numFmtId="0" fontId="4" fillId="3" borderId="7" xfId="0" applyFont="1" applyFill="1" applyBorder="1" applyAlignment="1">
      <alignment horizontal="center" vertical="center" wrapText="1"/>
    </xf>
    <xf numFmtId="0" fontId="4" fillId="3" borderId="2" xfId="0" applyFont="1" applyFill="1" applyBorder="1" applyAlignment="1">
      <alignment horizontal="center" vertical="center" wrapText="1"/>
    </xf>
    <xf numFmtId="164" fontId="4" fillId="3" borderId="6" xfId="1" applyFont="1" applyFill="1" applyBorder="1" applyAlignment="1" applyProtection="1">
      <alignment horizontal="center" vertical="center" wrapText="1"/>
    </xf>
    <xf numFmtId="164" fontId="4" fillId="3" borderId="2" xfId="1" applyFont="1" applyFill="1" applyBorder="1" applyAlignment="1" applyProtection="1">
      <alignment horizontal="center" vertical="center" wrapText="1"/>
    </xf>
    <xf numFmtId="0" fontId="7" fillId="3" borderId="2" xfId="0" applyFont="1" applyFill="1" applyBorder="1" applyAlignment="1">
      <alignment vertical="center" wrapText="1" shrinkToFit="1"/>
    </xf>
    <xf numFmtId="0" fontId="4" fillId="3" borderId="2" xfId="0" applyFont="1" applyFill="1" applyBorder="1" applyAlignment="1">
      <alignment horizontal="center" vertical="center"/>
    </xf>
    <xf numFmtId="165" fontId="4" fillId="3" borderId="1" xfId="0" applyNumberFormat="1" applyFont="1" applyFill="1" applyBorder="1" applyAlignment="1">
      <alignment horizontal="center" vertical="center"/>
    </xf>
    <xf numFmtId="0" fontId="7" fillId="3" borderId="3" xfId="0" applyFont="1" applyFill="1" applyBorder="1" applyAlignment="1">
      <alignment vertical="center" wrapText="1" shrinkToFit="1"/>
    </xf>
    <xf numFmtId="0" fontId="4" fillId="0" borderId="0" xfId="0" applyFont="1" applyBorder="1" applyAlignment="1">
      <alignment horizontal="center" vertical="center" wrapText="1"/>
    </xf>
    <xf numFmtId="0" fontId="7" fillId="0" borderId="0" xfId="0" applyFont="1" applyAlignment="1">
      <alignment vertical="center" wrapText="1"/>
    </xf>
    <xf numFmtId="0" fontId="4" fillId="0" borderId="0" xfId="0" applyFont="1" applyBorder="1" applyAlignment="1">
      <alignment horizontal="center" vertical="center"/>
    </xf>
    <xf numFmtId="164" fontId="3" fillId="3" borderId="3" xfId="1"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164" fontId="4" fillId="0" borderId="0" xfId="1" applyFont="1" applyBorder="1" applyAlignment="1" applyProtection="1">
      <alignment horizontal="center" vertical="center" wrapText="1"/>
    </xf>
    <xf numFmtId="0" fontId="1" fillId="0" borderId="1" xfId="0" applyFont="1" applyBorder="1" applyAlignment="1">
      <alignment horizontal="center" vertical="center"/>
    </xf>
  </cellXfs>
  <cellStyles count="2">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DB3E2"/>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F1111"/>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E159"/>
  <sheetViews>
    <sheetView tabSelected="1" zoomScaleNormal="100" workbookViewId="0">
      <selection activeCell="N6" sqref="N6"/>
    </sheetView>
  </sheetViews>
  <sheetFormatPr defaultColWidth="9.140625" defaultRowHeight="15" x14ac:dyDescent="0.25"/>
  <cols>
    <col min="1" max="1" width="3.85546875" style="2" customWidth="1"/>
    <col min="2" max="2" width="35.7109375" style="2" customWidth="1"/>
    <col min="3" max="3" width="7.42578125" style="3" customWidth="1"/>
    <col min="4" max="4" width="9.140625" style="4"/>
    <col min="5" max="5" width="9.5703125" style="4" customWidth="1"/>
    <col min="6" max="6" width="12.7109375" style="4" customWidth="1"/>
    <col min="7" max="7" width="10" style="4" customWidth="1"/>
    <col min="8" max="8" width="9.28515625" style="4" customWidth="1"/>
    <col min="9" max="9" width="11.85546875" style="5" customWidth="1"/>
    <col min="10" max="1019" width="9.140625" style="6"/>
    <col min="1020" max="1024" width="11.5703125" customWidth="1"/>
  </cols>
  <sheetData>
    <row r="1" spans="1:10" ht="13.9" customHeight="1" x14ac:dyDescent="0.25">
      <c r="A1" s="1" t="s">
        <v>0</v>
      </c>
      <c r="B1" s="1"/>
      <c r="C1" s="1"/>
      <c r="D1" s="1"/>
      <c r="E1" s="1"/>
      <c r="F1" s="1"/>
      <c r="G1" s="1"/>
      <c r="H1" s="1"/>
      <c r="I1" s="1"/>
    </row>
    <row r="2" spans="1:10" ht="13.9" customHeight="1" x14ac:dyDescent="0.25">
      <c r="A2" s="1" t="s">
        <v>1</v>
      </c>
      <c r="B2" s="1"/>
      <c r="C2" s="1"/>
      <c r="D2" s="1"/>
      <c r="E2" s="1"/>
      <c r="F2" s="1"/>
      <c r="G2" s="1"/>
      <c r="H2" s="1"/>
      <c r="I2" s="1"/>
    </row>
    <row r="3" spans="1:10" ht="13.9" customHeight="1" x14ac:dyDescent="0.25">
      <c r="A3" s="1" t="s">
        <v>2</v>
      </c>
      <c r="B3" s="1"/>
      <c r="C3" s="1"/>
      <c r="D3" s="1"/>
      <c r="E3" s="1"/>
      <c r="F3" s="1"/>
      <c r="G3" s="1"/>
      <c r="H3" s="1"/>
      <c r="I3" s="1"/>
    </row>
    <row r="4" spans="1:10" ht="10.15" customHeight="1" x14ac:dyDescent="0.25"/>
    <row r="5" spans="1:10" ht="53.1" customHeight="1" x14ac:dyDescent="0.25">
      <c r="A5" s="7" t="s">
        <v>3</v>
      </c>
      <c r="B5" s="8" t="s">
        <v>4</v>
      </c>
      <c r="C5" s="8" t="s">
        <v>5</v>
      </c>
      <c r="D5" s="8" t="s">
        <v>6</v>
      </c>
      <c r="E5" s="7" t="s">
        <v>7</v>
      </c>
      <c r="F5" s="7" t="s">
        <v>8</v>
      </c>
      <c r="G5" s="7" t="s">
        <v>9</v>
      </c>
      <c r="H5" s="7" t="s">
        <v>10</v>
      </c>
      <c r="I5" s="7" t="s">
        <v>11</v>
      </c>
      <c r="J5" s="7" t="s">
        <v>12</v>
      </c>
    </row>
    <row r="6" spans="1:10" ht="202.5" x14ac:dyDescent="0.25">
      <c r="A6" s="9">
        <v>1</v>
      </c>
      <c r="B6" s="10" t="s">
        <v>13</v>
      </c>
      <c r="C6" s="11" t="s">
        <v>14</v>
      </c>
      <c r="D6" s="12">
        <f>30+20</f>
        <v>50</v>
      </c>
      <c r="E6" s="13">
        <v>59.07</v>
      </c>
      <c r="F6" s="14">
        <f t="shared" ref="F6:F38" si="0">E6*D6</f>
        <v>2953.5</v>
      </c>
      <c r="G6" s="14" t="s">
        <v>15</v>
      </c>
      <c r="H6" s="14" t="s">
        <v>16</v>
      </c>
      <c r="I6" s="15" t="s">
        <v>17</v>
      </c>
      <c r="J6" s="37">
        <f t="shared" ref="J6:J38" si="1">IF(E6&lt;0.01,"",IF(AND(E6&gt;=0.01,E6&lt;=5),0.01,IF(E6&lt;=10,0.02,IF(E6&lt;=20,0.03, IF(E6&lt;=50,0.05,IF(E6&lt;=100,0.1,IF(E6&lt;=200,0.12,IF(E6&lt;=500,0.2, IF(E6&lt;=1000,0.4,IF(E6&lt;=2000,0.5,IF(E6&lt;=5000,0.8,IF(E6&lt;=10000, "0,5%", ""))))))))))))</f>
        <v>0.1</v>
      </c>
    </row>
    <row r="7" spans="1:10" ht="44.65" customHeight="1" x14ac:dyDescent="0.25">
      <c r="A7" s="9">
        <v>2</v>
      </c>
      <c r="B7" s="10" t="s">
        <v>18</v>
      </c>
      <c r="C7" s="11" t="s">
        <v>14</v>
      </c>
      <c r="D7" s="12">
        <v>275</v>
      </c>
      <c r="E7" s="13">
        <v>311.05</v>
      </c>
      <c r="F7" s="14">
        <f t="shared" si="0"/>
        <v>85538.75</v>
      </c>
      <c r="G7" s="14" t="s">
        <v>15</v>
      </c>
      <c r="H7" s="14" t="s">
        <v>16</v>
      </c>
      <c r="I7" s="15" t="s">
        <v>17</v>
      </c>
      <c r="J7" s="37">
        <f t="shared" si="1"/>
        <v>0.2</v>
      </c>
    </row>
    <row r="8" spans="1:10" ht="43.9" customHeight="1" x14ac:dyDescent="0.25">
      <c r="A8" s="9">
        <v>3</v>
      </c>
      <c r="B8" s="10" t="s">
        <v>19</v>
      </c>
      <c r="C8" s="11" t="s">
        <v>14</v>
      </c>
      <c r="D8" s="12">
        <v>145</v>
      </c>
      <c r="E8" s="13">
        <v>419.47</v>
      </c>
      <c r="F8" s="14">
        <f t="shared" si="0"/>
        <v>60823.15</v>
      </c>
      <c r="G8" s="14" t="s">
        <v>15</v>
      </c>
      <c r="H8" s="14" t="s">
        <v>16</v>
      </c>
      <c r="I8" s="15" t="s">
        <v>17</v>
      </c>
      <c r="J8" s="37">
        <f t="shared" si="1"/>
        <v>0.2</v>
      </c>
    </row>
    <row r="9" spans="1:10" ht="32.65" customHeight="1" x14ac:dyDescent="0.25">
      <c r="A9" s="9">
        <v>4</v>
      </c>
      <c r="B9" s="10" t="s">
        <v>20</v>
      </c>
      <c r="C9" s="11" t="s">
        <v>14</v>
      </c>
      <c r="D9" s="12">
        <f>125+3</f>
        <v>128</v>
      </c>
      <c r="E9" s="13">
        <v>227.21</v>
      </c>
      <c r="F9" s="14">
        <f t="shared" si="0"/>
        <v>29082.880000000001</v>
      </c>
      <c r="G9" s="14" t="s">
        <v>15</v>
      </c>
      <c r="H9" s="14" t="s">
        <v>16</v>
      </c>
      <c r="I9" s="15" t="s">
        <v>17</v>
      </c>
      <c r="J9" s="37">
        <f t="shared" si="1"/>
        <v>0.2</v>
      </c>
    </row>
    <row r="10" spans="1:10" ht="43.9" customHeight="1" x14ac:dyDescent="0.25">
      <c r="A10" s="9">
        <v>5</v>
      </c>
      <c r="B10" s="10" t="s">
        <v>21</v>
      </c>
      <c r="C10" s="11" t="s">
        <v>14</v>
      </c>
      <c r="D10" s="12">
        <f>50+8</f>
        <v>58</v>
      </c>
      <c r="E10" s="13">
        <v>1161.76</v>
      </c>
      <c r="F10" s="14">
        <f t="shared" si="0"/>
        <v>67382.080000000002</v>
      </c>
      <c r="G10" s="14" t="s">
        <v>15</v>
      </c>
      <c r="H10" s="14" t="s">
        <v>16</v>
      </c>
      <c r="I10" s="15" t="s">
        <v>17</v>
      </c>
      <c r="J10" s="37">
        <f t="shared" si="1"/>
        <v>0.5</v>
      </c>
    </row>
    <row r="11" spans="1:10" ht="31.9" customHeight="1" x14ac:dyDescent="0.25">
      <c r="A11" s="9">
        <v>6</v>
      </c>
      <c r="B11" s="10" t="s">
        <v>22</v>
      </c>
      <c r="C11" s="11" t="s">
        <v>14</v>
      </c>
      <c r="D11" s="12">
        <f>150+10</f>
        <v>160</v>
      </c>
      <c r="E11" s="13">
        <v>187.75</v>
      </c>
      <c r="F11" s="14">
        <f t="shared" si="0"/>
        <v>30040</v>
      </c>
      <c r="G11" s="14" t="s">
        <v>15</v>
      </c>
      <c r="H11" s="14" t="s">
        <v>16</v>
      </c>
      <c r="I11" s="15" t="s">
        <v>17</v>
      </c>
      <c r="J11" s="37">
        <f t="shared" si="1"/>
        <v>0.12</v>
      </c>
    </row>
    <row r="12" spans="1:10" ht="31.35" customHeight="1" x14ac:dyDescent="0.25">
      <c r="A12" s="9">
        <v>7</v>
      </c>
      <c r="B12" s="10" t="s">
        <v>23</v>
      </c>
      <c r="C12" s="11" t="s">
        <v>14</v>
      </c>
      <c r="D12" s="12">
        <f>155+2+20</f>
        <v>177</v>
      </c>
      <c r="E12" s="13">
        <v>263</v>
      </c>
      <c r="F12" s="14">
        <f t="shared" si="0"/>
        <v>46551</v>
      </c>
      <c r="G12" s="14" t="s">
        <v>15</v>
      </c>
      <c r="H12" s="14" t="s">
        <v>16</v>
      </c>
      <c r="I12" s="15" t="s">
        <v>17</v>
      </c>
      <c r="J12" s="37">
        <f t="shared" si="1"/>
        <v>0.2</v>
      </c>
    </row>
    <row r="13" spans="1:10" ht="30.2" customHeight="1" x14ac:dyDescent="0.25">
      <c r="A13" s="9">
        <v>8</v>
      </c>
      <c r="B13" s="10" t="s">
        <v>24</v>
      </c>
      <c r="C13" s="11" t="s">
        <v>14</v>
      </c>
      <c r="D13" s="12">
        <f>315+3+10</f>
        <v>328</v>
      </c>
      <c r="E13" s="13">
        <v>359.3</v>
      </c>
      <c r="F13" s="14">
        <f t="shared" si="0"/>
        <v>117850.40000000001</v>
      </c>
      <c r="G13" s="14" t="s">
        <v>15</v>
      </c>
      <c r="H13" s="14" t="s">
        <v>16</v>
      </c>
      <c r="I13" s="15" t="s">
        <v>17</v>
      </c>
      <c r="J13" s="37">
        <f t="shared" si="1"/>
        <v>0.2</v>
      </c>
    </row>
    <row r="14" spans="1:10" ht="41.1" customHeight="1" x14ac:dyDescent="0.25">
      <c r="A14" s="9">
        <v>9</v>
      </c>
      <c r="B14" s="10" t="s">
        <v>25</v>
      </c>
      <c r="C14" s="11" t="s">
        <v>14</v>
      </c>
      <c r="D14" s="12">
        <f>400+1+20</f>
        <v>421</v>
      </c>
      <c r="E14" s="13">
        <v>226.29</v>
      </c>
      <c r="F14" s="14">
        <f t="shared" si="0"/>
        <v>95268.09</v>
      </c>
      <c r="G14" s="14" t="s">
        <v>15</v>
      </c>
      <c r="H14" s="14" t="s">
        <v>16</v>
      </c>
      <c r="I14" s="15" t="s">
        <v>17</v>
      </c>
      <c r="J14" s="37">
        <f t="shared" si="1"/>
        <v>0.2</v>
      </c>
    </row>
    <row r="15" spans="1:10" ht="107.85" customHeight="1" x14ac:dyDescent="0.25">
      <c r="A15" s="9">
        <v>10</v>
      </c>
      <c r="B15" s="10" t="s">
        <v>26</v>
      </c>
      <c r="C15" s="11" t="s">
        <v>14</v>
      </c>
      <c r="D15" s="12">
        <v>225</v>
      </c>
      <c r="E15" s="13">
        <v>312.33</v>
      </c>
      <c r="F15" s="14">
        <f t="shared" si="0"/>
        <v>70274.25</v>
      </c>
      <c r="G15" s="14" t="s">
        <v>15</v>
      </c>
      <c r="H15" s="14" t="s">
        <v>16</v>
      </c>
      <c r="I15" s="15" t="s">
        <v>17</v>
      </c>
      <c r="J15" s="37">
        <f t="shared" si="1"/>
        <v>0.2</v>
      </c>
    </row>
    <row r="16" spans="1:10" ht="28.9" customHeight="1" x14ac:dyDescent="0.25">
      <c r="A16" s="9">
        <v>11</v>
      </c>
      <c r="B16" s="10" t="s">
        <v>27</v>
      </c>
      <c r="C16" s="11" t="s">
        <v>14</v>
      </c>
      <c r="D16" s="12">
        <v>90</v>
      </c>
      <c r="E16" s="13">
        <v>287.3</v>
      </c>
      <c r="F16" s="14">
        <f t="shared" si="0"/>
        <v>25857</v>
      </c>
      <c r="G16" s="14" t="s">
        <v>15</v>
      </c>
      <c r="H16" s="14" t="s">
        <v>16</v>
      </c>
      <c r="I16" s="15" t="s">
        <v>17</v>
      </c>
      <c r="J16" s="37">
        <f t="shared" si="1"/>
        <v>0.2</v>
      </c>
    </row>
    <row r="17" spans="1:10" ht="53.65" customHeight="1" x14ac:dyDescent="0.25">
      <c r="A17" s="9">
        <v>12</v>
      </c>
      <c r="B17" s="16" t="s">
        <v>28</v>
      </c>
      <c r="C17" s="11" t="s">
        <v>14</v>
      </c>
      <c r="D17" s="12">
        <v>45</v>
      </c>
      <c r="E17" s="13">
        <v>1886.4</v>
      </c>
      <c r="F17" s="14">
        <f t="shared" si="0"/>
        <v>84888</v>
      </c>
      <c r="G17" s="14" t="s">
        <v>15</v>
      </c>
      <c r="H17" s="14" t="s">
        <v>16</v>
      </c>
      <c r="I17" s="15" t="s">
        <v>17</v>
      </c>
      <c r="J17" s="37">
        <f t="shared" si="1"/>
        <v>0.5</v>
      </c>
    </row>
    <row r="18" spans="1:10" ht="22.35" customHeight="1" x14ac:dyDescent="0.25">
      <c r="A18" s="9">
        <v>13</v>
      </c>
      <c r="B18" s="10" t="s">
        <v>29</v>
      </c>
      <c r="C18" s="11" t="s">
        <v>14</v>
      </c>
      <c r="D18" s="12">
        <f>135+3</f>
        <v>138</v>
      </c>
      <c r="E18" s="13">
        <v>246.01</v>
      </c>
      <c r="F18" s="14">
        <f t="shared" si="0"/>
        <v>33949.379999999997</v>
      </c>
      <c r="G18" s="14" t="s">
        <v>15</v>
      </c>
      <c r="H18" s="14" t="s">
        <v>16</v>
      </c>
      <c r="I18" s="15" t="s">
        <v>17</v>
      </c>
      <c r="J18" s="37">
        <f t="shared" si="1"/>
        <v>0.2</v>
      </c>
    </row>
    <row r="19" spans="1:10" ht="22.9" customHeight="1" x14ac:dyDescent="0.25">
      <c r="A19" s="9">
        <v>14</v>
      </c>
      <c r="B19" s="10" t="s">
        <v>30</v>
      </c>
      <c r="C19" s="11" t="s">
        <v>14</v>
      </c>
      <c r="D19" s="12">
        <f>265+20+20</f>
        <v>305</v>
      </c>
      <c r="E19" s="13">
        <v>287.22000000000003</v>
      </c>
      <c r="F19" s="14">
        <f t="shared" si="0"/>
        <v>87602.1</v>
      </c>
      <c r="G19" s="14" t="s">
        <v>15</v>
      </c>
      <c r="H19" s="14" t="s">
        <v>16</v>
      </c>
      <c r="I19" s="15" t="s">
        <v>17</v>
      </c>
      <c r="J19" s="37">
        <f t="shared" si="1"/>
        <v>0.2</v>
      </c>
    </row>
    <row r="20" spans="1:10" ht="30.2" customHeight="1" x14ac:dyDescent="0.25">
      <c r="A20" s="9">
        <v>15</v>
      </c>
      <c r="B20" s="10" t="s">
        <v>31</v>
      </c>
      <c r="C20" s="11" t="s">
        <v>14</v>
      </c>
      <c r="D20" s="12">
        <f>160+2</f>
        <v>162</v>
      </c>
      <c r="E20" s="13">
        <v>169.23</v>
      </c>
      <c r="F20" s="14">
        <f t="shared" si="0"/>
        <v>27415.26</v>
      </c>
      <c r="G20" s="14" t="s">
        <v>15</v>
      </c>
      <c r="H20" s="14" t="s">
        <v>16</v>
      </c>
      <c r="I20" s="15" t="s">
        <v>17</v>
      </c>
      <c r="J20" s="37">
        <f t="shared" si="1"/>
        <v>0.12</v>
      </c>
    </row>
    <row r="21" spans="1:10" ht="32.450000000000003" customHeight="1" x14ac:dyDescent="0.25">
      <c r="A21" s="9">
        <v>16</v>
      </c>
      <c r="B21" s="10" t="s">
        <v>32</v>
      </c>
      <c r="C21" s="11" t="s">
        <v>14</v>
      </c>
      <c r="D21" s="12">
        <f>270+20+16</f>
        <v>306</v>
      </c>
      <c r="E21" s="13">
        <v>271.42</v>
      </c>
      <c r="F21" s="14">
        <f t="shared" si="0"/>
        <v>83054.52</v>
      </c>
      <c r="G21" s="14" t="s">
        <v>15</v>
      </c>
      <c r="H21" s="14" t="s">
        <v>16</v>
      </c>
      <c r="I21" s="15" t="s">
        <v>17</v>
      </c>
      <c r="J21" s="37">
        <f t="shared" si="1"/>
        <v>0.2</v>
      </c>
    </row>
    <row r="22" spans="1:10" ht="46.35" customHeight="1" x14ac:dyDescent="0.25">
      <c r="A22" s="9">
        <v>17</v>
      </c>
      <c r="B22" s="10" t="s">
        <v>33</v>
      </c>
      <c r="C22" s="11" t="s">
        <v>14</v>
      </c>
      <c r="D22" s="12">
        <v>22</v>
      </c>
      <c r="E22" s="13">
        <v>325.38</v>
      </c>
      <c r="F22" s="14">
        <f t="shared" si="0"/>
        <v>7158.36</v>
      </c>
      <c r="G22" s="14" t="s">
        <v>15</v>
      </c>
      <c r="H22" s="14" t="s">
        <v>16</v>
      </c>
      <c r="I22" s="15" t="s">
        <v>17</v>
      </c>
      <c r="J22" s="37">
        <f t="shared" si="1"/>
        <v>0.2</v>
      </c>
    </row>
    <row r="23" spans="1:10" ht="39.200000000000003" customHeight="1" x14ac:dyDescent="0.25">
      <c r="A23" s="9">
        <v>18</v>
      </c>
      <c r="B23" s="10" t="s">
        <v>34</v>
      </c>
      <c r="C23" s="11" t="s">
        <v>14</v>
      </c>
      <c r="D23" s="12">
        <v>45</v>
      </c>
      <c r="E23" s="13">
        <v>97.69</v>
      </c>
      <c r="F23" s="14">
        <f t="shared" si="0"/>
        <v>4396.05</v>
      </c>
      <c r="G23" s="14" t="s">
        <v>15</v>
      </c>
      <c r="H23" s="14" t="s">
        <v>16</v>
      </c>
      <c r="I23" s="15" t="s">
        <v>17</v>
      </c>
      <c r="J23" s="37">
        <f t="shared" si="1"/>
        <v>0.1</v>
      </c>
    </row>
    <row r="24" spans="1:10" ht="38.450000000000003" customHeight="1" x14ac:dyDescent="0.25">
      <c r="A24" s="9">
        <v>19</v>
      </c>
      <c r="B24" s="10" t="s">
        <v>35</v>
      </c>
      <c r="C24" s="11" t="s">
        <v>14</v>
      </c>
      <c r="D24" s="12">
        <v>45</v>
      </c>
      <c r="E24" s="13">
        <v>63.75</v>
      </c>
      <c r="F24" s="14">
        <f t="shared" si="0"/>
        <v>2868.75</v>
      </c>
      <c r="G24" s="14" t="s">
        <v>15</v>
      </c>
      <c r="H24" s="14" t="s">
        <v>16</v>
      </c>
      <c r="I24" s="15" t="s">
        <v>17</v>
      </c>
      <c r="J24" s="37">
        <f t="shared" si="1"/>
        <v>0.1</v>
      </c>
    </row>
    <row r="25" spans="1:10" ht="54.75" customHeight="1" x14ac:dyDescent="0.25">
      <c r="A25" s="9">
        <v>20</v>
      </c>
      <c r="B25" s="10" t="s">
        <v>36</v>
      </c>
      <c r="C25" s="11" t="s">
        <v>14</v>
      </c>
      <c r="D25" s="12">
        <v>25</v>
      </c>
      <c r="E25" s="13">
        <v>143.55000000000001</v>
      </c>
      <c r="F25" s="14">
        <f t="shared" si="0"/>
        <v>3588.7500000000005</v>
      </c>
      <c r="G25" s="14" t="s">
        <v>15</v>
      </c>
      <c r="H25" s="14" t="s">
        <v>16</v>
      </c>
      <c r="I25" s="15" t="s">
        <v>17</v>
      </c>
      <c r="J25" s="37">
        <f t="shared" si="1"/>
        <v>0.12</v>
      </c>
    </row>
    <row r="26" spans="1:10" ht="36.200000000000003" customHeight="1" x14ac:dyDescent="0.25">
      <c r="A26" s="9">
        <v>21</v>
      </c>
      <c r="B26" s="10" t="s">
        <v>37</v>
      </c>
      <c r="C26" s="11" t="s">
        <v>14</v>
      </c>
      <c r="D26" s="12">
        <v>75</v>
      </c>
      <c r="E26" s="13">
        <v>2099.3000000000002</v>
      </c>
      <c r="F26" s="14">
        <f t="shared" si="0"/>
        <v>157447.5</v>
      </c>
      <c r="G26" s="14" t="s">
        <v>15</v>
      </c>
      <c r="H26" s="14" t="s">
        <v>16</v>
      </c>
      <c r="I26" s="15" t="s">
        <v>17</v>
      </c>
      <c r="J26" s="37">
        <f t="shared" si="1"/>
        <v>0.8</v>
      </c>
    </row>
    <row r="27" spans="1:10" ht="30.2" customHeight="1" x14ac:dyDescent="0.25">
      <c r="A27" s="9">
        <v>22</v>
      </c>
      <c r="B27" s="10" t="s">
        <v>38</v>
      </c>
      <c r="C27" s="11" t="s">
        <v>14</v>
      </c>
      <c r="D27" s="12">
        <v>110</v>
      </c>
      <c r="E27" s="13">
        <v>5878.23</v>
      </c>
      <c r="F27" s="14">
        <f t="shared" si="0"/>
        <v>646605.29999999993</v>
      </c>
      <c r="G27" s="14" t="s">
        <v>15</v>
      </c>
      <c r="H27" s="14" t="s">
        <v>16</v>
      </c>
      <c r="I27" s="15" t="s">
        <v>17</v>
      </c>
      <c r="J27" s="37" t="str">
        <f t="shared" si="1"/>
        <v>0,5%</v>
      </c>
    </row>
    <row r="28" spans="1:10" ht="86.65" customHeight="1" x14ac:dyDescent="0.25">
      <c r="A28" s="9">
        <v>23</v>
      </c>
      <c r="B28" s="10" t="s">
        <v>39</v>
      </c>
      <c r="C28" s="11" t="s">
        <v>14</v>
      </c>
      <c r="D28" s="12">
        <f>75+20</f>
        <v>95</v>
      </c>
      <c r="E28" s="13">
        <v>551.29</v>
      </c>
      <c r="F28" s="14">
        <f t="shared" si="0"/>
        <v>52372.549999999996</v>
      </c>
      <c r="G28" s="14" t="s">
        <v>15</v>
      </c>
      <c r="H28" s="14" t="s">
        <v>16</v>
      </c>
      <c r="I28" s="15" t="s">
        <v>17</v>
      </c>
      <c r="J28" s="37">
        <f t="shared" si="1"/>
        <v>0.4</v>
      </c>
    </row>
    <row r="29" spans="1:10" ht="111.4" customHeight="1" x14ac:dyDescent="0.25">
      <c r="A29" s="9">
        <v>24</v>
      </c>
      <c r="B29" s="10" t="s">
        <v>40</v>
      </c>
      <c r="C29" s="11" t="s">
        <v>14</v>
      </c>
      <c r="D29" s="12">
        <v>175</v>
      </c>
      <c r="E29" s="13">
        <v>651.41999999999996</v>
      </c>
      <c r="F29" s="14">
        <f t="shared" si="0"/>
        <v>113998.5</v>
      </c>
      <c r="G29" s="14" t="s">
        <v>15</v>
      </c>
      <c r="H29" s="14" t="s">
        <v>16</v>
      </c>
      <c r="I29" s="15" t="s">
        <v>17</v>
      </c>
      <c r="J29" s="37">
        <f t="shared" si="1"/>
        <v>0.4</v>
      </c>
    </row>
    <row r="30" spans="1:10" ht="56.25" x14ac:dyDescent="0.25">
      <c r="A30" s="9">
        <v>25</v>
      </c>
      <c r="B30" s="10" t="s">
        <v>41</v>
      </c>
      <c r="C30" s="11" t="s">
        <v>14</v>
      </c>
      <c r="D30" s="12">
        <f>100+12</f>
        <v>112</v>
      </c>
      <c r="E30" s="13">
        <v>1371.66</v>
      </c>
      <c r="F30" s="14">
        <f t="shared" si="0"/>
        <v>153625.92000000001</v>
      </c>
      <c r="G30" s="14" t="s">
        <v>15</v>
      </c>
      <c r="H30" s="14" t="s">
        <v>16</v>
      </c>
      <c r="I30" s="15" t="s">
        <v>17</v>
      </c>
      <c r="J30" s="37">
        <f t="shared" si="1"/>
        <v>0.5</v>
      </c>
    </row>
    <row r="31" spans="1:10" ht="56.25" x14ac:dyDescent="0.25">
      <c r="A31" s="9">
        <v>26</v>
      </c>
      <c r="B31" s="17" t="s">
        <v>42</v>
      </c>
      <c r="C31" s="11" t="s">
        <v>14</v>
      </c>
      <c r="D31" s="12">
        <v>140</v>
      </c>
      <c r="E31" s="18">
        <v>1641.69</v>
      </c>
      <c r="F31" s="19">
        <f t="shared" si="0"/>
        <v>229836.6</v>
      </c>
      <c r="G31" s="14" t="s">
        <v>15</v>
      </c>
      <c r="H31" s="14" t="s">
        <v>16</v>
      </c>
      <c r="I31" s="15" t="s">
        <v>17</v>
      </c>
      <c r="J31" s="37">
        <f t="shared" si="1"/>
        <v>0.5</v>
      </c>
    </row>
    <row r="32" spans="1:10" ht="67.5" x14ac:dyDescent="0.25">
      <c r="A32" s="9">
        <v>27</v>
      </c>
      <c r="B32" s="10" t="s">
        <v>43</v>
      </c>
      <c r="C32" s="11" t="s">
        <v>14</v>
      </c>
      <c r="D32" s="12">
        <f>80+4</f>
        <v>84</v>
      </c>
      <c r="E32" s="13">
        <v>2462.66</v>
      </c>
      <c r="F32" s="14">
        <f t="shared" si="0"/>
        <v>206863.44</v>
      </c>
      <c r="G32" s="14" t="s">
        <v>15</v>
      </c>
      <c r="H32" s="14" t="s">
        <v>16</v>
      </c>
      <c r="I32" s="15" t="s">
        <v>17</v>
      </c>
      <c r="J32" s="37">
        <f t="shared" si="1"/>
        <v>0.8</v>
      </c>
    </row>
    <row r="33" spans="1:10" ht="105.95" customHeight="1" x14ac:dyDescent="0.25">
      <c r="A33" s="9">
        <v>28</v>
      </c>
      <c r="B33" s="10" t="s">
        <v>44</v>
      </c>
      <c r="C33" s="11" t="s">
        <v>14</v>
      </c>
      <c r="D33" s="12">
        <v>6</v>
      </c>
      <c r="E33" s="20">
        <v>799</v>
      </c>
      <c r="F33" s="21">
        <f t="shared" si="0"/>
        <v>4794</v>
      </c>
      <c r="G33" s="14" t="s">
        <v>15</v>
      </c>
      <c r="H33" s="14" t="s">
        <v>16</v>
      </c>
      <c r="I33" s="15" t="s">
        <v>17</v>
      </c>
      <c r="J33" s="37">
        <f t="shared" si="1"/>
        <v>0.4</v>
      </c>
    </row>
    <row r="34" spans="1:10" ht="46.9" customHeight="1" x14ac:dyDescent="0.25">
      <c r="A34" s="9">
        <v>29</v>
      </c>
      <c r="B34" s="10" t="s">
        <v>45</v>
      </c>
      <c r="C34" s="11" t="s">
        <v>14</v>
      </c>
      <c r="D34" s="12">
        <v>12</v>
      </c>
      <c r="E34" s="20">
        <v>316.42</v>
      </c>
      <c r="F34" s="21">
        <f t="shared" si="0"/>
        <v>3797.04</v>
      </c>
      <c r="G34" s="14" t="s">
        <v>15</v>
      </c>
      <c r="H34" s="14" t="s">
        <v>16</v>
      </c>
      <c r="I34" s="15" t="s">
        <v>17</v>
      </c>
      <c r="J34" s="37">
        <f t="shared" si="1"/>
        <v>0.2</v>
      </c>
    </row>
    <row r="35" spans="1:10" ht="46.9" customHeight="1" x14ac:dyDescent="0.25">
      <c r="A35" s="9">
        <v>30</v>
      </c>
      <c r="B35" s="17" t="s">
        <v>46</v>
      </c>
      <c r="C35" s="22" t="s">
        <v>14</v>
      </c>
      <c r="D35" s="23">
        <v>12</v>
      </c>
      <c r="E35" s="24">
        <v>636.16</v>
      </c>
      <c r="F35" s="25">
        <f t="shared" si="0"/>
        <v>7633.92</v>
      </c>
      <c r="G35" s="14" t="s">
        <v>15</v>
      </c>
      <c r="H35" s="14" t="s">
        <v>16</v>
      </c>
      <c r="I35" s="15" t="s">
        <v>17</v>
      </c>
      <c r="J35" s="37">
        <f t="shared" si="1"/>
        <v>0.4</v>
      </c>
    </row>
    <row r="36" spans="1:10" ht="146.25" x14ac:dyDescent="0.25">
      <c r="A36" s="9">
        <v>31</v>
      </c>
      <c r="B36" s="26" t="s">
        <v>47</v>
      </c>
      <c r="C36" s="23" t="s">
        <v>14</v>
      </c>
      <c r="D36" s="23">
        <v>70</v>
      </c>
      <c r="E36" s="27">
        <v>65.260000000000005</v>
      </c>
      <c r="F36" s="25">
        <f t="shared" si="0"/>
        <v>4568.2000000000007</v>
      </c>
      <c r="G36" s="14" t="s">
        <v>15</v>
      </c>
      <c r="H36" s="14" t="s">
        <v>16</v>
      </c>
      <c r="I36" s="15" t="s">
        <v>17</v>
      </c>
      <c r="J36" s="37">
        <f t="shared" si="1"/>
        <v>0.1</v>
      </c>
    </row>
    <row r="37" spans="1:10" ht="89.1" customHeight="1" x14ac:dyDescent="0.25">
      <c r="A37" s="9">
        <v>32</v>
      </c>
      <c r="B37" s="26" t="s">
        <v>48</v>
      </c>
      <c r="C37" s="10" t="s">
        <v>14</v>
      </c>
      <c r="D37" s="12">
        <v>175</v>
      </c>
      <c r="E37" s="28">
        <v>439.17</v>
      </c>
      <c r="F37" s="25">
        <f t="shared" si="0"/>
        <v>76854.75</v>
      </c>
      <c r="G37" s="14" t="s">
        <v>15</v>
      </c>
      <c r="H37" s="14" t="s">
        <v>16</v>
      </c>
      <c r="I37" s="15" t="s">
        <v>17</v>
      </c>
      <c r="J37" s="37">
        <f t="shared" si="1"/>
        <v>0.2</v>
      </c>
    </row>
    <row r="38" spans="1:10" ht="80.650000000000006" customHeight="1" x14ac:dyDescent="0.25">
      <c r="A38" s="9">
        <v>33</v>
      </c>
      <c r="B38" s="29" t="s">
        <v>49</v>
      </c>
      <c r="C38" s="10" t="s">
        <v>14</v>
      </c>
      <c r="D38" s="12">
        <v>115</v>
      </c>
      <c r="E38" s="28">
        <v>584.37</v>
      </c>
      <c r="F38" s="25">
        <f t="shared" si="0"/>
        <v>67202.55</v>
      </c>
      <c r="G38" s="14" t="s">
        <v>15</v>
      </c>
      <c r="H38" s="14" t="s">
        <v>16</v>
      </c>
      <c r="I38" s="15" t="s">
        <v>17</v>
      </c>
      <c r="J38" s="37">
        <f t="shared" si="1"/>
        <v>0.4</v>
      </c>
    </row>
    <row r="39" spans="1:10" ht="28.9" customHeight="1" x14ac:dyDescent="0.25">
      <c r="A39" s="30"/>
      <c r="B39" s="31"/>
      <c r="C39" s="30"/>
      <c r="D39" s="30"/>
      <c r="E39" s="32"/>
      <c r="F39" s="33">
        <f>SUM(F6:F38)</f>
        <v>2692142.5399999996</v>
      </c>
      <c r="G39" s="32"/>
      <c r="H39" s="32"/>
      <c r="I39" s="34"/>
    </row>
    <row r="40" spans="1:10" x14ac:dyDescent="0.25">
      <c r="A40" s="30"/>
      <c r="B40" s="35"/>
      <c r="C40" s="30"/>
      <c r="D40" s="30"/>
      <c r="E40" s="32"/>
      <c r="F40" s="36"/>
      <c r="G40" s="32"/>
      <c r="H40" s="32"/>
      <c r="I40" s="34"/>
    </row>
    <row r="41" spans="1:10" x14ac:dyDescent="0.25">
      <c r="A41" s="30"/>
      <c r="B41" s="35"/>
      <c r="C41" s="30"/>
      <c r="D41" s="30"/>
      <c r="E41" s="32"/>
      <c r="F41" s="36"/>
      <c r="G41" s="32"/>
      <c r="H41" s="32"/>
      <c r="I41" s="34"/>
    </row>
    <row r="42" spans="1:10" x14ac:dyDescent="0.25">
      <c r="A42" s="30"/>
      <c r="B42" s="35"/>
      <c r="C42" s="30"/>
      <c r="D42" s="30"/>
      <c r="E42" s="32"/>
      <c r="F42" s="36"/>
      <c r="G42" s="32"/>
      <c r="H42" s="32"/>
      <c r="I42" s="34"/>
    </row>
    <row r="43" spans="1:10" x14ac:dyDescent="0.25">
      <c r="A43" s="30"/>
      <c r="B43" s="35"/>
      <c r="C43" s="30"/>
      <c r="D43" s="30"/>
      <c r="E43" s="32"/>
      <c r="F43" s="36"/>
      <c r="G43" s="32"/>
      <c r="H43" s="32"/>
      <c r="I43" s="34"/>
    </row>
    <row r="44" spans="1:10" x14ac:dyDescent="0.25">
      <c r="A44" s="30"/>
      <c r="B44" s="35"/>
      <c r="C44" s="30"/>
      <c r="D44" s="30"/>
      <c r="E44" s="32"/>
      <c r="F44" s="36"/>
      <c r="G44" s="32"/>
      <c r="H44" s="32"/>
      <c r="I44" s="34"/>
    </row>
    <row r="45" spans="1:10" x14ac:dyDescent="0.25">
      <c r="A45" s="30"/>
      <c r="B45" s="35"/>
      <c r="C45" s="30"/>
      <c r="D45" s="30"/>
      <c r="E45" s="32"/>
      <c r="F45" s="36"/>
      <c r="G45" s="32"/>
      <c r="H45" s="32"/>
      <c r="I45" s="34"/>
    </row>
    <row r="46" spans="1:10" x14ac:dyDescent="0.25">
      <c r="A46" s="30"/>
      <c r="B46" s="35"/>
      <c r="C46" s="30"/>
      <c r="D46" s="30"/>
      <c r="E46" s="32"/>
      <c r="F46" s="36"/>
      <c r="G46" s="32"/>
      <c r="H46" s="32"/>
      <c r="I46" s="34"/>
    </row>
    <row r="47" spans="1:10" x14ac:dyDescent="0.25">
      <c r="A47" s="30"/>
      <c r="B47" s="35"/>
      <c r="C47" s="30"/>
      <c r="D47" s="30"/>
      <c r="E47" s="32"/>
      <c r="F47" s="36"/>
      <c r="G47" s="32"/>
      <c r="H47" s="32"/>
      <c r="I47" s="34"/>
    </row>
    <row r="48" spans="1:10" x14ac:dyDescent="0.25">
      <c r="A48" s="30"/>
      <c r="B48" s="35"/>
      <c r="C48" s="30"/>
      <c r="D48" s="30"/>
      <c r="E48" s="32"/>
      <c r="F48" s="36"/>
      <c r="G48" s="32"/>
      <c r="H48" s="32"/>
      <c r="I48" s="34"/>
    </row>
    <row r="49" spans="1:9" x14ac:dyDescent="0.25">
      <c r="A49" s="30"/>
      <c r="B49" s="35"/>
      <c r="C49" s="30"/>
      <c r="D49" s="30"/>
      <c r="E49" s="32"/>
      <c r="F49" s="36"/>
      <c r="G49" s="32"/>
      <c r="H49" s="32"/>
      <c r="I49" s="34"/>
    </row>
    <row r="50" spans="1:9" x14ac:dyDescent="0.25">
      <c r="A50" s="30"/>
      <c r="B50" s="35"/>
      <c r="C50" s="30"/>
      <c r="D50" s="30"/>
      <c r="E50" s="32"/>
      <c r="F50" s="36"/>
      <c r="G50" s="32"/>
      <c r="H50" s="32"/>
      <c r="I50" s="34"/>
    </row>
    <row r="51" spans="1:9" x14ac:dyDescent="0.25">
      <c r="A51" s="30"/>
      <c r="B51" s="35"/>
      <c r="C51" s="30"/>
      <c r="D51" s="30"/>
      <c r="E51" s="32"/>
      <c r="F51" s="36"/>
      <c r="G51" s="32"/>
      <c r="H51" s="32"/>
      <c r="I51" s="34"/>
    </row>
    <row r="52" spans="1:9" x14ac:dyDescent="0.25">
      <c r="A52" s="30"/>
      <c r="B52" s="35"/>
      <c r="C52" s="30"/>
      <c r="D52" s="30"/>
      <c r="E52" s="32"/>
      <c r="F52" s="36"/>
      <c r="G52" s="32"/>
      <c r="H52" s="32"/>
      <c r="I52" s="34"/>
    </row>
    <row r="53" spans="1:9" x14ac:dyDescent="0.25">
      <c r="A53" s="30"/>
      <c r="B53" s="35"/>
      <c r="C53" s="30"/>
      <c r="D53" s="30"/>
      <c r="E53" s="32"/>
      <c r="F53" s="36"/>
      <c r="G53" s="32"/>
      <c r="H53" s="32"/>
      <c r="I53" s="34"/>
    </row>
    <row r="54" spans="1:9" x14ac:dyDescent="0.25">
      <c r="A54" s="30"/>
      <c r="B54" s="35"/>
      <c r="C54" s="30"/>
      <c r="D54" s="30"/>
      <c r="E54" s="32"/>
      <c r="F54" s="36"/>
      <c r="G54" s="32"/>
      <c r="H54" s="32"/>
      <c r="I54" s="34"/>
    </row>
    <row r="55" spans="1:9" x14ac:dyDescent="0.25">
      <c r="A55" s="30"/>
      <c r="B55" s="35"/>
      <c r="C55" s="30"/>
      <c r="D55" s="30"/>
      <c r="E55" s="32"/>
      <c r="F55" s="36"/>
      <c r="G55" s="32"/>
      <c r="H55" s="32"/>
      <c r="I55" s="34"/>
    </row>
    <row r="56" spans="1:9" x14ac:dyDescent="0.25">
      <c r="A56" s="30"/>
      <c r="B56" s="35"/>
      <c r="C56" s="30"/>
      <c r="D56" s="30"/>
      <c r="E56" s="32"/>
      <c r="F56" s="36"/>
      <c r="G56" s="32"/>
      <c r="H56" s="32"/>
      <c r="I56" s="34"/>
    </row>
    <row r="57" spans="1:9" x14ac:dyDescent="0.25">
      <c r="A57" s="30"/>
      <c r="B57" s="35"/>
      <c r="C57" s="30"/>
      <c r="D57" s="30"/>
      <c r="E57" s="32"/>
      <c r="F57" s="36"/>
      <c r="G57" s="32"/>
      <c r="H57" s="32"/>
      <c r="I57" s="34"/>
    </row>
    <row r="58" spans="1:9" x14ac:dyDescent="0.25">
      <c r="A58" s="30"/>
      <c r="B58" s="35"/>
      <c r="C58" s="30"/>
      <c r="D58" s="30"/>
      <c r="E58" s="32"/>
      <c r="F58" s="36"/>
      <c r="G58" s="32"/>
      <c r="H58" s="32"/>
      <c r="I58" s="34"/>
    </row>
    <row r="59" spans="1:9" x14ac:dyDescent="0.25">
      <c r="A59" s="30"/>
      <c r="B59" s="35"/>
      <c r="C59" s="30"/>
      <c r="D59" s="30"/>
      <c r="E59" s="32"/>
      <c r="F59" s="36"/>
      <c r="G59" s="32"/>
      <c r="H59" s="32"/>
      <c r="I59" s="34"/>
    </row>
    <row r="60" spans="1:9" x14ac:dyDescent="0.25">
      <c r="A60" s="30"/>
      <c r="B60" s="35"/>
      <c r="C60" s="30"/>
      <c r="D60" s="30"/>
      <c r="E60" s="32"/>
      <c r="F60" s="36"/>
      <c r="G60" s="32"/>
      <c r="H60" s="32"/>
      <c r="I60" s="34"/>
    </row>
    <row r="61" spans="1:9" x14ac:dyDescent="0.25">
      <c r="A61" s="30"/>
      <c r="B61" s="35"/>
      <c r="C61" s="30"/>
      <c r="D61" s="30"/>
      <c r="E61" s="32"/>
      <c r="F61" s="36"/>
      <c r="G61" s="32"/>
      <c r="H61" s="32"/>
      <c r="I61" s="34"/>
    </row>
    <row r="62" spans="1:9" x14ac:dyDescent="0.25">
      <c r="A62" s="30"/>
      <c r="B62" s="35"/>
      <c r="C62" s="30"/>
      <c r="D62" s="30"/>
      <c r="E62" s="32"/>
      <c r="F62" s="36"/>
      <c r="G62" s="32"/>
      <c r="H62" s="32"/>
      <c r="I62" s="34"/>
    </row>
    <row r="63" spans="1:9" x14ac:dyDescent="0.25">
      <c r="A63" s="30"/>
      <c r="B63" s="35"/>
      <c r="C63" s="30"/>
      <c r="D63" s="30"/>
      <c r="E63" s="32"/>
      <c r="F63" s="36"/>
      <c r="G63" s="32"/>
      <c r="H63" s="32"/>
      <c r="I63" s="34"/>
    </row>
    <row r="64" spans="1:9" x14ac:dyDescent="0.25">
      <c r="A64" s="30"/>
      <c r="B64" s="35"/>
      <c r="C64" s="30"/>
      <c r="D64" s="30"/>
      <c r="E64" s="32"/>
      <c r="F64" s="36"/>
      <c r="G64" s="32"/>
      <c r="H64" s="32"/>
      <c r="I64" s="34"/>
    </row>
    <row r="65" spans="1:9" x14ac:dyDescent="0.25">
      <c r="A65" s="30"/>
      <c r="B65" s="35"/>
      <c r="C65" s="30"/>
      <c r="D65" s="30"/>
      <c r="E65" s="32"/>
      <c r="F65" s="36"/>
      <c r="G65" s="32"/>
      <c r="H65" s="32"/>
      <c r="I65" s="34"/>
    </row>
    <row r="66" spans="1:9" x14ac:dyDescent="0.25">
      <c r="A66" s="30"/>
      <c r="B66" s="35"/>
      <c r="C66" s="30"/>
      <c r="D66" s="30"/>
      <c r="E66" s="32"/>
      <c r="F66" s="36"/>
      <c r="G66" s="32"/>
      <c r="H66" s="32"/>
      <c r="I66" s="34"/>
    </row>
    <row r="67" spans="1:9" x14ac:dyDescent="0.25">
      <c r="A67" s="30"/>
      <c r="B67" s="35"/>
      <c r="C67" s="30"/>
      <c r="D67" s="30"/>
      <c r="E67" s="32"/>
      <c r="F67" s="36"/>
      <c r="G67" s="32"/>
      <c r="H67" s="32"/>
      <c r="I67" s="34"/>
    </row>
    <row r="68" spans="1:9" x14ac:dyDescent="0.25">
      <c r="A68" s="30"/>
      <c r="B68" s="35"/>
      <c r="C68" s="30"/>
      <c r="D68" s="30"/>
      <c r="E68" s="32"/>
      <c r="F68" s="36"/>
      <c r="G68" s="32"/>
      <c r="H68" s="32"/>
      <c r="I68" s="34"/>
    </row>
    <row r="69" spans="1:9" x14ac:dyDescent="0.25">
      <c r="A69" s="30"/>
      <c r="B69" s="35"/>
      <c r="C69" s="30"/>
      <c r="D69" s="30"/>
      <c r="E69" s="32"/>
      <c r="F69" s="36"/>
      <c r="G69" s="32"/>
      <c r="H69" s="32"/>
      <c r="I69" s="34"/>
    </row>
    <row r="70" spans="1:9" x14ac:dyDescent="0.25">
      <c r="A70" s="30"/>
      <c r="B70" s="35"/>
      <c r="C70" s="30"/>
      <c r="D70" s="30"/>
      <c r="E70" s="32"/>
      <c r="F70" s="36"/>
      <c r="G70" s="32"/>
      <c r="H70" s="32"/>
      <c r="I70" s="34"/>
    </row>
    <row r="71" spans="1:9" x14ac:dyDescent="0.25">
      <c r="A71" s="30"/>
      <c r="B71" s="35"/>
      <c r="C71" s="30"/>
      <c r="D71" s="30"/>
      <c r="E71" s="32"/>
      <c r="F71" s="36"/>
      <c r="G71" s="32"/>
      <c r="H71" s="32"/>
      <c r="I71" s="34"/>
    </row>
    <row r="72" spans="1:9" x14ac:dyDescent="0.25">
      <c r="A72" s="30"/>
      <c r="B72" s="35"/>
      <c r="C72" s="30"/>
      <c r="D72" s="30"/>
      <c r="E72" s="32"/>
      <c r="F72" s="36"/>
      <c r="G72" s="32"/>
      <c r="H72" s="32"/>
      <c r="I72" s="34"/>
    </row>
    <row r="73" spans="1:9" x14ac:dyDescent="0.25">
      <c r="A73" s="30"/>
      <c r="B73" s="35"/>
      <c r="C73" s="30"/>
      <c r="D73" s="30"/>
      <c r="E73" s="32"/>
      <c r="F73" s="36"/>
      <c r="G73" s="32"/>
      <c r="H73" s="32"/>
      <c r="I73" s="34"/>
    </row>
    <row r="74" spans="1:9" x14ac:dyDescent="0.25">
      <c r="A74" s="30"/>
      <c r="B74" s="35"/>
      <c r="C74" s="30"/>
      <c r="D74" s="30"/>
      <c r="E74" s="32"/>
      <c r="F74" s="36"/>
      <c r="G74" s="32"/>
      <c r="H74" s="32"/>
      <c r="I74" s="34"/>
    </row>
    <row r="75" spans="1:9" x14ac:dyDescent="0.25">
      <c r="A75" s="30"/>
      <c r="B75" s="35"/>
      <c r="C75" s="30"/>
      <c r="D75" s="30"/>
      <c r="E75" s="32"/>
      <c r="F75" s="36"/>
      <c r="G75" s="32"/>
      <c r="H75" s="32"/>
      <c r="I75" s="34"/>
    </row>
    <row r="76" spans="1:9" x14ac:dyDescent="0.25">
      <c r="A76" s="30"/>
      <c r="B76" s="35"/>
      <c r="C76" s="30"/>
      <c r="D76" s="30"/>
      <c r="E76" s="32"/>
      <c r="F76" s="36"/>
      <c r="G76" s="32"/>
      <c r="H76" s="32"/>
      <c r="I76" s="34"/>
    </row>
    <row r="77" spans="1:9" x14ac:dyDescent="0.25">
      <c r="A77" s="30"/>
      <c r="B77" s="35"/>
      <c r="C77" s="30"/>
      <c r="D77" s="30"/>
      <c r="E77" s="32"/>
      <c r="F77" s="36"/>
      <c r="G77" s="32"/>
      <c r="H77" s="32"/>
      <c r="I77" s="34"/>
    </row>
    <row r="78" spans="1:9" x14ac:dyDescent="0.25">
      <c r="A78" s="30"/>
      <c r="B78" s="35"/>
      <c r="C78" s="30"/>
      <c r="D78" s="30"/>
      <c r="E78" s="32"/>
      <c r="F78" s="36"/>
      <c r="G78" s="32"/>
      <c r="H78" s="32"/>
      <c r="I78" s="34"/>
    </row>
    <row r="79" spans="1:9" x14ac:dyDescent="0.25">
      <c r="A79" s="30"/>
      <c r="B79" s="35"/>
      <c r="C79" s="30"/>
      <c r="D79" s="30"/>
      <c r="E79" s="32"/>
      <c r="F79" s="36"/>
      <c r="G79" s="32"/>
      <c r="H79" s="32"/>
      <c r="I79" s="34"/>
    </row>
    <row r="80" spans="1:9" x14ac:dyDescent="0.25">
      <c r="A80" s="30"/>
      <c r="B80" s="35"/>
      <c r="C80" s="30"/>
      <c r="D80" s="30"/>
      <c r="E80" s="32"/>
      <c r="F80" s="36"/>
      <c r="G80" s="32"/>
      <c r="H80" s="32"/>
      <c r="I80" s="34"/>
    </row>
    <row r="81" spans="1:9" x14ac:dyDescent="0.25">
      <c r="A81" s="30"/>
      <c r="B81" s="35"/>
      <c r="C81" s="30"/>
      <c r="D81" s="30"/>
      <c r="E81" s="32"/>
      <c r="F81" s="36"/>
      <c r="G81" s="32"/>
      <c r="H81" s="32"/>
      <c r="I81" s="34"/>
    </row>
    <row r="82" spans="1:9" x14ac:dyDescent="0.25">
      <c r="A82" s="30"/>
      <c r="B82" s="35"/>
      <c r="C82" s="30"/>
      <c r="D82" s="30"/>
      <c r="E82" s="32"/>
      <c r="F82" s="36"/>
      <c r="G82" s="32"/>
      <c r="H82" s="32"/>
      <c r="I82" s="34"/>
    </row>
    <row r="83" spans="1:9" x14ac:dyDescent="0.25">
      <c r="A83" s="30"/>
      <c r="B83" s="35"/>
      <c r="C83" s="30"/>
      <c r="D83" s="30"/>
      <c r="E83" s="32"/>
      <c r="F83" s="36"/>
      <c r="G83" s="32"/>
      <c r="H83" s="32"/>
      <c r="I83" s="34"/>
    </row>
    <row r="84" spans="1:9" x14ac:dyDescent="0.25">
      <c r="A84" s="30"/>
      <c r="B84" s="35"/>
      <c r="C84" s="30"/>
      <c r="D84" s="30"/>
      <c r="E84" s="32"/>
      <c r="F84" s="36"/>
      <c r="G84" s="32"/>
      <c r="H84" s="32"/>
      <c r="I84" s="34"/>
    </row>
    <row r="85" spans="1:9" x14ac:dyDescent="0.25">
      <c r="A85" s="30"/>
      <c r="B85" s="35"/>
      <c r="C85" s="30"/>
      <c r="D85" s="30"/>
      <c r="E85" s="32"/>
      <c r="F85" s="36"/>
      <c r="G85" s="32"/>
      <c r="H85" s="32"/>
      <c r="I85" s="34"/>
    </row>
    <row r="86" spans="1:9" x14ac:dyDescent="0.25">
      <c r="A86" s="30"/>
      <c r="B86" s="35"/>
      <c r="C86" s="30"/>
      <c r="D86" s="30"/>
      <c r="E86" s="32"/>
      <c r="F86" s="36"/>
      <c r="G86" s="32"/>
      <c r="H86" s="32"/>
      <c r="I86" s="34"/>
    </row>
    <row r="87" spans="1:9" x14ac:dyDescent="0.25">
      <c r="A87" s="30"/>
      <c r="B87" s="35"/>
      <c r="C87" s="30"/>
      <c r="D87" s="30"/>
      <c r="E87" s="32"/>
      <c r="F87" s="36"/>
      <c r="G87" s="32"/>
      <c r="H87" s="32"/>
      <c r="I87" s="34"/>
    </row>
    <row r="88" spans="1:9" x14ac:dyDescent="0.25">
      <c r="A88" s="30"/>
      <c r="B88" s="35"/>
      <c r="C88" s="30"/>
      <c r="D88" s="30"/>
      <c r="E88" s="32"/>
      <c r="F88" s="36"/>
      <c r="G88" s="32"/>
      <c r="H88" s="32"/>
      <c r="I88" s="34"/>
    </row>
    <row r="89" spans="1:9" x14ac:dyDescent="0.25">
      <c r="A89" s="30"/>
      <c r="B89" s="35"/>
      <c r="C89" s="30"/>
      <c r="D89" s="30"/>
      <c r="E89" s="32"/>
      <c r="F89" s="36"/>
      <c r="G89" s="32"/>
      <c r="H89" s="32"/>
      <c r="I89" s="34"/>
    </row>
    <row r="90" spans="1:9" x14ac:dyDescent="0.25">
      <c r="A90" s="30"/>
      <c r="B90" s="35"/>
      <c r="C90" s="30"/>
      <c r="D90" s="30"/>
      <c r="E90" s="32"/>
      <c r="F90" s="36"/>
      <c r="G90" s="32"/>
      <c r="H90" s="32"/>
      <c r="I90" s="34"/>
    </row>
    <row r="91" spans="1:9" x14ac:dyDescent="0.25">
      <c r="A91" s="30"/>
      <c r="B91" s="35"/>
      <c r="C91" s="30"/>
      <c r="D91" s="30"/>
      <c r="E91" s="32"/>
      <c r="F91" s="36"/>
      <c r="G91" s="32"/>
      <c r="H91" s="32"/>
      <c r="I91" s="34"/>
    </row>
    <row r="92" spans="1:9" x14ac:dyDescent="0.25">
      <c r="A92" s="30"/>
      <c r="B92" s="35"/>
      <c r="C92" s="30"/>
      <c r="D92" s="30"/>
      <c r="E92" s="32"/>
      <c r="F92" s="36"/>
      <c r="G92" s="32"/>
      <c r="H92" s="32"/>
      <c r="I92" s="34"/>
    </row>
    <row r="93" spans="1:9" x14ac:dyDescent="0.25">
      <c r="A93" s="30"/>
      <c r="B93" s="35"/>
      <c r="C93" s="30"/>
      <c r="D93" s="30"/>
      <c r="E93" s="32"/>
      <c r="F93" s="36"/>
      <c r="G93" s="32"/>
      <c r="H93" s="32"/>
      <c r="I93" s="34"/>
    </row>
    <row r="94" spans="1:9" x14ac:dyDescent="0.25">
      <c r="A94" s="30"/>
      <c r="B94" s="35"/>
      <c r="C94" s="30"/>
      <c r="D94" s="30"/>
      <c r="E94" s="32"/>
      <c r="F94" s="36"/>
      <c r="G94" s="32"/>
      <c r="H94" s="32"/>
      <c r="I94" s="34"/>
    </row>
    <row r="95" spans="1:9" x14ac:dyDescent="0.25">
      <c r="A95" s="30"/>
      <c r="B95" s="35"/>
      <c r="C95" s="30"/>
      <c r="D95" s="30"/>
      <c r="E95" s="32"/>
      <c r="F95" s="36"/>
      <c r="G95" s="32"/>
      <c r="H95" s="32"/>
      <c r="I95" s="34"/>
    </row>
    <row r="96" spans="1:9" x14ac:dyDescent="0.25">
      <c r="A96" s="30"/>
      <c r="B96" s="35"/>
      <c r="C96" s="30"/>
      <c r="D96" s="30"/>
      <c r="E96" s="32"/>
      <c r="F96" s="36"/>
      <c r="G96" s="32"/>
      <c r="H96" s="32"/>
      <c r="I96" s="34"/>
    </row>
    <row r="97" spans="1:9" x14ac:dyDescent="0.25">
      <c r="A97" s="30"/>
      <c r="B97" s="35"/>
      <c r="C97" s="30"/>
      <c r="D97" s="30"/>
      <c r="E97" s="32"/>
      <c r="F97" s="36"/>
      <c r="G97" s="32"/>
      <c r="H97" s="32"/>
      <c r="I97" s="34"/>
    </row>
    <row r="98" spans="1:9" x14ac:dyDescent="0.25">
      <c r="A98" s="30"/>
      <c r="B98" s="35"/>
      <c r="C98" s="30"/>
      <c r="D98" s="30"/>
      <c r="E98" s="32"/>
      <c r="F98" s="36"/>
      <c r="G98" s="32"/>
      <c r="H98" s="32"/>
      <c r="I98" s="34"/>
    </row>
    <row r="99" spans="1:9" x14ac:dyDescent="0.25">
      <c r="A99" s="30"/>
      <c r="B99" s="35"/>
      <c r="C99" s="30"/>
      <c r="D99" s="30"/>
      <c r="E99" s="32"/>
      <c r="F99" s="36"/>
      <c r="G99" s="32"/>
      <c r="H99" s="32"/>
      <c r="I99" s="34"/>
    </row>
    <row r="100" spans="1:9" x14ac:dyDescent="0.25">
      <c r="A100" s="30"/>
      <c r="B100" s="35"/>
      <c r="C100" s="30"/>
      <c r="D100" s="30"/>
      <c r="E100" s="32"/>
      <c r="F100" s="36"/>
      <c r="G100" s="32"/>
      <c r="H100" s="32"/>
      <c r="I100" s="34"/>
    </row>
    <row r="101" spans="1:9" x14ac:dyDescent="0.25">
      <c r="A101" s="30"/>
      <c r="B101" s="35"/>
      <c r="C101" s="30"/>
      <c r="D101" s="30"/>
      <c r="E101" s="32"/>
      <c r="F101" s="36"/>
      <c r="G101" s="32"/>
      <c r="H101" s="32"/>
      <c r="I101" s="34"/>
    </row>
    <row r="102" spans="1:9" x14ac:dyDescent="0.25">
      <c r="A102" s="30"/>
      <c r="B102" s="35"/>
      <c r="C102" s="30"/>
      <c r="D102" s="30"/>
      <c r="E102" s="32"/>
      <c r="F102" s="36"/>
      <c r="G102" s="32"/>
      <c r="H102" s="32"/>
      <c r="I102" s="34"/>
    </row>
    <row r="103" spans="1:9" x14ac:dyDescent="0.25">
      <c r="A103" s="30"/>
      <c r="B103" s="35"/>
      <c r="C103" s="30"/>
      <c r="D103" s="30"/>
      <c r="E103" s="32"/>
      <c r="F103" s="36"/>
      <c r="G103" s="32"/>
      <c r="H103" s="32"/>
      <c r="I103" s="34"/>
    </row>
    <row r="104" spans="1:9" x14ac:dyDescent="0.25">
      <c r="A104" s="30"/>
      <c r="B104" s="35"/>
      <c r="C104" s="30"/>
      <c r="D104" s="30"/>
      <c r="E104" s="32"/>
      <c r="F104" s="36"/>
      <c r="G104" s="32"/>
      <c r="H104" s="32"/>
      <c r="I104" s="34"/>
    </row>
    <row r="105" spans="1:9" x14ac:dyDescent="0.25">
      <c r="A105" s="30"/>
      <c r="B105" s="35"/>
      <c r="C105" s="30"/>
      <c r="D105" s="30"/>
      <c r="E105" s="32"/>
      <c r="F105" s="36"/>
      <c r="G105" s="32"/>
      <c r="H105" s="32"/>
      <c r="I105" s="34"/>
    </row>
    <row r="106" spans="1:9" x14ac:dyDescent="0.25">
      <c r="A106" s="30"/>
      <c r="B106" s="35"/>
      <c r="C106" s="30"/>
      <c r="D106" s="30"/>
      <c r="E106" s="32"/>
      <c r="F106" s="36"/>
      <c r="G106" s="32"/>
      <c r="H106" s="32"/>
      <c r="I106" s="34"/>
    </row>
    <row r="107" spans="1:9" x14ac:dyDescent="0.25">
      <c r="A107" s="30"/>
      <c r="B107" s="35"/>
      <c r="C107" s="30"/>
      <c r="D107" s="30"/>
      <c r="E107" s="32"/>
      <c r="F107" s="36"/>
      <c r="G107" s="32"/>
      <c r="H107" s="32"/>
      <c r="I107" s="34"/>
    </row>
    <row r="108" spans="1:9" x14ac:dyDescent="0.25">
      <c r="A108" s="30"/>
      <c r="B108" s="35"/>
      <c r="C108" s="30"/>
      <c r="D108" s="30"/>
      <c r="E108" s="32"/>
      <c r="F108" s="36"/>
      <c r="G108" s="32"/>
      <c r="H108" s="32"/>
      <c r="I108" s="34"/>
    </row>
    <row r="109" spans="1:9" x14ac:dyDescent="0.25">
      <c r="A109" s="30"/>
      <c r="B109" s="35"/>
      <c r="C109" s="30"/>
      <c r="D109" s="30"/>
      <c r="E109" s="32"/>
      <c r="F109" s="36"/>
      <c r="G109" s="32"/>
      <c r="H109" s="32"/>
      <c r="I109" s="34"/>
    </row>
    <row r="110" spans="1:9" x14ac:dyDescent="0.25">
      <c r="A110" s="30"/>
      <c r="B110" s="35"/>
      <c r="C110" s="30"/>
      <c r="D110" s="30"/>
      <c r="E110" s="32"/>
      <c r="F110" s="36"/>
      <c r="G110" s="32"/>
      <c r="H110" s="32"/>
      <c r="I110" s="34"/>
    </row>
    <row r="111" spans="1:9" x14ac:dyDescent="0.25">
      <c r="A111" s="30"/>
      <c r="B111" s="35"/>
      <c r="C111" s="30"/>
      <c r="D111" s="30"/>
      <c r="E111" s="32"/>
      <c r="F111" s="36"/>
      <c r="G111" s="32"/>
      <c r="H111" s="32"/>
      <c r="I111" s="34"/>
    </row>
    <row r="112" spans="1:9" x14ac:dyDescent="0.25">
      <c r="A112" s="30"/>
      <c r="B112" s="35"/>
      <c r="C112" s="30"/>
      <c r="D112" s="30"/>
      <c r="E112" s="32"/>
      <c r="F112" s="36"/>
      <c r="G112" s="32"/>
      <c r="H112" s="32"/>
      <c r="I112" s="34"/>
    </row>
    <row r="113" spans="1:9" x14ac:dyDescent="0.25">
      <c r="A113" s="30"/>
      <c r="B113" s="35"/>
      <c r="C113" s="30"/>
      <c r="D113" s="30"/>
      <c r="E113" s="32"/>
      <c r="F113" s="36"/>
      <c r="G113" s="32"/>
      <c r="H113" s="32"/>
      <c r="I113" s="34"/>
    </row>
    <row r="114" spans="1:9" x14ac:dyDescent="0.25">
      <c r="A114" s="30"/>
      <c r="B114" s="35"/>
      <c r="C114" s="30"/>
      <c r="D114" s="30"/>
      <c r="E114" s="32"/>
      <c r="F114" s="36"/>
      <c r="G114" s="32"/>
      <c r="H114" s="32"/>
      <c r="I114" s="34"/>
    </row>
    <row r="115" spans="1:9" x14ac:dyDescent="0.25">
      <c r="A115" s="30"/>
      <c r="B115" s="35"/>
      <c r="C115" s="30"/>
      <c r="D115" s="30"/>
      <c r="E115" s="32"/>
      <c r="F115" s="36"/>
      <c r="G115" s="32"/>
      <c r="H115" s="32"/>
      <c r="I115" s="34"/>
    </row>
    <row r="116" spans="1:9" x14ac:dyDescent="0.25">
      <c r="A116" s="30"/>
      <c r="B116" s="35"/>
      <c r="C116" s="30"/>
      <c r="D116" s="30"/>
      <c r="E116" s="32"/>
      <c r="F116" s="36"/>
      <c r="G116" s="32"/>
      <c r="H116" s="32"/>
      <c r="I116" s="34"/>
    </row>
    <row r="117" spans="1:9" x14ac:dyDescent="0.25">
      <c r="A117" s="30"/>
      <c r="B117" s="35"/>
      <c r="C117" s="30"/>
      <c r="D117" s="30"/>
      <c r="E117" s="32"/>
      <c r="F117" s="36"/>
      <c r="G117" s="32"/>
      <c r="H117" s="32"/>
      <c r="I117" s="34"/>
    </row>
    <row r="118" spans="1:9" x14ac:dyDescent="0.25">
      <c r="A118" s="30"/>
      <c r="B118" s="35"/>
      <c r="C118" s="30"/>
      <c r="D118" s="30"/>
      <c r="E118" s="32"/>
      <c r="F118" s="36"/>
      <c r="G118" s="32"/>
      <c r="H118" s="32"/>
      <c r="I118" s="34"/>
    </row>
    <row r="119" spans="1:9" x14ac:dyDescent="0.25">
      <c r="A119" s="30"/>
      <c r="B119" s="35"/>
      <c r="C119" s="30"/>
      <c r="D119" s="30"/>
      <c r="E119" s="32"/>
      <c r="F119" s="36"/>
      <c r="G119" s="32"/>
      <c r="H119" s="32"/>
      <c r="I119" s="34"/>
    </row>
    <row r="120" spans="1:9" x14ac:dyDescent="0.25">
      <c r="A120" s="30"/>
      <c r="B120" s="35"/>
      <c r="C120" s="30"/>
      <c r="D120" s="30"/>
      <c r="E120" s="32"/>
      <c r="F120" s="36"/>
      <c r="G120" s="32"/>
      <c r="H120" s="32"/>
      <c r="I120" s="34"/>
    </row>
    <row r="121" spans="1:9" x14ac:dyDescent="0.25">
      <c r="A121" s="30"/>
      <c r="B121" s="35"/>
      <c r="C121" s="30"/>
      <c r="D121" s="30"/>
      <c r="E121" s="32"/>
      <c r="F121" s="36"/>
      <c r="G121" s="32"/>
      <c r="H121" s="32"/>
      <c r="I121" s="34"/>
    </row>
    <row r="122" spans="1:9" x14ac:dyDescent="0.25">
      <c r="A122" s="30"/>
      <c r="B122" s="35"/>
      <c r="C122" s="30"/>
      <c r="D122" s="30"/>
      <c r="E122" s="32"/>
      <c r="F122" s="36"/>
      <c r="G122" s="32"/>
      <c r="H122" s="32"/>
      <c r="I122" s="34"/>
    </row>
    <row r="123" spans="1:9" x14ac:dyDescent="0.25">
      <c r="A123" s="30"/>
      <c r="B123" s="35"/>
      <c r="C123" s="30"/>
      <c r="D123" s="30"/>
      <c r="E123" s="32"/>
      <c r="F123" s="36"/>
      <c r="G123" s="32"/>
      <c r="H123" s="32"/>
      <c r="I123" s="34"/>
    </row>
    <row r="124" spans="1:9" x14ac:dyDescent="0.25">
      <c r="A124" s="30"/>
      <c r="B124" s="35"/>
      <c r="C124" s="30"/>
      <c r="D124" s="30"/>
      <c r="E124" s="32"/>
      <c r="F124" s="36"/>
      <c r="G124" s="32"/>
      <c r="H124" s="32"/>
      <c r="I124" s="34"/>
    </row>
    <row r="125" spans="1:9" x14ac:dyDescent="0.25">
      <c r="A125" s="30"/>
      <c r="B125" s="35"/>
      <c r="C125" s="30"/>
      <c r="D125" s="30"/>
      <c r="E125" s="32"/>
      <c r="F125" s="36"/>
      <c r="G125" s="32"/>
      <c r="H125" s="32"/>
      <c r="I125" s="34"/>
    </row>
    <row r="126" spans="1:9" x14ac:dyDescent="0.25">
      <c r="A126" s="30"/>
      <c r="B126" s="35"/>
      <c r="C126" s="30"/>
      <c r="D126" s="30"/>
      <c r="E126" s="32"/>
      <c r="F126" s="36"/>
      <c r="G126" s="32"/>
      <c r="H126" s="32"/>
      <c r="I126" s="34"/>
    </row>
    <row r="127" spans="1:9" x14ac:dyDescent="0.25">
      <c r="A127" s="30"/>
      <c r="B127" s="35"/>
      <c r="C127" s="30"/>
      <c r="D127" s="30"/>
      <c r="E127" s="32"/>
      <c r="F127" s="36"/>
      <c r="G127" s="32"/>
      <c r="H127" s="32"/>
      <c r="I127" s="34"/>
    </row>
    <row r="128" spans="1:9" x14ac:dyDescent="0.25">
      <c r="A128" s="30"/>
      <c r="B128" s="35"/>
      <c r="C128" s="30"/>
      <c r="D128" s="30"/>
      <c r="E128" s="32"/>
      <c r="F128" s="36"/>
      <c r="G128" s="32"/>
      <c r="H128" s="32"/>
      <c r="I128" s="34"/>
    </row>
    <row r="129" spans="1:9" x14ac:dyDescent="0.25">
      <c r="A129" s="30"/>
      <c r="B129" s="35"/>
      <c r="C129" s="30"/>
      <c r="D129" s="30"/>
      <c r="E129" s="32"/>
      <c r="F129" s="36"/>
      <c r="G129" s="32"/>
      <c r="H129" s="32"/>
      <c r="I129" s="34"/>
    </row>
    <row r="130" spans="1:9" x14ac:dyDescent="0.25">
      <c r="A130" s="30"/>
      <c r="B130" s="35"/>
      <c r="C130" s="30"/>
      <c r="D130" s="30"/>
      <c r="E130" s="32"/>
      <c r="F130" s="36"/>
      <c r="G130" s="32"/>
      <c r="H130" s="32"/>
      <c r="I130" s="34"/>
    </row>
    <row r="131" spans="1:9" x14ac:dyDescent="0.25">
      <c r="A131" s="30"/>
      <c r="B131" s="35"/>
      <c r="C131" s="30"/>
      <c r="D131" s="30"/>
      <c r="E131" s="32"/>
      <c r="F131" s="36"/>
      <c r="G131" s="32"/>
      <c r="H131" s="32"/>
      <c r="I131" s="34"/>
    </row>
    <row r="132" spans="1:9" x14ac:dyDescent="0.25">
      <c r="A132" s="30"/>
      <c r="B132" s="35"/>
      <c r="C132" s="30"/>
      <c r="D132" s="30"/>
      <c r="E132" s="32"/>
      <c r="F132" s="36"/>
      <c r="G132" s="32"/>
      <c r="H132" s="32"/>
      <c r="I132" s="34"/>
    </row>
    <row r="133" spans="1:9" x14ac:dyDescent="0.25">
      <c r="A133" s="30"/>
      <c r="B133" s="35"/>
      <c r="C133" s="30"/>
      <c r="D133" s="30"/>
      <c r="E133" s="32"/>
      <c r="F133" s="36"/>
      <c r="G133" s="32"/>
      <c r="H133" s="32"/>
      <c r="I133" s="34"/>
    </row>
    <row r="134" spans="1:9" x14ac:dyDescent="0.25">
      <c r="A134" s="30"/>
      <c r="B134" s="35"/>
      <c r="C134" s="30"/>
      <c r="D134" s="30"/>
      <c r="E134" s="32"/>
      <c r="F134" s="36"/>
      <c r="G134" s="32"/>
      <c r="H134" s="32"/>
      <c r="I134" s="34"/>
    </row>
    <row r="135" spans="1:9" x14ac:dyDescent="0.25">
      <c r="A135" s="30"/>
      <c r="B135" s="35"/>
      <c r="C135" s="30"/>
      <c r="D135" s="30"/>
      <c r="E135" s="32"/>
      <c r="F135" s="36"/>
      <c r="G135" s="32"/>
      <c r="H135" s="32"/>
      <c r="I135" s="34"/>
    </row>
    <row r="136" spans="1:9" x14ac:dyDescent="0.25">
      <c r="A136" s="30"/>
      <c r="B136" s="35"/>
      <c r="C136" s="30"/>
      <c r="D136" s="30"/>
      <c r="E136" s="32"/>
      <c r="F136" s="36"/>
      <c r="G136" s="32"/>
      <c r="H136" s="32"/>
      <c r="I136" s="34"/>
    </row>
    <row r="137" spans="1:9" x14ac:dyDescent="0.25">
      <c r="A137" s="30"/>
      <c r="B137" s="35"/>
      <c r="C137" s="30"/>
      <c r="D137" s="30"/>
      <c r="E137" s="32"/>
      <c r="F137" s="36"/>
      <c r="G137" s="32"/>
      <c r="H137" s="32"/>
      <c r="I137" s="34"/>
    </row>
    <row r="138" spans="1:9" x14ac:dyDescent="0.25">
      <c r="A138" s="30"/>
      <c r="B138" s="35"/>
      <c r="C138" s="30"/>
      <c r="D138" s="30"/>
      <c r="E138" s="32"/>
      <c r="F138" s="36"/>
      <c r="G138" s="32"/>
      <c r="H138" s="32"/>
      <c r="I138" s="34"/>
    </row>
    <row r="139" spans="1:9" x14ac:dyDescent="0.25">
      <c r="A139" s="30"/>
      <c r="B139" s="35"/>
      <c r="C139" s="30"/>
      <c r="D139" s="30"/>
      <c r="E139" s="32"/>
      <c r="F139" s="36"/>
      <c r="G139" s="32"/>
      <c r="H139" s="32"/>
      <c r="I139" s="34"/>
    </row>
    <row r="140" spans="1:9" x14ac:dyDescent="0.25">
      <c r="A140" s="30"/>
      <c r="B140" s="35"/>
      <c r="C140" s="30"/>
      <c r="D140" s="30"/>
      <c r="E140" s="32"/>
      <c r="F140" s="36"/>
      <c r="G140" s="32"/>
      <c r="H140" s="32"/>
      <c r="I140" s="34"/>
    </row>
    <row r="141" spans="1:9" x14ac:dyDescent="0.25">
      <c r="A141" s="30"/>
      <c r="B141" s="35"/>
      <c r="C141" s="30"/>
      <c r="D141" s="30"/>
      <c r="E141" s="32"/>
      <c r="F141" s="36"/>
      <c r="G141" s="32"/>
      <c r="H141" s="32"/>
      <c r="I141" s="34"/>
    </row>
    <row r="142" spans="1:9" x14ac:dyDescent="0.25">
      <c r="A142" s="30"/>
      <c r="B142" s="35"/>
      <c r="C142" s="30"/>
      <c r="D142" s="30"/>
      <c r="E142" s="32"/>
      <c r="F142" s="36"/>
      <c r="G142" s="32"/>
      <c r="H142" s="32"/>
      <c r="I142" s="34"/>
    </row>
    <row r="143" spans="1:9" x14ac:dyDescent="0.25">
      <c r="A143" s="30"/>
      <c r="B143" s="35"/>
      <c r="C143" s="30"/>
      <c r="D143" s="30"/>
      <c r="E143" s="32"/>
      <c r="F143" s="36"/>
      <c r="G143" s="32"/>
      <c r="H143" s="32"/>
      <c r="I143" s="34"/>
    </row>
    <row r="144" spans="1:9" x14ac:dyDescent="0.25">
      <c r="A144" s="30"/>
      <c r="B144" s="35"/>
      <c r="C144" s="30"/>
      <c r="D144" s="30"/>
      <c r="E144" s="32"/>
      <c r="F144" s="36"/>
      <c r="G144" s="32"/>
      <c r="H144" s="32"/>
      <c r="I144" s="34"/>
    </row>
    <row r="145" spans="1:9" x14ac:dyDescent="0.25">
      <c r="A145" s="30"/>
      <c r="B145" s="35"/>
      <c r="C145" s="30"/>
      <c r="D145" s="30"/>
      <c r="E145" s="32"/>
      <c r="F145" s="36"/>
      <c r="G145" s="32"/>
      <c r="H145" s="32"/>
      <c r="I145" s="34"/>
    </row>
    <row r="146" spans="1:9" x14ac:dyDescent="0.25">
      <c r="A146" s="30"/>
      <c r="B146" s="35"/>
      <c r="C146" s="30"/>
      <c r="D146" s="30"/>
      <c r="E146" s="32"/>
      <c r="F146" s="36"/>
      <c r="G146" s="32"/>
      <c r="H146" s="32"/>
      <c r="I146" s="34"/>
    </row>
    <row r="147" spans="1:9" x14ac:dyDescent="0.25">
      <c r="A147" s="30"/>
      <c r="B147" s="35"/>
      <c r="C147" s="30"/>
      <c r="D147" s="30"/>
      <c r="E147" s="32"/>
      <c r="F147" s="36"/>
      <c r="G147" s="32"/>
      <c r="H147" s="32"/>
      <c r="I147" s="34"/>
    </row>
    <row r="148" spans="1:9" x14ac:dyDescent="0.25">
      <c r="A148" s="30"/>
      <c r="B148" s="35"/>
      <c r="C148" s="30"/>
      <c r="D148" s="30"/>
      <c r="E148" s="32"/>
      <c r="F148" s="36"/>
      <c r="G148" s="32"/>
      <c r="H148" s="32"/>
      <c r="I148" s="34"/>
    </row>
    <row r="149" spans="1:9" x14ac:dyDescent="0.25">
      <c r="A149" s="30"/>
      <c r="B149" s="35"/>
      <c r="C149" s="30"/>
      <c r="D149" s="30"/>
      <c r="E149" s="32"/>
      <c r="F149" s="36"/>
      <c r="G149" s="32"/>
      <c r="H149" s="32"/>
      <c r="I149" s="34"/>
    </row>
    <row r="150" spans="1:9" x14ac:dyDescent="0.25">
      <c r="A150" s="30"/>
      <c r="B150" s="35"/>
      <c r="C150" s="30"/>
      <c r="D150" s="30"/>
      <c r="E150" s="32"/>
      <c r="F150" s="36"/>
      <c r="G150" s="32"/>
      <c r="H150" s="32"/>
      <c r="I150" s="34"/>
    </row>
    <row r="151" spans="1:9" x14ac:dyDescent="0.25">
      <c r="A151" s="30"/>
      <c r="B151" s="35"/>
      <c r="C151" s="30"/>
      <c r="D151" s="30"/>
      <c r="E151" s="32"/>
      <c r="F151" s="36"/>
      <c r="G151" s="32"/>
      <c r="H151" s="32"/>
      <c r="I151" s="34"/>
    </row>
    <row r="152" spans="1:9" x14ac:dyDescent="0.25">
      <c r="A152" s="30"/>
      <c r="B152" s="35"/>
      <c r="C152" s="30"/>
      <c r="D152" s="30"/>
      <c r="E152" s="32"/>
      <c r="F152" s="36"/>
      <c r="G152" s="32"/>
      <c r="H152" s="32"/>
      <c r="I152" s="34"/>
    </row>
    <row r="153" spans="1:9" x14ac:dyDescent="0.25">
      <c r="A153" s="30"/>
      <c r="B153" s="35"/>
      <c r="C153" s="30"/>
      <c r="D153" s="30"/>
      <c r="E153" s="32"/>
      <c r="F153" s="36"/>
      <c r="G153" s="32"/>
      <c r="H153" s="32"/>
      <c r="I153" s="34"/>
    </row>
    <row r="154" spans="1:9" x14ac:dyDescent="0.25">
      <c r="A154" s="30"/>
      <c r="B154" s="35"/>
      <c r="C154" s="30"/>
      <c r="D154" s="30"/>
      <c r="E154" s="32"/>
      <c r="F154" s="36"/>
      <c r="G154" s="32"/>
      <c r="H154" s="32"/>
      <c r="I154" s="34"/>
    </row>
    <row r="155" spans="1:9" x14ac:dyDescent="0.25">
      <c r="A155" s="30"/>
      <c r="B155" s="35"/>
      <c r="C155" s="30"/>
      <c r="D155" s="30"/>
      <c r="E155" s="32"/>
      <c r="F155" s="36"/>
      <c r="G155" s="32"/>
      <c r="H155" s="32"/>
      <c r="I155" s="34"/>
    </row>
    <row r="156" spans="1:9" x14ac:dyDescent="0.25">
      <c r="A156" s="30"/>
      <c r="B156" s="35"/>
      <c r="C156" s="30"/>
      <c r="D156" s="30"/>
      <c r="E156" s="32"/>
      <c r="F156" s="36"/>
      <c r="G156" s="32"/>
      <c r="H156" s="32"/>
      <c r="I156" s="34"/>
    </row>
    <row r="157" spans="1:9" x14ac:dyDescent="0.25">
      <c r="A157" s="30"/>
      <c r="B157" s="35"/>
      <c r="C157" s="30"/>
      <c r="D157" s="30"/>
      <c r="E157" s="32"/>
      <c r="F157" s="36"/>
      <c r="G157" s="32"/>
      <c r="H157" s="32"/>
      <c r="I157" s="34"/>
    </row>
    <row r="158" spans="1:9" x14ac:dyDescent="0.25">
      <c r="A158" s="30"/>
      <c r="B158" s="35"/>
      <c r="C158" s="30"/>
      <c r="D158" s="30"/>
      <c r="E158" s="32"/>
      <c r="F158" s="36"/>
      <c r="G158" s="32"/>
      <c r="H158" s="32"/>
      <c r="I158" s="34"/>
    </row>
    <row r="159" spans="1:9" x14ac:dyDescent="0.25">
      <c r="A159" s="30"/>
      <c r="B159" s="35"/>
      <c r="C159" s="30"/>
      <c r="D159" s="30"/>
      <c r="E159" s="32"/>
      <c r="F159" s="36"/>
      <c r="G159" s="32"/>
      <c r="H159" s="32"/>
      <c r="I159" s="34"/>
    </row>
  </sheetData>
  <mergeCells count="3">
    <mergeCell ref="A1:I1"/>
    <mergeCell ref="A2:I2"/>
    <mergeCell ref="A3:I3"/>
  </mergeCells>
  <pageMargins left="0.23611111111111099" right="0.23611111111111099" top="0.74861111111111101" bottom="0.74791666666666701" header="0.31527777777777799" footer="0.31527777777777799"/>
  <pageSetup paperSize="9" fitToHeight="0" orientation="portrait" horizontalDpi="300" verticalDpi="300"/>
  <headerFooter>
    <oddHeader>&amp;CPREGÃO ELETRÔNICO XX/2021</oddHeader>
    <oddFooter>&amp;L&amp;9ANEXO I-A- PLANILHA ESTIMATIVA DE QUANTIDADE E PREÇO&amp;R&amp;9&amp;P/&amp;N</oddFooter>
  </headerFooter>
</worksheet>
</file>

<file path=docProps/app.xml><?xml version="1.0" encoding="utf-8"?>
<Properties xmlns="http://schemas.openxmlformats.org/officeDocument/2006/extended-properties" xmlns:vt="http://schemas.openxmlformats.org/officeDocument/2006/docPropsVTypes">
  <Template/>
  <TotalTime>101</TotalTime>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dc:description/>
  <cp:lastModifiedBy>Hellen Medeiros</cp:lastModifiedBy>
  <cp:revision>20</cp:revision>
  <cp:lastPrinted>2021-02-09T01:23:34Z</cp:lastPrinted>
  <dcterms:created xsi:type="dcterms:W3CDTF">2019-07-30T23:05:19Z</dcterms:created>
  <dcterms:modified xsi:type="dcterms:W3CDTF">2021-08-25T18:01:17Z</dcterms:modified>
  <dc:language>pt-BR</dc:language>
</cp:coreProperties>
</file>