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610" yWindow="1830" windowWidth="20730" windowHeight="1131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Folha1!$A$1:$K$149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" l="1"/>
  <c r="F114" i="1"/>
  <c r="F113" i="1"/>
  <c r="F112" i="1"/>
  <c r="G112" i="1" s="1"/>
  <c r="F111" i="1"/>
  <c r="F110" i="1"/>
  <c r="F109" i="1"/>
  <c r="F108" i="1"/>
  <c r="G108" i="1" s="1"/>
  <c r="F107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G148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K6" i="1" l="1"/>
  <c r="G6" i="1" l="1"/>
</calcChain>
</file>

<file path=xl/sharedStrings.xml><?xml version="1.0" encoding="utf-8"?>
<sst xmlns="http://schemas.openxmlformats.org/spreadsheetml/2006/main" count="725" uniqueCount="162">
  <si>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</si>
  <si>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</si>
  <si>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</si>
  <si>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</si>
  <si>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</si>
  <si>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</si>
  <si>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</si>
  <si>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</si>
  <si>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</si>
  <si>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</si>
  <si>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</si>
  <si>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</si>
  <si>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</si>
  <si>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</si>
  <si>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</si>
  <si>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ACABAMENTO PARA VÁLVULA DE DESCARGA 1.1/2" . MATERIAL LIGA DE COBRE E PLASTICO DE ENGENHARIA COM ACABAMENTO CROMADO BINÍQUEL. COMPATÍVEL COM VÁLVULAS HYDRA</t>
  </si>
  <si>
    <t>ADESIVO PARA TUBOS PVC, BISNAGA COM 75 G.</t>
  </si>
  <si>
    <t>ASSENTO SANITARIO DE PLASTICO, TIPO CONVENCIONAL.</t>
  </si>
  <si>
    <t>AUTOMATICO DE BOIA SUPERIOR / INFERIOR, *15* A / 250 V .</t>
  </si>
  <si>
    <t>BUCHA DE REDUCAO DE PVC, SOLDAVEL, CURTA, COM 25 X 20 MM, PARA AGUA FRIA PREDIAL</t>
  </si>
  <si>
    <t>BUCHA DE REDUCAO DE PVC, SOLDAVEL, CURTA, COM 32 X 25 MM, PARA AGUA FRIA PREDIAL</t>
  </si>
  <si>
    <t>BUCHA DE REDUCAO DE PVC, SOLDAVEL, CURTA, COM 40 X 32 MM, PARA AGUA FRIA PREDIAL</t>
  </si>
  <si>
    <t>BUCHA DE REDUCAO DE PVC, SOLDAVEL, CURTA, COM 50 X 40 MM, PARA AGUA FRIA PREDIAL</t>
  </si>
  <si>
    <t>BUCHA DE REDUCAO DE PVC, SOLDAVEL, CURTA, COM 60 X 50 MM, PARA AGUA FRIA PREDIAL</t>
  </si>
  <si>
    <t>BUCHA DE REDUCAO DE PVC, SOLDAVEL, LONGA, COM 32 X 20 MM, PARA AGUA FRIA PREDIAL</t>
  </si>
  <si>
    <t>BUCHA DE REDUCAO DE PVC, SOLDAVEL, LONGA, COM 40 X 20 MM, PARA AGUA FRIA PREDIAL</t>
  </si>
  <si>
    <t>BUCHA DE REDUCAO DE PVC, SOLDAVEL, LONGA, COM 40 X 25 MM, PARA AGUA FRIA PREDIAL</t>
  </si>
  <si>
    <t>BUCHA DE REDUCAO DE PVC, SOLDAVEL, LONGA, COM 50 X 20 MM, PARA AGUA FRIA PREDIAL</t>
  </si>
  <si>
    <t>BUCHA DE REDUCAO DE PVC, SOLDAVEL, LONGA, COM 50 X 25 MM, PARA AGUA FRIA PREDIAL</t>
  </si>
  <si>
    <t>BUCHA DE REDUCAO DE PVC, SOLDAVEL, LONGA, COM 50 X 32 MM, PARA AGUA FRIA PREDIAL</t>
  </si>
  <si>
    <t>BUCHA DE REDUCAO DE PVC, SOLDAVEL, LONGA, COM 60 X 25 MM, PARA AGUA FRIA PREDIAL</t>
  </si>
  <si>
    <t>BUCHA DE REDUCAO DE PVC, SOLDAVEL, LONGA, COM 60 X 32 MM, PARA AGUA FRIA PREDIAL</t>
  </si>
  <si>
    <t>BUCHA DE REDUCAO DE PVC, SOLDAVEL, LONGA, COM 60 X 40 MM, PARA AGUA FRIA PREDIAL</t>
  </si>
  <si>
    <t>BUCHA DE REDUCAO DE PVC, SOLDAVEL, LONGA, COM 60 X 50 MM, PARA AGUA FRIA PREDIAL</t>
  </si>
  <si>
    <t>CAIXA D'AGUA EM POLIETILENO 1000 LITROS, COM TAMPA.</t>
  </si>
  <si>
    <t>CAIXA D'AGUA EM POLIETILENO 2000 LITROS, COM TAMPA.</t>
  </si>
  <si>
    <t>CAIXA D'AGUA EM POLIETILENO 250 LITROS, COM TAMPA.</t>
  </si>
  <si>
    <t>CAIXA D'AGUA EM POLIETILENO 500 LITROS, COM TAMPA.</t>
  </si>
  <si>
    <t>CAIXA DE DESCARGA DE PLASTICO EXTERNA, DE *9* L, PUXADOR FIO DE NYLON, NAO INCLUSO CANO, BOLSA, ENGATE</t>
  </si>
  <si>
    <t>CAIXA DE GORDURA EM PVC, DIAMETRO MINIMO 300 MM, DIAMETRO DE SAIDA 100 MM, CAPACIDADE APROXIMADA 18 LITROS, COM TAMPA.</t>
  </si>
  <si>
    <t>CAIXA SIFONADA PVC 150 X 150 X 50 MM COM TAMPA CEGA QUADRADA BRANCA .</t>
  </si>
  <si>
    <t>CAIXA SIFONADA PVC, 150 X 150 X 50 MM, COM GRELHA QUADRADA BRANCA (NBR 5688).</t>
  </si>
  <si>
    <t>CAIXA SIFONADA PVC, 150 X 185 X 75 MM, COM GRELHA QUADRADA BRANCA (NBR 5688).</t>
  </si>
  <si>
    <t>CAP PVC, SOLDAVEL, 20 MM, PARA AGUA FRIA PREDIAL</t>
  </si>
  <si>
    <t>CAP PVC, SOLDAVEL, 25 MM, PARA AGUA FRIA PREDIAL</t>
  </si>
  <si>
    <t>CAP PVC, SOLDAVEL, 32 MM, PARA AGUA FRIA PREDIAL</t>
  </si>
  <si>
    <t>CAP PVC, SOLDAVEL, 40 MM, PARA AGUA FRIA PREDIAL</t>
  </si>
  <si>
    <t>CAP PVC, SOLDAVEL, 50 MM, PARA AGUA FRIA PREDIAL</t>
  </si>
  <si>
    <t>Chuveiro comum em plástico branco, com cano, 3 temperaturas, potencia 5500W, tensão 127V</t>
  </si>
  <si>
    <t>Cola incolor para tubo de PVC 175 g.</t>
  </si>
  <si>
    <t xml:space="preserve">CURVA DE PVC 45 GRAUS, SOLDAVEL, 40 MM, PARA AGUA FRIA PREDIAL (NBR 5648) </t>
  </si>
  <si>
    <t xml:space="preserve">CURVA DE PVC 45 GRAUS, SOLDAVEL, 50 MM, PARA AGUA FRIA PREDIAL (NBR 5648) </t>
  </si>
  <si>
    <t xml:space="preserve">CURVA DE PVC 45 GRAUS, SOLDAVEL, 60 MM, PARA AGUA FRIA PREDIAL (NBR 5648) </t>
  </si>
  <si>
    <t xml:space="preserve">CURVA DE PVC 90 GRAUS, SOLDAVEL, 25 MM, PARA AGUA FRIA PREDIAL (NBR 5648) </t>
  </si>
  <si>
    <t xml:space="preserve">CURVA DE PVC 90 GRAUS, SOLDAVEL, 40 MM, PARA AGUA FRIA PREDIAL (NBR 5648) </t>
  </si>
  <si>
    <t xml:space="preserve">CURVA DE PVC 90 GRAUS, SOLDAVEL, 50 MM, PARA AGUA FRIA PREDIAL (NBR 5648) </t>
  </si>
  <si>
    <t xml:space="preserve">CURVA DE PVC 90 GRAUS, SOLDAVEL, 60 MM, PARA AGUA FRIA PREDIAL (NBR 5648) </t>
  </si>
  <si>
    <t xml:space="preserve">CURVA PVC 90 GRAUS, ROSCAVEL, 1", AGUA FRIA PREDIAL </t>
  </si>
  <si>
    <t xml:space="preserve">CURVA PVC 90 GRAUS, ROSCAVEL, 1/2", AGUA FRIA PREDIAL </t>
  </si>
  <si>
    <t>JOELHO DE REDUCAO, PVC SOLDAVEL, 90 GRAUS, 25 MM X 20 MM, PARA AGUA FRIA PREDIAL</t>
  </si>
  <si>
    <t>JOELHO DE REDUCAO, PVC SOLDAVEL, 90 GRAUS, 32 MM X 25 MM, PARA AGUA FRIA PREDIAL</t>
  </si>
  <si>
    <t>JOELHO PVC SOLDAVEL COM BUCHA DE LATÃO 25MM X 1/2"</t>
  </si>
  <si>
    <t xml:space="preserve">JOELHO PVC, ROSCAVEL, 45 GRAUS, 1", PARA AGUA FRIA PREDIAL. </t>
  </si>
  <si>
    <t xml:space="preserve">JOELHO PVC, ROSCAVEL, 45 GRAUS, 1/2", PARA AGUA FRIA PREDIAL. </t>
  </si>
  <si>
    <t xml:space="preserve">JOELHO PVC, ROSCAVEL, 45 GRAUS, 3/4", PARA AGUA FRIA PREDIAL. </t>
  </si>
  <si>
    <t>JOELHO PVC, ROSCAVEL, 90 GRAUS, 1", PARA AGUA FRIA PREDIAL</t>
  </si>
  <si>
    <t>JOELHO PVC, ROSCAVEL, 90 GRAUS, 1/2", PARA AGUA FRIA PREDIAL</t>
  </si>
  <si>
    <t xml:space="preserve">JOELHO PVC, ROSCAVEL, 90 GRAUS, 3/4", PARA AGUA FRIA PREDIAL </t>
  </si>
  <si>
    <t>JOELHO PVC, SOLDAVEL, 90 GRAUS, 20 MM, PARA AGUA FRIA PREDIAL</t>
  </si>
  <si>
    <t>JOELHO PVC, SOLDAVEL, 90 GRAUS, 25 MM, PARA AGUA FRIA PREDIAL</t>
  </si>
  <si>
    <t xml:space="preserve">JOELHO PVC, SOLDAVEL, 90 GRAUS, 32 MM, PARA AGUA FRIA PREDIAL </t>
  </si>
  <si>
    <t xml:space="preserve">JOELHO PVC, SOLDAVEL, 90 GRAUS, 40 MM, PARA AGUA FRIA PREDIAL </t>
  </si>
  <si>
    <t xml:space="preserve">JOELHO PVC, SOLDAVEL, 90 GRAUS, 50 MM, PARA AGUA FRIA PREDIAL </t>
  </si>
  <si>
    <t xml:space="preserve">JOELHO PVC, SOLDAVEL, 90 GRAUS, 60 MM, PARA AGUA FRIA PREDIAL </t>
  </si>
  <si>
    <t>JOELHO PVC, SOLDAVEL, COM BUCHA DE LATAO, 90 GRAUS, 20 MM X 1/2", PARA AGUA FRIA PREDIAL</t>
  </si>
  <si>
    <t>JOELHO PVC, SOLDAVEL, COM BUCHA DE LATAO, 90 GRAUS, 25 MM X 3/4", PARA AGUA FRIA PREDIAL</t>
  </si>
  <si>
    <t xml:space="preserve">JOELHO PVC, SOLDAVEL, PB, 45 GRAUS, DN 100 MM, PARA ESGOTO PREDIAL </t>
  </si>
  <si>
    <t xml:space="preserve">JOELHO PVC, SOLDAVEL, PB, 45 GRAUS, DN 40 MM, PARA ESGOTO PREDIAL </t>
  </si>
  <si>
    <t xml:space="preserve">JOELHO PVC, SOLDAVEL, PB, 45 GRAUS, DN 50 MM, PARA ESGOTO PREDIAL </t>
  </si>
  <si>
    <t xml:space="preserve">JOELHO PVC, SOLDAVEL, PB, 45 GRAUS, DN 75 MM, PARA ESGOTO PREDIAL </t>
  </si>
  <si>
    <t xml:space="preserve">JOELHO PVC, SOLDAVEL, PB, 90 GRAUS, DN 100 MM, PARA ESGOTO PREDIAL </t>
  </si>
  <si>
    <t>JOELHO PVC, SOLDAVEL, PB, 90 GRAUS, DN 40 MM, PARA ESGOTO PREDIAL</t>
  </si>
  <si>
    <t xml:space="preserve">JOELHO PVC, SOLDAVEL, PB, 90 GRAUS, DN 50 MM, PARA ESGOTO PREDIAL </t>
  </si>
  <si>
    <t xml:space="preserve">JOELHO PVC, SOLDAVEL, PB, 90 GRAUS, DN 75 MM, PARA ESGOTO PREDIAL </t>
  </si>
  <si>
    <t>JOELHO, PVC SOLDAVEL, 45 GRAUS, 20 MM, PARA AGUA FRIA PREDIAL</t>
  </si>
  <si>
    <t>JOELHO, PVC SOLDAVEL, 45 GRAUS, 25 MM, PARA AGUA FRIA PREDIAL</t>
  </si>
  <si>
    <t>JOELHO, PVC SOLDAVEL, 45 GRAUS, 40 MM, PARA AGUA FRIA PREDIAL</t>
  </si>
  <si>
    <t>JOELHO, PVC SOLDAVEL, 45 GRAUS, 50 MM, PARA AGUA FRIA PREDIAL</t>
  </si>
  <si>
    <t>JOELHO, PVC SOLDAVEL, 45 GRAUS, 60 MM, PARA AGUA FRIA PREDIAL</t>
  </si>
  <si>
    <t>LUVA DE CORRER PARA TUBO SOLDAVEL, PVC, 20 MM, PARA AGUA FRIA PREDIAL.</t>
  </si>
  <si>
    <t>LUVA DE CORRER PARA TUBO SOLDAVEL, PVC, 25 MM, PARA AGUA FRIA PREDIAL.</t>
  </si>
  <si>
    <t>LUVA DE CORRER PARA TUBO SOLDAVEL, PVC, 32 MM, PARA AGUA FRIA PREDIAL.</t>
  </si>
  <si>
    <t>LUVA DE CORRER PARA TUBO SOLDAVEL, PVC, 40 MM, PARA AGUA FRIA PREDIAL.</t>
  </si>
  <si>
    <t>LUVA DE CORRER PARA TUBO SOLDAVEL, PVC, 50 MM, PARA AGUA FRIA PREDIAL.</t>
  </si>
  <si>
    <t>LUVA DE CORRER PARA TUBO SOLDAVEL, PVC, 60 MM, PARA AGUA FRIA PREDIAL.</t>
  </si>
  <si>
    <t xml:space="preserve">LUVA ROSCAVEL, PVC, 1", AGUA FRIA PREDIAL. </t>
  </si>
  <si>
    <t>LUVA ROSCAVEL, PVC, 1/2", AGUA FRIA PREDIAL.</t>
  </si>
  <si>
    <t xml:space="preserve">LUVA ROSCAVEL, PVC, 3/4", AGUA FRIA PREDIAL. </t>
  </si>
  <si>
    <t>LUVA SOLDAVEL COM BUCHA DE LATAO, PVC, 20 MM X 1/2".</t>
  </si>
  <si>
    <t>LUVA SOLDAVEL COM BUCHA DE LATAO, PVC, 25 MM X 1/2".</t>
  </si>
  <si>
    <t>LUVA SOLDAVEL COM BUCHA DE LATAO, PVC, 25 MM X 3/4".</t>
  </si>
  <si>
    <t>MICTÓRIO BRANCO COM SIFÃO INTEGRADO REF.: DECA M715</t>
  </si>
  <si>
    <t>PLUG PVC ROSCAVEL, 1/2", AGUA FRIA PREDIAL (NBR 5648).</t>
  </si>
  <si>
    <t>PLUG PVC, ROSCAVEL 1", PARA AGUA FRIA PREDIAL.</t>
  </si>
  <si>
    <t xml:space="preserve">PLUG PVC, ROSCAVEL 3/4", PARA AGUA FRIA PREDIAL. </t>
  </si>
  <si>
    <t>REGISTRO DE ESFERA, PVC, COM VOLANTE, VS, SOLDAVEL, DN 20 MM, COM CORPO DIVIDIDO.</t>
  </si>
  <si>
    <t>REGISTRO DE ESFERA, PVC, COM VOLANTE, VS, SOLDAVEL, DN 25 MM, COM CORPO DIVIDIDO.</t>
  </si>
  <si>
    <t>REGISTRO DE ESFERA, PVC, COM VOLANTE, VS, SOLDAVEL, DN 32 MM, COM CORPO DIVIDIDO.</t>
  </si>
  <si>
    <t>REGISTRO DE ESFERA, PVC, COM VOLANTE, VS, SOLDAVEL, DN 40 MM, COM CORPO DIVIDIDO</t>
  </si>
  <si>
    <t>REGISTRO DE ESFERA, PVC, COM VOLANTE, VS, SOLDAVEL, DN 50 MM, COM CORPO DIVIDIDO</t>
  </si>
  <si>
    <t>REGISTRO DE ESFERA, PVC, COM VOLANTE, VS, SOLDAVEL, DN 60 MM, COM CORPO DIVIDIDO</t>
  </si>
  <si>
    <t xml:space="preserve">TE SOLDAVEL, PVC, 90 GRAUS, 25 MM, PARA AGUA FRIA PREDIAL (NBR 5648) </t>
  </si>
  <si>
    <t xml:space="preserve">TE SOLDAVEL, PVC, 90 GRAUS, 32 MM, PARA AGUA FRIA PREDIAL (NBR 5648) </t>
  </si>
  <si>
    <t xml:space="preserve">TE SOLDAVEL, PVC, 90 GRAUS, 40 MM, PARA AGUA FRIA PREDIAL (NBR 5648) </t>
  </si>
  <si>
    <t xml:space="preserve">TE SOLDAVEL, PVC, 90 GRAUS, 50 MM, PARA AGUA FRIA PREDIAL (NBR 5648) </t>
  </si>
  <si>
    <t xml:space="preserve">TE SOLDAVEL, PVC, 90 GRAUS, 60 MM, PARA AGUA FRIA PREDIAL (NBR 5648) </t>
  </si>
  <si>
    <t>TUBO PVC, SOLDAVEL, DN 20 MM, PARA AGUA FRIA (NBR-5648). VARA COM 6 METROS.</t>
  </si>
  <si>
    <t>TUBO PVC, SOLDAVEL, DN 25 MM, AGUA FRIA (NBR-5648). VARA COM 6 METROS.</t>
  </si>
  <si>
    <t>TUBO PVC, SOLDAVEL, DN 32 MM, AGUA FRIA (NBR-5648). VARA COM 6 METROS.</t>
  </si>
  <si>
    <t>TUBO PVC, SOLDAVEL, DN 40 MM, AGUA FRIA (NBR-5648). VARA COM 6 METROS.</t>
  </si>
  <si>
    <t>TUBO PVC, SOLDAVEL, DN 50 MM, PARA AGUA FRIA (NBR-5648). VARA COM 6 METROS.</t>
  </si>
  <si>
    <t>TUBO PVC, SOLDAVEL, DN 60 MM, AGUA FRIA (NBR-5648). VARA COM 6 METROS.</t>
  </si>
  <si>
    <t>UNIAO PVC, ROSCAVEL 1 1/2", AGUA FRIA PREDIAL</t>
  </si>
  <si>
    <t>UNIAO PVC, ROSCAVEL 1 1/4", AGUA FRIA PREDIAL</t>
  </si>
  <si>
    <t>UNIAO PVC, ROSCAVEL 1", AGUA FRIA PREDIAL</t>
  </si>
  <si>
    <t>UNIAO PVC, ROSCAVEL 1/2", AGUA FRIA PREDIAL</t>
  </si>
  <si>
    <t>UNIAO PVC, ROSCAVEL 2", AGUA FRIA PREDIAL</t>
  </si>
  <si>
    <t>UNIAO PVC, ROSCAVEL 3/4", AGUA FRIA PREDIAL</t>
  </si>
  <si>
    <t>UNIAO PVC, SOLDAVEL, 20 MM, PARA AGUA FRIA PREDIAL.</t>
  </si>
  <si>
    <t>UNIAO PVC, SOLDAVEL, 25 MM, PARA AGUA FRIA PREDIAL.</t>
  </si>
  <si>
    <t>UNIAO PVC, SOLDAVEL, 32 MM, PARA AGUA FRIA PREDIAL.</t>
  </si>
  <si>
    <t>UNIAO PVC, SOLDAVEL, 40 MM, PARA AGUA FRIA PREDIAL.</t>
  </si>
  <si>
    <t>UNIAO PVC, SOLDAVEL, 50 MM, PARA AGUA FRIA PREDIAL.</t>
  </si>
  <si>
    <t>UNIAO PVC, SOLDAVEL, 60 MM, PARA AGUA FRIA PREDIAL.</t>
  </si>
  <si>
    <t>UNIAO PVC, SOLDAVEL, 75 MM, PARA AGUA FRIA PREDIAL.</t>
  </si>
  <si>
    <t>UNIAO PVC, SOLDAVEL, 85 MM, PARA AGUA FRIA PREDIAL.</t>
  </si>
  <si>
    <t>UNIAO, CPVC, SOLDAVEL, 22 MM, PARA AGUA QUENTE PREDIAL</t>
  </si>
  <si>
    <t>UNIAO, CPVC, SOLDAVEL, 28 MM, PARA AGUA QUENTE PREDIAL</t>
  </si>
  <si>
    <t>UNIAO, CPVC, SOLDAVEL, 35 MM, PARA AGUA QUENTE PREDIAL</t>
  </si>
  <si>
    <t>VALVULA DE DESCARGA EM METAL CROMADO PARA MICTORIO COM ACIONAMENTO POR PRESSAO E FECHAMENTO AUTOMATICO.</t>
  </si>
  <si>
    <t>VÁLVULA DE DESCARGA METÁLICA, BASE 1 1/4 "COM REGISTRO INTEGRADO E ACABAMENTO METÁLICO CROMADO</t>
  </si>
  <si>
    <t xml:space="preserve">VALVULA DE ESFERA BRUTA EM BRONZE, BITOLA 1 1/2 " (REF 1552-B) </t>
  </si>
  <si>
    <t>VALVULA EM METAL CROMADO PARA LAVATORIO, 1 " SEM LADRAO</t>
  </si>
  <si>
    <t xml:space="preserve">VALVULA EM PLASTICO BRANCO COM SAIDA LISA PARA TANQUE 1.1/4 " X 1.1/2 " </t>
  </si>
  <si>
    <t>VALVULA EM PLASTICO BRANCO PARA LAVATORIO 1 ", SEM UNHO, COM LADRAO</t>
  </si>
  <si>
    <t>Vaso sanitário com caixa acoplada. Capacidade do acionamento da bacia sanitária: 3/6L. Saída vertical. Cor branca. Icasa ou equivalente. Conteúdo da Embalagem: Bacia sanitária, caixa acoplada e manual de instalação. Dimensão: 77x45x66 cm.</t>
  </si>
  <si>
    <t>Vaso sanitário Convencional. Modelo: Izy Convencional Formato: Oval. Cor: Branco Altura: 38 cm, largura: 37,5 cm, comprimento: 47,5 cm. Consumo de água: 6 Litros; Tipo de sifão: Sifão aparente; Saída de esgoto: Vertical; Composição básica: Argila, feldspato, caulim, vidrados e corantes inorgânicos.</t>
  </si>
  <si>
    <t>VEDA ROSCA, TIPO ANAERÓBICO, COMPOSIÇÃO À BASE DE RESINA DE FUMARATO DE BISFENOL. BISNAGA DE 100G</t>
  </si>
  <si>
    <t>SIM</t>
  </si>
  <si>
    <t>NÃO</t>
  </si>
  <si>
    <t>VALOR TOTAL</t>
  </si>
  <si>
    <t>unidade</t>
  </si>
  <si>
    <t>Tubo de 100 gramas</t>
  </si>
  <si>
    <t>TUBO PVC ESGOTO SERIE R 40MM - Fornecimento em vara de 3 metros</t>
  </si>
  <si>
    <t>TUBO PVC ESGOTO SERIE R 50MM - Fornecimento em vara de 3 metros</t>
  </si>
  <si>
    <t>TUBO PVC ESGOTO SERIE R 75MM - Fornecimento em vara de 3 metros</t>
  </si>
  <si>
    <t>TUBO PVC SERIE NORMAL, DN 100 MM, PARA ESGOTO PREDIAL (NBR 5688) - Fornecimento em vara de 3 metros</t>
  </si>
  <si>
    <t>TUBO PVC SERIE NORMAL, DN 150 MM, PARA ESGOTO PREDIAL (NBR 5688) - Fornecimento em vara de 3 metros</t>
  </si>
  <si>
    <t>TUBO PVC SERIE NORMAL, DN 40 MM, PARA ESGOTO PREDIAL - Fornecimento em vara de 3 metros</t>
  </si>
  <si>
    <t>TUBO PVC SERIE NORMAL, DN 50 MM, PARA ESGOTO PREDIAL (NBR 5688) - Fornecimento em vara de 3 metros</t>
  </si>
  <si>
    <t>TUBO PVC SERIE NORMAL, DN 75 MM, PARA ESGOTO PREDIAL (NBR 5688) - Fornecimento em vara de 3 metros</t>
  </si>
  <si>
    <t>TUBO PVC, ROSCAVEL, 2 1/2", AGUA FRIA PREDIAL. - Fornecimento em vara de 3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</si>
</sst>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tabSelected="1" view="pageLayout" topLeftCell="A99" zoomScaleNormal="115" zoomScaleSheetLayoutView="80" workbookViewId="0">
      <selection activeCell="D112" sqref="D112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3.57031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45" x14ac:dyDescent="0.2">
      <c r="A6" s="6">
        <v>1</v>
      </c>
      <c r="B6" s="5" t="s">
        <v>15</v>
      </c>
      <c r="C6" s="5">
        <v>340506</v>
      </c>
      <c r="D6" s="5" t="s">
        <v>151</v>
      </c>
      <c r="E6" s="5">
        <v>190</v>
      </c>
      <c r="F6" s="9">
        <v>163.43</v>
      </c>
      <c r="G6" s="9">
        <f>F6*E6</f>
        <v>31051.7</v>
      </c>
      <c r="H6" s="9" t="s">
        <v>148</v>
      </c>
      <c r="I6" s="9" t="s">
        <v>149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0.12</v>
      </c>
    </row>
    <row r="7" spans="1:11" x14ac:dyDescent="0.2">
      <c r="A7" s="6">
        <v>2</v>
      </c>
      <c r="B7" s="5" t="s">
        <v>16</v>
      </c>
      <c r="C7" s="5">
        <v>268188</v>
      </c>
      <c r="D7" s="5" t="s">
        <v>151</v>
      </c>
      <c r="E7" s="5">
        <v>125</v>
      </c>
      <c r="F7" s="9">
        <v>8.3000000000000007</v>
      </c>
      <c r="G7" s="9">
        <f t="shared" ref="G7:G70" si="0">F7*E7</f>
        <v>1037.5</v>
      </c>
      <c r="H7" s="9" t="s">
        <v>148</v>
      </c>
      <c r="I7" s="9" t="s">
        <v>149</v>
      </c>
      <c r="J7" s="11" t="s">
        <v>12</v>
      </c>
      <c r="K7" s="12">
        <f t="shared" ref="K7:K7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0.02</v>
      </c>
    </row>
    <row r="8" spans="1:11" ht="22.5" x14ac:dyDescent="0.2">
      <c r="A8" s="6">
        <v>3</v>
      </c>
      <c r="B8" s="5" t="s">
        <v>17</v>
      </c>
      <c r="C8" s="5">
        <v>258317</v>
      </c>
      <c r="D8" s="5" t="s">
        <v>151</v>
      </c>
      <c r="E8" s="5">
        <v>915</v>
      </c>
      <c r="F8" s="9">
        <v>38.21</v>
      </c>
      <c r="G8" s="9">
        <f t="shared" si="0"/>
        <v>34962.15</v>
      </c>
      <c r="H8" s="9" t="s">
        <v>148</v>
      </c>
      <c r="I8" s="9" t="s">
        <v>149</v>
      </c>
      <c r="J8" s="11" t="s">
        <v>12</v>
      </c>
      <c r="K8" s="12">
        <f t="shared" si="1"/>
        <v>0.05</v>
      </c>
    </row>
    <row r="9" spans="1:11" ht="22.5" x14ac:dyDescent="0.2">
      <c r="A9" s="6">
        <v>4</v>
      </c>
      <c r="B9" s="5" t="s">
        <v>18</v>
      </c>
      <c r="C9" s="5">
        <v>379011</v>
      </c>
      <c r="D9" s="5" t="s">
        <v>151</v>
      </c>
      <c r="E9" s="5">
        <v>215</v>
      </c>
      <c r="F9" s="9">
        <v>43.47</v>
      </c>
      <c r="G9" s="9">
        <f t="shared" si="0"/>
        <v>9346.0499999999993</v>
      </c>
      <c r="H9" s="9" t="s">
        <v>148</v>
      </c>
      <c r="I9" s="9" t="s">
        <v>149</v>
      </c>
      <c r="J9" s="11" t="s">
        <v>12</v>
      </c>
      <c r="K9" s="12">
        <f t="shared" si="1"/>
        <v>0.05</v>
      </c>
    </row>
    <row r="10" spans="1:11" ht="22.5" x14ac:dyDescent="0.2">
      <c r="A10" s="6">
        <v>5</v>
      </c>
      <c r="B10" s="5" t="s">
        <v>19</v>
      </c>
      <c r="C10" s="5">
        <v>237227</v>
      </c>
      <c r="D10" s="5" t="s">
        <v>151</v>
      </c>
      <c r="E10" s="5">
        <v>100</v>
      </c>
      <c r="F10" s="9">
        <v>1.1599999999999999</v>
      </c>
      <c r="G10" s="9">
        <f t="shared" si="0"/>
        <v>115.99999999999999</v>
      </c>
      <c r="H10" s="9" t="s">
        <v>148</v>
      </c>
      <c r="I10" s="9" t="s">
        <v>149</v>
      </c>
      <c r="J10" s="11" t="s">
        <v>12</v>
      </c>
      <c r="K10" s="12">
        <f t="shared" si="1"/>
        <v>0.01</v>
      </c>
    </row>
    <row r="11" spans="1:11" ht="22.5" x14ac:dyDescent="0.2">
      <c r="A11" s="6">
        <v>6</v>
      </c>
      <c r="B11" s="5" t="s">
        <v>20</v>
      </c>
      <c r="C11" s="5">
        <v>220577</v>
      </c>
      <c r="D11" s="5" t="s">
        <v>151</v>
      </c>
      <c r="E11" s="5">
        <v>125</v>
      </c>
      <c r="F11" s="9">
        <v>1.68</v>
      </c>
      <c r="G11" s="9">
        <f t="shared" si="0"/>
        <v>210</v>
      </c>
      <c r="H11" s="9" t="s">
        <v>148</v>
      </c>
      <c r="I11" s="9" t="s">
        <v>149</v>
      </c>
      <c r="J11" s="11" t="s">
        <v>12</v>
      </c>
      <c r="K11" s="12">
        <f t="shared" si="1"/>
        <v>0.01</v>
      </c>
    </row>
    <row r="12" spans="1:11" ht="22.5" x14ac:dyDescent="0.2">
      <c r="A12" s="6">
        <v>7</v>
      </c>
      <c r="B12" s="5" t="s">
        <v>21</v>
      </c>
      <c r="C12" s="5">
        <v>220578</v>
      </c>
      <c r="D12" s="5" t="s">
        <v>151</v>
      </c>
      <c r="E12" s="5">
        <v>63</v>
      </c>
      <c r="F12" s="9">
        <v>2.96</v>
      </c>
      <c r="G12" s="9">
        <f t="shared" si="0"/>
        <v>186.48</v>
      </c>
      <c r="H12" s="9" t="s">
        <v>148</v>
      </c>
      <c r="I12" s="9" t="s">
        <v>149</v>
      </c>
      <c r="J12" s="11" t="s">
        <v>12</v>
      </c>
      <c r="K12" s="12">
        <f t="shared" si="1"/>
        <v>0.01</v>
      </c>
    </row>
    <row r="13" spans="1:11" ht="22.5" x14ac:dyDescent="0.2">
      <c r="A13" s="6">
        <v>8</v>
      </c>
      <c r="B13" s="5" t="s">
        <v>22</v>
      </c>
      <c r="C13" s="5">
        <v>220579</v>
      </c>
      <c r="D13" s="5" t="s">
        <v>151</v>
      </c>
      <c r="E13" s="5">
        <v>63</v>
      </c>
      <c r="F13" s="9">
        <v>6.2</v>
      </c>
      <c r="G13" s="9">
        <f t="shared" si="0"/>
        <v>390.6</v>
      </c>
      <c r="H13" s="9" t="s">
        <v>148</v>
      </c>
      <c r="I13" s="9" t="s">
        <v>149</v>
      </c>
      <c r="J13" s="11" t="s">
        <v>12</v>
      </c>
      <c r="K13" s="12">
        <f t="shared" si="1"/>
        <v>0.02</v>
      </c>
    </row>
    <row r="14" spans="1:11" ht="22.5" x14ac:dyDescent="0.2">
      <c r="A14" s="6">
        <v>9</v>
      </c>
      <c r="B14" s="5" t="s">
        <v>23</v>
      </c>
      <c r="C14" s="5">
        <v>220580</v>
      </c>
      <c r="D14" s="5" t="s">
        <v>151</v>
      </c>
      <c r="E14" s="5">
        <v>63</v>
      </c>
      <c r="F14" s="9">
        <v>9.3800000000000008</v>
      </c>
      <c r="G14" s="9">
        <f t="shared" si="0"/>
        <v>590.94000000000005</v>
      </c>
      <c r="H14" s="9" t="s">
        <v>148</v>
      </c>
      <c r="I14" s="9" t="s">
        <v>149</v>
      </c>
      <c r="J14" s="11" t="s">
        <v>12</v>
      </c>
      <c r="K14" s="12">
        <f t="shared" si="1"/>
        <v>0.02</v>
      </c>
    </row>
    <row r="15" spans="1:11" ht="22.5" x14ac:dyDescent="0.2">
      <c r="A15" s="6">
        <v>10</v>
      </c>
      <c r="B15" s="5" t="s">
        <v>24</v>
      </c>
      <c r="C15" s="5">
        <v>380479</v>
      </c>
      <c r="D15" s="5" t="s">
        <v>151</v>
      </c>
      <c r="E15" s="5">
        <v>37</v>
      </c>
      <c r="F15" s="9">
        <v>4.03</v>
      </c>
      <c r="G15" s="9">
        <f t="shared" si="0"/>
        <v>149.11000000000001</v>
      </c>
      <c r="H15" s="9" t="s">
        <v>148</v>
      </c>
      <c r="I15" s="9" t="s">
        <v>149</v>
      </c>
      <c r="J15" s="11" t="s">
        <v>12</v>
      </c>
      <c r="K15" s="12">
        <f t="shared" si="1"/>
        <v>0.01</v>
      </c>
    </row>
    <row r="16" spans="1:11" ht="22.5" x14ac:dyDescent="0.2">
      <c r="A16" s="6">
        <v>11</v>
      </c>
      <c r="B16" s="5" t="s">
        <v>25</v>
      </c>
      <c r="C16" s="5">
        <v>380480</v>
      </c>
      <c r="D16" s="5" t="s">
        <v>151</v>
      </c>
      <c r="E16" s="5">
        <v>37</v>
      </c>
      <c r="F16" s="9">
        <v>6.4</v>
      </c>
      <c r="G16" s="9">
        <f t="shared" si="0"/>
        <v>236.8</v>
      </c>
      <c r="H16" s="9" t="s">
        <v>148</v>
      </c>
      <c r="I16" s="9" t="s">
        <v>149</v>
      </c>
      <c r="J16" s="11" t="s">
        <v>12</v>
      </c>
      <c r="K16" s="12">
        <f t="shared" si="1"/>
        <v>0.02</v>
      </c>
    </row>
    <row r="17" spans="1:11" ht="22.5" x14ac:dyDescent="0.2">
      <c r="A17" s="6">
        <v>12</v>
      </c>
      <c r="B17" s="5" t="s">
        <v>26</v>
      </c>
      <c r="C17" s="5">
        <v>240446</v>
      </c>
      <c r="D17" s="5" t="s">
        <v>151</v>
      </c>
      <c r="E17" s="5">
        <v>37</v>
      </c>
      <c r="F17" s="9">
        <v>6.05</v>
      </c>
      <c r="G17" s="9">
        <f t="shared" si="0"/>
        <v>223.85</v>
      </c>
      <c r="H17" s="9" t="s">
        <v>148</v>
      </c>
      <c r="I17" s="9" t="s">
        <v>149</v>
      </c>
      <c r="J17" s="11" t="s">
        <v>12</v>
      </c>
      <c r="K17" s="12">
        <f t="shared" si="1"/>
        <v>0.02</v>
      </c>
    </row>
    <row r="18" spans="1:11" ht="22.5" x14ac:dyDescent="0.2">
      <c r="A18" s="6">
        <v>13</v>
      </c>
      <c r="B18" s="5" t="s">
        <v>27</v>
      </c>
      <c r="C18" s="5">
        <v>242399</v>
      </c>
      <c r="D18" s="5" t="s">
        <v>151</v>
      </c>
      <c r="E18" s="5">
        <v>37</v>
      </c>
      <c r="F18" s="9">
        <v>4.2</v>
      </c>
      <c r="G18" s="9">
        <f t="shared" si="0"/>
        <v>155.4</v>
      </c>
      <c r="H18" s="9" t="s">
        <v>148</v>
      </c>
      <c r="I18" s="9" t="s">
        <v>149</v>
      </c>
      <c r="J18" s="11" t="s">
        <v>12</v>
      </c>
      <c r="K18" s="12">
        <f t="shared" si="1"/>
        <v>0.01</v>
      </c>
    </row>
    <row r="19" spans="1:11" ht="22.5" x14ac:dyDescent="0.2">
      <c r="A19" s="6">
        <v>14</v>
      </c>
      <c r="B19" s="5" t="s">
        <v>28</v>
      </c>
      <c r="C19" s="5">
        <v>357165</v>
      </c>
      <c r="D19" s="5" t="s">
        <v>151</v>
      </c>
      <c r="E19" s="5">
        <v>37</v>
      </c>
      <c r="F19" s="9">
        <v>4.71</v>
      </c>
      <c r="G19" s="9">
        <f t="shared" si="0"/>
        <v>174.27</v>
      </c>
      <c r="H19" s="9" t="s">
        <v>148</v>
      </c>
      <c r="I19" s="9" t="s">
        <v>149</v>
      </c>
      <c r="J19" s="11" t="s">
        <v>12</v>
      </c>
      <c r="K19" s="12">
        <f t="shared" si="1"/>
        <v>0.01</v>
      </c>
    </row>
    <row r="20" spans="1:11" ht="22.5" x14ac:dyDescent="0.2">
      <c r="A20" s="6">
        <v>15</v>
      </c>
      <c r="B20" s="5" t="s">
        <v>29</v>
      </c>
      <c r="C20" s="5">
        <v>374478</v>
      </c>
      <c r="D20" s="5" t="s">
        <v>151</v>
      </c>
      <c r="E20" s="5">
        <v>37</v>
      </c>
      <c r="F20" s="9">
        <v>8.42</v>
      </c>
      <c r="G20" s="9">
        <f t="shared" si="0"/>
        <v>311.54000000000002</v>
      </c>
      <c r="H20" s="9" t="s">
        <v>148</v>
      </c>
      <c r="I20" s="9" t="s">
        <v>149</v>
      </c>
      <c r="J20" s="11" t="s">
        <v>12</v>
      </c>
      <c r="K20" s="12">
        <f t="shared" si="1"/>
        <v>0.02</v>
      </c>
    </row>
    <row r="21" spans="1:11" ht="22.5" x14ac:dyDescent="0.2">
      <c r="A21" s="6">
        <v>16</v>
      </c>
      <c r="B21" s="5" t="s">
        <v>30</v>
      </c>
      <c r="C21" s="5">
        <v>242396</v>
      </c>
      <c r="D21" s="5" t="s">
        <v>151</v>
      </c>
      <c r="E21" s="5">
        <v>37</v>
      </c>
      <c r="F21" s="9">
        <v>15.38</v>
      </c>
      <c r="G21" s="9">
        <f t="shared" si="0"/>
        <v>569.06000000000006</v>
      </c>
      <c r="H21" s="9" t="s">
        <v>148</v>
      </c>
      <c r="I21" s="9" t="s">
        <v>149</v>
      </c>
      <c r="J21" s="11" t="s">
        <v>12</v>
      </c>
      <c r="K21" s="12">
        <f t="shared" si="1"/>
        <v>0.03</v>
      </c>
    </row>
    <row r="22" spans="1:11" ht="22.5" x14ac:dyDescent="0.2">
      <c r="A22" s="6">
        <v>17</v>
      </c>
      <c r="B22" s="5" t="s">
        <v>31</v>
      </c>
      <c r="C22" s="5">
        <v>242443</v>
      </c>
      <c r="D22" s="5" t="s">
        <v>151</v>
      </c>
      <c r="E22" s="5">
        <v>37</v>
      </c>
      <c r="F22" s="9">
        <v>16.84</v>
      </c>
      <c r="G22" s="9">
        <f t="shared" si="0"/>
        <v>623.08000000000004</v>
      </c>
      <c r="H22" s="9" t="s">
        <v>148</v>
      </c>
      <c r="I22" s="9" t="s">
        <v>149</v>
      </c>
      <c r="J22" s="11" t="s">
        <v>12</v>
      </c>
      <c r="K22" s="12">
        <f t="shared" si="1"/>
        <v>0.03</v>
      </c>
    </row>
    <row r="23" spans="1:11" ht="22.5" x14ac:dyDescent="0.2">
      <c r="A23" s="6">
        <v>18</v>
      </c>
      <c r="B23" s="5" t="s">
        <v>32</v>
      </c>
      <c r="C23" s="5">
        <v>236896</v>
      </c>
      <c r="D23" s="5" t="s">
        <v>151</v>
      </c>
      <c r="E23" s="5">
        <v>37</v>
      </c>
      <c r="F23" s="9">
        <v>11.1</v>
      </c>
      <c r="G23" s="9">
        <f t="shared" si="0"/>
        <v>410.7</v>
      </c>
      <c r="H23" s="9" t="s">
        <v>148</v>
      </c>
      <c r="I23" s="9" t="s">
        <v>149</v>
      </c>
      <c r="J23" s="11" t="s">
        <v>12</v>
      </c>
      <c r="K23" s="12">
        <f t="shared" si="1"/>
        <v>0.03</v>
      </c>
    </row>
    <row r="24" spans="1:11" ht="22.5" x14ac:dyDescent="0.2">
      <c r="A24" s="6">
        <v>19</v>
      </c>
      <c r="B24" s="5" t="s">
        <v>33</v>
      </c>
      <c r="C24" s="5">
        <v>236861</v>
      </c>
      <c r="D24" s="5" t="s">
        <v>151</v>
      </c>
      <c r="E24" s="5">
        <v>37</v>
      </c>
      <c r="F24" s="9">
        <v>18.73</v>
      </c>
      <c r="G24" s="9">
        <f t="shared" si="0"/>
        <v>693.01</v>
      </c>
      <c r="H24" s="9" t="s">
        <v>148</v>
      </c>
      <c r="I24" s="9" t="s">
        <v>149</v>
      </c>
      <c r="J24" s="11" t="s">
        <v>12</v>
      </c>
      <c r="K24" s="12">
        <f t="shared" si="1"/>
        <v>0.03</v>
      </c>
    </row>
    <row r="25" spans="1:11" ht="22.5" x14ac:dyDescent="0.2">
      <c r="A25" s="6">
        <v>20</v>
      </c>
      <c r="B25" s="5" t="s">
        <v>34</v>
      </c>
      <c r="C25" s="5">
        <v>338056</v>
      </c>
      <c r="D25" s="5" t="s">
        <v>151</v>
      </c>
      <c r="E25" s="5">
        <v>12</v>
      </c>
      <c r="F25" s="9">
        <v>453</v>
      </c>
      <c r="G25" s="9">
        <f t="shared" si="0"/>
        <v>5436</v>
      </c>
      <c r="H25" s="9" t="s">
        <v>148</v>
      </c>
      <c r="I25" s="9" t="s">
        <v>149</v>
      </c>
      <c r="J25" s="11" t="s">
        <v>12</v>
      </c>
      <c r="K25" s="12">
        <f t="shared" si="1"/>
        <v>0.2</v>
      </c>
    </row>
    <row r="26" spans="1:11" ht="22.5" x14ac:dyDescent="0.2">
      <c r="A26" s="6">
        <v>21</v>
      </c>
      <c r="B26" s="5" t="s">
        <v>35</v>
      </c>
      <c r="C26" s="5">
        <v>441749</v>
      </c>
      <c r="D26" s="5" t="s">
        <v>151</v>
      </c>
      <c r="E26" s="5">
        <v>7</v>
      </c>
      <c r="F26" s="9">
        <v>1139.8599999999999</v>
      </c>
      <c r="G26" s="9">
        <f t="shared" si="0"/>
        <v>7979.0199999999995</v>
      </c>
      <c r="H26" s="9" t="s">
        <v>148</v>
      </c>
      <c r="I26" s="9" t="s">
        <v>149</v>
      </c>
      <c r="J26" s="11" t="s">
        <v>12</v>
      </c>
      <c r="K26" s="12">
        <f t="shared" si="1"/>
        <v>0.5</v>
      </c>
    </row>
    <row r="27" spans="1:11" ht="22.5" x14ac:dyDescent="0.2">
      <c r="A27" s="6">
        <v>22</v>
      </c>
      <c r="B27" s="5" t="s">
        <v>36</v>
      </c>
      <c r="C27" s="5">
        <v>468588</v>
      </c>
      <c r="D27" s="5" t="s">
        <v>151</v>
      </c>
      <c r="E27" s="5">
        <v>7</v>
      </c>
      <c r="F27" s="9">
        <v>221.52</v>
      </c>
      <c r="G27" s="9">
        <f t="shared" si="0"/>
        <v>1550.64</v>
      </c>
      <c r="H27" s="9" t="s">
        <v>148</v>
      </c>
      <c r="I27" s="9" t="s">
        <v>149</v>
      </c>
      <c r="J27" s="11" t="s">
        <v>12</v>
      </c>
      <c r="K27" s="12">
        <f t="shared" si="1"/>
        <v>0.2</v>
      </c>
    </row>
    <row r="28" spans="1:11" ht="22.5" x14ac:dyDescent="0.2">
      <c r="A28" s="6">
        <v>23</v>
      </c>
      <c r="B28" s="5" t="s">
        <v>37</v>
      </c>
      <c r="C28" s="5">
        <v>369403</v>
      </c>
      <c r="D28" s="5" t="s">
        <v>151</v>
      </c>
      <c r="E28" s="5">
        <v>13</v>
      </c>
      <c r="F28" s="9">
        <v>281.56</v>
      </c>
      <c r="G28" s="9">
        <f t="shared" si="0"/>
        <v>3660.28</v>
      </c>
      <c r="H28" s="9" t="s">
        <v>148</v>
      </c>
      <c r="I28" s="9" t="s">
        <v>149</v>
      </c>
      <c r="J28" s="11" t="s">
        <v>12</v>
      </c>
      <c r="K28" s="12">
        <f t="shared" si="1"/>
        <v>0.2</v>
      </c>
    </row>
    <row r="29" spans="1:11" ht="33.75" x14ac:dyDescent="0.2">
      <c r="A29" s="6">
        <v>24</v>
      </c>
      <c r="B29" s="5" t="s">
        <v>38</v>
      </c>
      <c r="C29" s="5">
        <v>441813</v>
      </c>
      <c r="D29" s="5" t="s">
        <v>151</v>
      </c>
      <c r="E29" s="5">
        <v>112</v>
      </c>
      <c r="F29" s="9">
        <v>55.18</v>
      </c>
      <c r="G29" s="9">
        <f t="shared" si="0"/>
        <v>6180.16</v>
      </c>
      <c r="H29" s="9" t="s">
        <v>148</v>
      </c>
      <c r="I29" s="9" t="s">
        <v>149</v>
      </c>
      <c r="J29" s="11" t="s">
        <v>12</v>
      </c>
      <c r="K29" s="12">
        <f t="shared" si="1"/>
        <v>0.1</v>
      </c>
    </row>
    <row r="30" spans="1:11" ht="33.75" x14ac:dyDescent="0.2">
      <c r="A30" s="6">
        <v>25</v>
      </c>
      <c r="B30" s="5" t="s">
        <v>39</v>
      </c>
      <c r="C30" s="5">
        <v>416794</v>
      </c>
      <c r="D30" s="5" t="s">
        <v>151</v>
      </c>
      <c r="E30" s="5">
        <v>25</v>
      </c>
      <c r="F30" s="9">
        <v>356.79</v>
      </c>
      <c r="G30" s="9">
        <f t="shared" si="0"/>
        <v>8919.75</v>
      </c>
      <c r="H30" s="9" t="s">
        <v>148</v>
      </c>
      <c r="I30" s="9" t="s">
        <v>149</v>
      </c>
      <c r="J30" s="11" t="s">
        <v>12</v>
      </c>
      <c r="K30" s="12">
        <f t="shared" si="1"/>
        <v>0.2</v>
      </c>
    </row>
    <row r="31" spans="1:11" ht="22.5" x14ac:dyDescent="0.2">
      <c r="A31" s="6">
        <v>26</v>
      </c>
      <c r="B31" s="5" t="s">
        <v>40</v>
      </c>
      <c r="C31" s="5">
        <v>480701</v>
      </c>
      <c r="D31" s="5" t="s">
        <v>151</v>
      </c>
      <c r="E31" s="5">
        <v>37</v>
      </c>
      <c r="F31" s="9">
        <v>42.7</v>
      </c>
      <c r="G31" s="9">
        <f t="shared" si="0"/>
        <v>1579.9</v>
      </c>
      <c r="H31" s="9" t="s">
        <v>148</v>
      </c>
      <c r="I31" s="9" t="s">
        <v>149</v>
      </c>
      <c r="J31" s="11" t="s">
        <v>12</v>
      </c>
      <c r="K31" s="12">
        <f t="shared" si="1"/>
        <v>0.05</v>
      </c>
    </row>
    <row r="32" spans="1:11" ht="22.5" x14ac:dyDescent="0.2">
      <c r="A32" s="6">
        <v>27</v>
      </c>
      <c r="B32" s="5" t="s">
        <v>41</v>
      </c>
      <c r="C32" s="5">
        <v>480701</v>
      </c>
      <c r="D32" s="5" t="s">
        <v>151</v>
      </c>
      <c r="E32" s="5">
        <v>62</v>
      </c>
      <c r="F32" s="9">
        <v>36.56</v>
      </c>
      <c r="G32" s="9">
        <f t="shared" si="0"/>
        <v>2266.7200000000003</v>
      </c>
      <c r="H32" s="9" t="s">
        <v>148</v>
      </c>
      <c r="I32" s="9" t="s">
        <v>149</v>
      </c>
      <c r="J32" s="11" t="s">
        <v>12</v>
      </c>
      <c r="K32" s="12">
        <f t="shared" si="1"/>
        <v>0.05</v>
      </c>
    </row>
    <row r="33" spans="1:11" ht="22.5" x14ac:dyDescent="0.2">
      <c r="A33" s="6">
        <v>28</v>
      </c>
      <c r="B33" s="5" t="s">
        <v>42</v>
      </c>
      <c r="C33" s="5">
        <v>480702</v>
      </c>
      <c r="D33" s="5" t="s">
        <v>151</v>
      </c>
      <c r="E33" s="5">
        <v>62</v>
      </c>
      <c r="F33" s="9">
        <v>69.11</v>
      </c>
      <c r="G33" s="9">
        <f t="shared" si="0"/>
        <v>4284.82</v>
      </c>
      <c r="H33" s="9" t="s">
        <v>148</v>
      </c>
      <c r="I33" s="9" t="s">
        <v>149</v>
      </c>
      <c r="J33" s="11" t="s">
        <v>12</v>
      </c>
      <c r="K33" s="12">
        <f t="shared" si="1"/>
        <v>0.1</v>
      </c>
    </row>
    <row r="34" spans="1:11" ht="22.5" x14ac:dyDescent="0.2">
      <c r="A34" s="6">
        <v>29</v>
      </c>
      <c r="B34" s="5" t="s">
        <v>43</v>
      </c>
      <c r="C34" s="5">
        <v>483191</v>
      </c>
      <c r="D34" s="5" t="s">
        <v>151</v>
      </c>
      <c r="E34" s="5">
        <v>62</v>
      </c>
      <c r="F34" s="9">
        <v>2.1</v>
      </c>
      <c r="G34" s="9">
        <f t="shared" si="0"/>
        <v>130.20000000000002</v>
      </c>
      <c r="H34" s="9" t="s">
        <v>148</v>
      </c>
      <c r="I34" s="9" t="s">
        <v>149</v>
      </c>
      <c r="J34" s="11" t="s">
        <v>12</v>
      </c>
      <c r="K34" s="12">
        <f t="shared" si="1"/>
        <v>0.01</v>
      </c>
    </row>
    <row r="35" spans="1:11" ht="22.5" x14ac:dyDescent="0.2">
      <c r="A35" s="6">
        <v>30</v>
      </c>
      <c r="B35" s="5" t="s">
        <v>44</v>
      </c>
      <c r="C35" s="5">
        <v>363039</v>
      </c>
      <c r="D35" s="5" t="s">
        <v>151</v>
      </c>
      <c r="E35" s="5">
        <v>62</v>
      </c>
      <c r="F35" s="9">
        <v>2.2000000000000002</v>
      </c>
      <c r="G35" s="9">
        <f t="shared" si="0"/>
        <v>136.4</v>
      </c>
      <c r="H35" s="9" t="s">
        <v>148</v>
      </c>
      <c r="I35" s="9" t="s">
        <v>149</v>
      </c>
      <c r="J35" s="11" t="s">
        <v>12</v>
      </c>
      <c r="K35" s="12">
        <f t="shared" si="1"/>
        <v>0.01</v>
      </c>
    </row>
    <row r="36" spans="1:11" ht="22.5" x14ac:dyDescent="0.2">
      <c r="A36" s="6">
        <v>31</v>
      </c>
      <c r="B36" s="5" t="s">
        <v>45</v>
      </c>
      <c r="C36" s="5">
        <v>483194</v>
      </c>
      <c r="D36" s="5" t="s">
        <v>151</v>
      </c>
      <c r="E36" s="5">
        <v>62</v>
      </c>
      <c r="F36" s="9">
        <v>2.8</v>
      </c>
      <c r="G36" s="9">
        <f t="shared" si="0"/>
        <v>173.6</v>
      </c>
      <c r="H36" s="9" t="s">
        <v>148</v>
      </c>
      <c r="I36" s="9" t="s">
        <v>149</v>
      </c>
      <c r="J36" s="11" t="s">
        <v>12</v>
      </c>
      <c r="K36" s="12">
        <f t="shared" si="1"/>
        <v>0.01</v>
      </c>
    </row>
    <row r="37" spans="1:11" ht="22.5" x14ac:dyDescent="0.2">
      <c r="A37" s="6">
        <v>32</v>
      </c>
      <c r="B37" s="5" t="s">
        <v>46</v>
      </c>
      <c r="C37" s="5">
        <v>465774</v>
      </c>
      <c r="D37" s="5" t="s">
        <v>151</v>
      </c>
      <c r="E37" s="5">
        <v>62</v>
      </c>
      <c r="F37" s="9">
        <v>8.26</v>
      </c>
      <c r="G37" s="9">
        <f t="shared" si="0"/>
        <v>512.12</v>
      </c>
      <c r="H37" s="9" t="s">
        <v>148</v>
      </c>
      <c r="I37" s="9" t="s">
        <v>149</v>
      </c>
      <c r="J37" s="11" t="s">
        <v>12</v>
      </c>
      <c r="K37" s="12">
        <f t="shared" si="1"/>
        <v>0.02</v>
      </c>
    </row>
    <row r="38" spans="1:11" ht="22.5" x14ac:dyDescent="0.2">
      <c r="A38" s="6">
        <v>33</v>
      </c>
      <c r="B38" s="5" t="s">
        <v>47</v>
      </c>
      <c r="C38" s="5">
        <v>483193</v>
      </c>
      <c r="D38" s="5" t="s">
        <v>151</v>
      </c>
      <c r="E38" s="5">
        <v>62</v>
      </c>
      <c r="F38" s="9">
        <v>8.1199999999999992</v>
      </c>
      <c r="G38" s="9">
        <f t="shared" si="0"/>
        <v>503.43999999999994</v>
      </c>
      <c r="H38" s="9" t="s">
        <v>148</v>
      </c>
      <c r="I38" s="9" t="s">
        <v>149</v>
      </c>
      <c r="J38" s="11" t="s">
        <v>12</v>
      </c>
      <c r="K38" s="12">
        <f t="shared" si="1"/>
        <v>0.02</v>
      </c>
    </row>
    <row r="39" spans="1:11" ht="22.5" x14ac:dyDescent="0.2">
      <c r="A39" s="6">
        <v>34</v>
      </c>
      <c r="B39" s="5" t="s">
        <v>48</v>
      </c>
      <c r="C39" s="5">
        <v>452534</v>
      </c>
      <c r="D39" s="5" t="s">
        <v>151</v>
      </c>
      <c r="E39" s="5">
        <v>81</v>
      </c>
      <c r="F39" s="9">
        <v>57.27</v>
      </c>
      <c r="G39" s="9">
        <f t="shared" si="0"/>
        <v>4638.87</v>
      </c>
      <c r="H39" s="9" t="s">
        <v>148</v>
      </c>
      <c r="I39" s="9" t="s">
        <v>149</v>
      </c>
      <c r="J39" s="11" t="s">
        <v>12</v>
      </c>
      <c r="K39" s="12">
        <f t="shared" si="1"/>
        <v>0.1</v>
      </c>
    </row>
    <row r="40" spans="1:11" x14ac:dyDescent="0.2">
      <c r="A40" s="6">
        <v>35</v>
      </c>
      <c r="B40" s="5" t="s">
        <v>49</v>
      </c>
      <c r="C40" s="5">
        <v>265158</v>
      </c>
      <c r="D40" s="5" t="s">
        <v>151</v>
      </c>
      <c r="E40" s="5">
        <v>242</v>
      </c>
      <c r="F40" s="9">
        <v>22.04</v>
      </c>
      <c r="G40" s="9">
        <f t="shared" si="0"/>
        <v>5333.6799999999994</v>
      </c>
      <c r="H40" s="9" t="s">
        <v>148</v>
      </c>
      <c r="I40" s="9" t="s">
        <v>149</v>
      </c>
      <c r="J40" s="11" t="s">
        <v>12</v>
      </c>
      <c r="K40" s="12">
        <f t="shared" si="1"/>
        <v>0.05</v>
      </c>
    </row>
    <row r="41" spans="1:11" ht="22.5" x14ac:dyDescent="0.2">
      <c r="A41" s="6">
        <v>36</v>
      </c>
      <c r="B41" s="5" t="s">
        <v>50</v>
      </c>
      <c r="C41" s="5">
        <v>374269</v>
      </c>
      <c r="D41" s="5" t="s">
        <v>151</v>
      </c>
      <c r="E41" s="5">
        <v>81</v>
      </c>
      <c r="F41" s="9">
        <v>8.15</v>
      </c>
      <c r="G41" s="9">
        <f t="shared" si="0"/>
        <v>660.15</v>
      </c>
      <c r="H41" s="9" t="s">
        <v>148</v>
      </c>
      <c r="I41" s="9" t="s">
        <v>149</v>
      </c>
      <c r="J41" s="11" t="s">
        <v>12</v>
      </c>
      <c r="K41" s="12">
        <f t="shared" si="1"/>
        <v>0.02</v>
      </c>
    </row>
    <row r="42" spans="1:11" ht="22.5" x14ac:dyDescent="0.2">
      <c r="A42" s="6">
        <v>37</v>
      </c>
      <c r="B42" s="5" t="s">
        <v>51</v>
      </c>
      <c r="C42" s="5">
        <v>483202</v>
      </c>
      <c r="D42" s="5" t="s">
        <v>151</v>
      </c>
      <c r="E42" s="5">
        <v>50</v>
      </c>
      <c r="F42" s="9">
        <v>16.489999999999998</v>
      </c>
      <c r="G42" s="9">
        <f t="shared" si="0"/>
        <v>824.49999999999989</v>
      </c>
      <c r="H42" s="9" t="s">
        <v>148</v>
      </c>
      <c r="I42" s="9" t="s">
        <v>149</v>
      </c>
      <c r="J42" s="11" t="s">
        <v>12</v>
      </c>
      <c r="K42" s="12">
        <f t="shared" si="1"/>
        <v>0.03</v>
      </c>
    </row>
    <row r="43" spans="1:11" ht="22.5" x14ac:dyDescent="0.2">
      <c r="A43" s="6">
        <v>38</v>
      </c>
      <c r="B43" s="5" t="s">
        <v>52</v>
      </c>
      <c r="C43" s="5">
        <v>483210</v>
      </c>
      <c r="D43" s="5" t="s">
        <v>151</v>
      </c>
      <c r="E43" s="5">
        <v>50</v>
      </c>
      <c r="F43" s="9">
        <v>26.62</v>
      </c>
      <c r="G43" s="9">
        <f t="shared" si="0"/>
        <v>1331</v>
      </c>
      <c r="H43" s="9" t="s">
        <v>148</v>
      </c>
      <c r="I43" s="9" t="s">
        <v>149</v>
      </c>
      <c r="J43" s="11" t="s">
        <v>12</v>
      </c>
      <c r="K43" s="12">
        <f t="shared" si="1"/>
        <v>0.05</v>
      </c>
    </row>
    <row r="44" spans="1:11" ht="22.5" x14ac:dyDescent="0.2">
      <c r="A44" s="6">
        <v>39</v>
      </c>
      <c r="B44" s="5" t="s">
        <v>53</v>
      </c>
      <c r="C44" s="5">
        <v>374260</v>
      </c>
      <c r="D44" s="5" t="s">
        <v>151</v>
      </c>
      <c r="E44" s="5">
        <v>81</v>
      </c>
      <c r="F44" s="9">
        <v>6.06</v>
      </c>
      <c r="G44" s="9">
        <f t="shared" si="0"/>
        <v>490.85999999999996</v>
      </c>
      <c r="H44" s="9" t="s">
        <v>148</v>
      </c>
      <c r="I44" s="9" t="s">
        <v>149</v>
      </c>
      <c r="J44" s="11" t="s">
        <v>12</v>
      </c>
      <c r="K44" s="12">
        <f t="shared" si="1"/>
        <v>0.02</v>
      </c>
    </row>
    <row r="45" spans="1:11" ht="22.5" x14ac:dyDescent="0.2">
      <c r="A45" s="6">
        <v>40</v>
      </c>
      <c r="B45" s="5" t="s">
        <v>54</v>
      </c>
      <c r="C45" s="5">
        <v>237363</v>
      </c>
      <c r="D45" s="5" t="s">
        <v>151</v>
      </c>
      <c r="E45" s="5">
        <v>75</v>
      </c>
      <c r="F45" s="9">
        <v>20.3</v>
      </c>
      <c r="G45" s="9">
        <f t="shared" si="0"/>
        <v>1522.5</v>
      </c>
      <c r="H45" s="9" t="s">
        <v>148</v>
      </c>
      <c r="I45" s="9" t="s">
        <v>149</v>
      </c>
      <c r="J45" s="11" t="s">
        <v>12</v>
      </c>
      <c r="K45" s="12">
        <f t="shared" si="1"/>
        <v>0.05</v>
      </c>
    </row>
    <row r="46" spans="1:11" ht="22.5" x14ac:dyDescent="0.2">
      <c r="A46" s="6">
        <v>41</v>
      </c>
      <c r="B46" s="5" t="s">
        <v>55</v>
      </c>
      <c r="C46" s="5">
        <v>483211</v>
      </c>
      <c r="D46" s="5" t="s">
        <v>151</v>
      </c>
      <c r="E46" s="5">
        <v>50</v>
      </c>
      <c r="F46" s="9">
        <v>25.6</v>
      </c>
      <c r="G46" s="9">
        <f t="shared" si="0"/>
        <v>1280</v>
      </c>
      <c r="H46" s="9" t="s">
        <v>148</v>
      </c>
      <c r="I46" s="9" t="s">
        <v>149</v>
      </c>
      <c r="J46" s="11" t="s">
        <v>12</v>
      </c>
      <c r="K46" s="12">
        <f t="shared" si="1"/>
        <v>0.05</v>
      </c>
    </row>
    <row r="47" spans="1:11" ht="22.5" x14ac:dyDescent="0.2">
      <c r="A47" s="6">
        <v>42</v>
      </c>
      <c r="B47" s="5" t="s">
        <v>56</v>
      </c>
      <c r="C47" s="5">
        <v>362254</v>
      </c>
      <c r="D47" s="5" t="s">
        <v>151</v>
      </c>
      <c r="E47" s="5">
        <v>62</v>
      </c>
      <c r="F47" s="9">
        <v>41.9</v>
      </c>
      <c r="G47" s="9">
        <f t="shared" si="0"/>
        <v>2597.7999999999997</v>
      </c>
      <c r="H47" s="9" t="s">
        <v>148</v>
      </c>
      <c r="I47" s="9" t="s">
        <v>149</v>
      </c>
      <c r="J47" s="11" t="s">
        <v>12</v>
      </c>
      <c r="K47" s="12">
        <f t="shared" si="1"/>
        <v>0.05</v>
      </c>
    </row>
    <row r="48" spans="1:11" ht="22.5" x14ac:dyDescent="0.2">
      <c r="A48" s="6">
        <v>43</v>
      </c>
      <c r="B48" s="5" t="s">
        <v>57</v>
      </c>
      <c r="C48" s="5">
        <v>243138</v>
      </c>
      <c r="D48" s="5" t="s">
        <v>151</v>
      </c>
      <c r="E48" s="5">
        <v>70</v>
      </c>
      <c r="F48" s="9">
        <v>14.04</v>
      </c>
      <c r="G48" s="9">
        <f t="shared" si="0"/>
        <v>982.8</v>
      </c>
      <c r="H48" s="9" t="s">
        <v>148</v>
      </c>
      <c r="I48" s="9" t="s">
        <v>149</v>
      </c>
      <c r="J48" s="11" t="s">
        <v>12</v>
      </c>
      <c r="K48" s="12">
        <f t="shared" si="1"/>
        <v>0.03</v>
      </c>
    </row>
    <row r="49" spans="1:11" ht="22.5" x14ac:dyDescent="0.2">
      <c r="A49" s="6">
        <v>44</v>
      </c>
      <c r="B49" s="5" t="s">
        <v>58</v>
      </c>
      <c r="C49" s="5">
        <v>243136</v>
      </c>
      <c r="D49" s="5" t="s">
        <v>151</v>
      </c>
      <c r="E49" s="5">
        <v>62</v>
      </c>
      <c r="F49" s="9">
        <v>9.26</v>
      </c>
      <c r="G49" s="9">
        <f t="shared" si="0"/>
        <v>574.12</v>
      </c>
      <c r="H49" s="9" t="s">
        <v>148</v>
      </c>
      <c r="I49" s="9" t="s">
        <v>149</v>
      </c>
      <c r="J49" s="11" t="s">
        <v>12</v>
      </c>
      <c r="K49" s="12">
        <f t="shared" si="1"/>
        <v>0.02</v>
      </c>
    </row>
    <row r="50" spans="1:11" ht="22.5" x14ac:dyDescent="0.2">
      <c r="A50" s="6">
        <v>45</v>
      </c>
      <c r="B50" s="5" t="s">
        <v>59</v>
      </c>
      <c r="C50" s="5">
        <v>240428</v>
      </c>
      <c r="D50" s="5" t="s">
        <v>151</v>
      </c>
      <c r="E50" s="5">
        <v>62</v>
      </c>
      <c r="F50" s="9">
        <v>4.45</v>
      </c>
      <c r="G50" s="9">
        <f t="shared" si="0"/>
        <v>275.90000000000003</v>
      </c>
      <c r="H50" s="9" t="s">
        <v>148</v>
      </c>
      <c r="I50" s="9" t="s">
        <v>149</v>
      </c>
      <c r="J50" s="11" t="s">
        <v>12</v>
      </c>
      <c r="K50" s="12">
        <f t="shared" si="1"/>
        <v>0.01</v>
      </c>
    </row>
    <row r="51" spans="1:11" ht="22.5" x14ac:dyDescent="0.2">
      <c r="A51" s="6">
        <v>46</v>
      </c>
      <c r="B51" s="5" t="s">
        <v>60</v>
      </c>
      <c r="C51" s="5">
        <v>240429</v>
      </c>
      <c r="D51" s="5" t="s">
        <v>151</v>
      </c>
      <c r="E51" s="5">
        <v>62</v>
      </c>
      <c r="F51" s="9">
        <v>7.19</v>
      </c>
      <c r="G51" s="9">
        <f t="shared" si="0"/>
        <v>445.78000000000003</v>
      </c>
      <c r="H51" s="9" t="s">
        <v>148</v>
      </c>
      <c r="I51" s="9" t="s">
        <v>149</v>
      </c>
      <c r="J51" s="11" t="s">
        <v>12</v>
      </c>
      <c r="K51" s="12">
        <f t="shared" si="1"/>
        <v>0.02</v>
      </c>
    </row>
    <row r="52" spans="1:11" ht="22.5" x14ac:dyDescent="0.2">
      <c r="A52" s="6">
        <v>47</v>
      </c>
      <c r="B52" s="5" t="s">
        <v>61</v>
      </c>
      <c r="C52" s="5">
        <v>441117</v>
      </c>
      <c r="D52" s="5" t="s">
        <v>151</v>
      </c>
      <c r="E52" s="5">
        <v>62</v>
      </c>
      <c r="F52" s="9">
        <v>7.13</v>
      </c>
      <c r="G52" s="9">
        <f t="shared" si="0"/>
        <v>442.06</v>
      </c>
      <c r="H52" s="9" t="s">
        <v>148</v>
      </c>
      <c r="I52" s="9" t="s">
        <v>149</v>
      </c>
      <c r="J52" s="11" t="s">
        <v>12</v>
      </c>
      <c r="K52" s="12">
        <f t="shared" si="1"/>
        <v>0.02</v>
      </c>
    </row>
    <row r="53" spans="1:11" ht="22.5" x14ac:dyDescent="0.2">
      <c r="A53" s="6">
        <v>48</v>
      </c>
      <c r="B53" s="5" t="s">
        <v>62</v>
      </c>
      <c r="C53" s="5">
        <v>474513</v>
      </c>
      <c r="D53" s="5" t="s">
        <v>151</v>
      </c>
      <c r="E53" s="5">
        <v>62</v>
      </c>
      <c r="F53" s="9">
        <v>8.6300000000000008</v>
      </c>
      <c r="G53" s="9">
        <f t="shared" si="0"/>
        <v>535.06000000000006</v>
      </c>
      <c r="H53" s="9" t="s">
        <v>148</v>
      </c>
      <c r="I53" s="9" t="s">
        <v>149</v>
      </c>
      <c r="J53" s="11" t="s">
        <v>12</v>
      </c>
      <c r="K53" s="12">
        <f t="shared" si="1"/>
        <v>0.02</v>
      </c>
    </row>
    <row r="54" spans="1:11" ht="22.5" x14ac:dyDescent="0.2">
      <c r="A54" s="6">
        <v>49</v>
      </c>
      <c r="B54" s="5" t="s">
        <v>63</v>
      </c>
      <c r="C54" s="5">
        <v>474513</v>
      </c>
      <c r="D54" s="5" t="s">
        <v>151</v>
      </c>
      <c r="E54" s="5">
        <v>62</v>
      </c>
      <c r="F54" s="9">
        <v>6.29</v>
      </c>
      <c r="G54" s="9">
        <f t="shared" si="0"/>
        <v>389.98</v>
      </c>
      <c r="H54" s="9" t="s">
        <v>148</v>
      </c>
      <c r="I54" s="9" t="s">
        <v>149</v>
      </c>
      <c r="J54" s="11" t="s">
        <v>12</v>
      </c>
      <c r="K54" s="12">
        <f t="shared" si="1"/>
        <v>0.02</v>
      </c>
    </row>
    <row r="55" spans="1:11" ht="22.5" x14ac:dyDescent="0.2">
      <c r="A55" s="6">
        <v>50</v>
      </c>
      <c r="B55" s="5" t="s">
        <v>64</v>
      </c>
      <c r="C55" s="5">
        <v>462382</v>
      </c>
      <c r="D55" s="5" t="s">
        <v>151</v>
      </c>
      <c r="E55" s="5">
        <v>68</v>
      </c>
      <c r="F55" s="9">
        <v>9.33</v>
      </c>
      <c r="G55" s="9">
        <f t="shared" si="0"/>
        <v>634.44000000000005</v>
      </c>
      <c r="H55" s="9" t="s">
        <v>148</v>
      </c>
      <c r="I55" s="9" t="s">
        <v>149</v>
      </c>
      <c r="J55" s="11" t="s">
        <v>12</v>
      </c>
      <c r="K55" s="12">
        <f t="shared" si="1"/>
        <v>0.02</v>
      </c>
    </row>
    <row r="56" spans="1:11" ht="22.5" x14ac:dyDescent="0.2">
      <c r="A56" s="6">
        <v>51</v>
      </c>
      <c r="B56" s="5" t="s">
        <v>65</v>
      </c>
      <c r="C56" s="5">
        <v>318518</v>
      </c>
      <c r="D56" s="5" t="s">
        <v>151</v>
      </c>
      <c r="E56" s="5">
        <v>93</v>
      </c>
      <c r="F56" s="9">
        <v>10.6</v>
      </c>
      <c r="G56" s="9">
        <f t="shared" si="0"/>
        <v>985.8</v>
      </c>
      <c r="H56" s="9" t="s">
        <v>148</v>
      </c>
      <c r="I56" s="9" t="s">
        <v>149</v>
      </c>
      <c r="J56" s="11" t="s">
        <v>12</v>
      </c>
      <c r="K56" s="12">
        <f t="shared" si="1"/>
        <v>0.03</v>
      </c>
    </row>
    <row r="57" spans="1:11" ht="22.5" x14ac:dyDescent="0.2">
      <c r="A57" s="6">
        <v>52</v>
      </c>
      <c r="B57" s="5" t="s">
        <v>66</v>
      </c>
      <c r="C57" s="5">
        <v>480223</v>
      </c>
      <c r="D57" s="5" t="s">
        <v>151</v>
      </c>
      <c r="E57" s="5">
        <v>100</v>
      </c>
      <c r="F57" s="9">
        <v>6.5</v>
      </c>
      <c r="G57" s="9">
        <f t="shared" si="0"/>
        <v>650</v>
      </c>
      <c r="H57" s="9" t="s">
        <v>148</v>
      </c>
      <c r="I57" s="9" t="s">
        <v>149</v>
      </c>
      <c r="J57" s="11" t="s">
        <v>12</v>
      </c>
      <c r="K57" s="12">
        <f t="shared" si="1"/>
        <v>0.02</v>
      </c>
    </row>
    <row r="58" spans="1:11" ht="22.5" x14ac:dyDescent="0.2">
      <c r="A58" s="6">
        <v>53</v>
      </c>
      <c r="B58" s="5" t="s">
        <v>67</v>
      </c>
      <c r="C58" s="5">
        <v>318673</v>
      </c>
      <c r="D58" s="5" t="s">
        <v>151</v>
      </c>
      <c r="E58" s="5">
        <v>137</v>
      </c>
      <c r="F58" s="9">
        <v>5.98</v>
      </c>
      <c r="G58" s="9">
        <f t="shared" si="0"/>
        <v>819.2600000000001</v>
      </c>
      <c r="H58" s="9" t="s">
        <v>148</v>
      </c>
      <c r="I58" s="9" t="s">
        <v>149</v>
      </c>
      <c r="J58" s="11" t="s">
        <v>12</v>
      </c>
      <c r="K58" s="12">
        <f t="shared" si="1"/>
        <v>0.02</v>
      </c>
    </row>
    <row r="59" spans="1:11" ht="22.5" x14ac:dyDescent="0.2">
      <c r="A59" s="6">
        <v>54</v>
      </c>
      <c r="B59" s="5" t="s">
        <v>68</v>
      </c>
      <c r="C59" s="5">
        <v>258341</v>
      </c>
      <c r="D59" s="5" t="s">
        <v>151</v>
      </c>
      <c r="E59" s="5">
        <v>125</v>
      </c>
      <c r="F59" s="9">
        <v>1.35</v>
      </c>
      <c r="G59" s="9">
        <f t="shared" si="0"/>
        <v>168.75</v>
      </c>
      <c r="H59" s="9" t="s">
        <v>148</v>
      </c>
      <c r="I59" s="9" t="s">
        <v>149</v>
      </c>
      <c r="J59" s="11" t="s">
        <v>12</v>
      </c>
      <c r="K59" s="12">
        <f t="shared" si="1"/>
        <v>0.01</v>
      </c>
    </row>
    <row r="60" spans="1:11" ht="22.5" x14ac:dyDescent="0.2">
      <c r="A60" s="6">
        <v>55</v>
      </c>
      <c r="B60" s="5" t="s">
        <v>69</v>
      </c>
      <c r="C60" s="5">
        <v>258342</v>
      </c>
      <c r="D60" s="5" t="s">
        <v>151</v>
      </c>
      <c r="E60" s="5">
        <v>218</v>
      </c>
      <c r="F60" s="9">
        <v>3</v>
      </c>
      <c r="G60" s="9">
        <f t="shared" si="0"/>
        <v>654</v>
      </c>
      <c r="H60" s="9" t="s">
        <v>148</v>
      </c>
      <c r="I60" s="9" t="s">
        <v>149</v>
      </c>
      <c r="J60" s="11" t="s">
        <v>12</v>
      </c>
      <c r="K60" s="12">
        <f t="shared" si="1"/>
        <v>0.01</v>
      </c>
    </row>
    <row r="61" spans="1:11" ht="22.5" x14ac:dyDescent="0.2">
      <c r="A61" s="6">
        <v>56</v>
      </c>
      <c r="B61" s="5" t="s">
        <v>70</v>
      </c>
      <c r="C61" s="5">
        <v>240421</v>
      </c>
      <c r="D61" s="5" t="s">
        <v>151</v>
      </c>
      <c r="E61" s="5">
        <v>162</v>
      </c>
      <c r="F61" s="9">
        <v>2.95</v>
      </c>
      <c r="G61" s="9">
        <f t="shared" si="0"/>
        <v>477.90000000000003</v>
      </c>
      <c r="H61" s="9" t="s">
        <v>148</v>
      </c>
      <c r="I61" s="9" t="s">
        <v>149</v>
      </c>
      <c r="J61" s="11" t="s">
        <v>12</v>
      </c>
      <c r="K61" s="12">
        <f t="shared" si="1"/>
        <v>0.01</v>
      </c>
    </row>
    <row r="62" spans="1:11" ht="22.5" x14ac:dyDescent="0.2">
      <c r="A62" s="6">
        <v>57</v>
      </c>
      <c r="B62" s="5" t="s">
        <v>71</v>
      </c>
      <c r="C62" s="5">
        <v>398760</v>
      </c>
      <c r="D62" s="5" t="s">
        <v>151</v>
      </c>
      <c r="E62" s="5">
        <v>187</v>
      </c>
      <c r="F62" s="9">
        <v>10.9</v>
      </c>
      <c r="G62" s="9">
        <f t="shared" si="0"/>
        <v>2038.3</v>
      </c>
      <c r="H62" s="9" t="s">
        <v>148</v>
      </c>
      <c r="I62" s="9" t="s">
        <v>149</v>
      </c>
      <c r="J62" s="11" t="s">
        <v>12</v>
      </c>
      <c r="K62" s="12">
        <f t="shared" si="1"/>
        <v>0.03</v>
      </c>
    </row>
    <row r="63" spans="1:11" ht="22.5" x14ac:dyDescent="0.2">
      <c r="A63" s="6">
        <v>58</v>
      </c>
      <c r="B63" s="5" t="s">
        <v>72</v>
      </c>
      <c r="C63" s="5">
        <v>398761</v>
      </c>
      <c r="D63" s="5" t="s">
        <v>151</v>
      </c>
      <c r="E63" s="5">
        <v>156</v>
      </c>
      <c r="F63" s="9">
        <v>8.42</v>
      </c>
      <c r="G63" s="9">
        <f t="shared" si="0"/>
        <v>1313.52</v>
      </c>
      <c r="H63" s="9" t="s">
        <v>148</v>
      </c>
      <c r="I63" s="9" t="s">
        <v>149</v>
      </c>
      <c r="J63" s="11" t="s">
        <v>12</v>
      </c>
      <c r="K63" s="12">
        <f t="shared" si="1"/>
        <v>0.02</v>
      </c>
    </row>
    <row r="64" spans="1:11" ht="22.5" x14ac:dyDescent="0.2">
      <c r="A64" s="6">
        <v>59</v>
      </c>
      <c r="B64" s="5" t="s">
        <v>73</v>
      </c>
      <c r="C64" s="5">
        <v>258348</v>
      </c>
      <c r="D64" s="5" t="s">
        <v>151</v>
      </c>
      <c r="E64" s="5">
        <v>137</v>
      </c>
      <c r="F64" s="9">
        <v>47.9</v>
      </c>
      <c r="G64" s="9">
        <f t="shared" si="0"/>
        <v>6562.3</v>
      </c>
      <c r="H64" s="9" t="s">
        <v>148</v>
      </c>
      <c r="I64" s="9" t="s">
        <v>149</v>
      </c>
      <c r="J64" s="11" t="s">
        <v>12</v>
      </c>
      <c r="K64" s="12">
        <f t="shared" si="1"/>
        <v>0.05</v>
      </c>
    </row>
    <row r="65" spans="1:11" ht="22.5" x14ac:dyDescent="0.2">
      <c r="A65" s="6">
        <v>60</v>
      </c>
      <c r="B65" s="5" t="s">
        <v>74</v>
      </c>
      <c r="C65" s="5">
        <v>374190</v>
      </c>
      <c r="D65" s="5" t="s">
        <v>151</v>
      </c>
      <c r="E65" s="5">
        <v>62</v>
      </c>
      <c r="F65" s="9">
        <v>9.8699999999999992</v>
      </c>
      <c r="G65" s="9">
        <f t="shared" si="0"/>
        <v>611.93999999999994</v>
      </c>
      <c r="H65" s="9" t="s">
        <v>148</v>
      </c>
      <c r="I65" s="9" t="s">
        <v>149</v>
      </c>
      <c r="J65" s="11" t="s">
        <v>12</v>
      </c>
      <c r="K65" s="12">
        <f t="shared" si="1"/>
        <v>0.02</v>
      </c>
    </row>
    <row r="66" spans="1:11" ht="22.5" x14ac:dyDescent="0.2">
      <c r="A66" s="6">
        <v>61</v>
      </c>
      <c r="B66" s="5" t="s">
        <v>75</v>
      </c>
      <c r="C66" s="5">
        <v>337657</v>
      </c>
      <c r="D66" s="5" t="s">
        <v>151</v>
      </c>
      <c r="E66" s="5">
        <v>62</v>
      </c>
      <c r="F66" s="9">
        <v>9.75</v>
      </c>
      <c r="G66" s="9">
        <f t="shared" si="0"/>
        <v>604.5</v>
      </c>
      <c r="H66" s="9" t="s">
        <v>148</v>
      </c>
      <c r="I66" s="9" t="s">
        <v>149</v>
      </c>
      <c r="J66" s="11" t="s">
        <v>12</v>
      </c>
      <c r="K66" s="12">
        <f t="shared" si="1"/>
        <v>0.02</v>
      </c>
    </row>
    <row r="67" spans="1:11" ht="22.5" x14ac:dyDescent="0.2">
      <c r="A67" s="6">
        <v>62</v>
      </c>
      <c r="B67" s="5" t="s">
        <v>76</v>
      </c>
      <c r="C67" s="5">
        <v>351452</v>
      </c>
      <c r="D67" s="5" t="s">
        <v>151</v>
      </c>
      <c r="E67" s="5">
        <v>151</v>
      </c>
      <c r="F67" s="9">
        <v>13.29</v>
      </c>
      <c r="G67" s="9">
        <f t="shared" si="0"/>
        <v>2006.79</v>
      </c>
      <c r="H67" s="9" t="s">
        <v>148</v>
      </c>
      <c r="I67" s="9" t="s">
        <v>149</v>
      </c>
      <c r="J67" s="11" t="s">
        <v>12</v>
      </c>
      <c r="K67" s="12">
        <f t="shared" si="1"/>
        <v>0.03</v>
      </c>
    </row>
    <row r="68" spans="1:11" ht="22.5" x14ac:dyDescent="0.2">
      <c r="A68" s="6">
        <v>63</v>
      </c>
      <c r="B68" s="5" t="s">
        <v>77</v>
      </c>
      <c r="C68" s="5">
        <v>351454</v>
      </c>
      <c r="D68" s="5" t="s">
        <v>151</v>
      </c>
      <c r="E68" s="5">
        <v>118</v>
      </c>
      <c r="F68" s="9">
        <v>4.5</v>
      </c>
      <c r="G68" s="9">
        <f t="shared" si="0"/>
        <v>531</v>
      </c>
      <c r="H68" s="9" t="s">
        <v>148</v>
      </c>
      <c r="I68" s="9" t="s">
        <v>149</v>
      </c>
      <c r="J68" s="11" t="s">
        <v>12</v>
      </c>
      <c r="K68" s="12">
        <f t="shared" si="1"/>
        <v>0.01</v>
      </c>
    </row>
    <row r="69" spans="1:11" ht="22.5" x14ac:dyDescent="0.2">
      <c r="A69" s="6">
        <v>64</v>
      </c>
      <c r="B69" s="5" t="s">
        <v>78</v>
      </c>
      <c r="C69" s="5">
        <v>351455</v>
      </c>
      <c r="D69" s="5" t="s">
        <v>151</v>
      </c>
      <c r="E69" s="5">
        <v>112</v>
      </c>
      <c r="F69" s="9">
        <v>6.4</v>
      </c>
      <c r="G69" s="9">
        <f t="shared" si="0"/>
        <v>716.80000000000007</v>
      </c>
      <c r="H69" s="9" t="s">
        <v>148</v>
      </c>
      <c r="I69" s="9" t="s">
        <v>149</v>
      </c>
      <c r="J69" s="11" t="s">
        <v>12</v>
      </c>
      <c r="K69" s="12">
        <f t="shared" si="1"/>
        <v>0.02</v>
      </c>
    </row>
    <row r="70" spans="1:11" ht="22.5" x14ac:dyDescent="0.2">
      <c r="A70" s="6">
        <v>65</v>
      </c>
      <c r="B70" s="5" t="s">
        <v>79</v>
      </c>
      <c r="C70" s="5">
        <v>351456</v>
      </c>
      <c r="D70" s="5" t="s">
        <v>151</v>
      </c>
      <c r="E70" s="5">
        <v>137</v>
      </c>
      <c r="F70" s="9">
        <v>12.49</v>
      </c>
      <c r="G70" s="9">
        <f t="shared" si="0"/>
        <v>1711.13</v>
      </c>
      <c r="H70" s="9" t="s">
        <v>148</v>
      </c>
      <c r="I70" s="9" t="s">
        <v>149</v>
      </c>
      <c r="J70" s="11" t="s">
        <v>12</v>
      </c>
      <c r="K70" s="12">
        <f t="shared" si="1"/>
        <v>0.03</v>
      </c>
    </row>
    <row r="71" spans="1:11" ht="22.5" x14ac:dyDescent="0.2">
      <c r="A71" s="6">
        <v>66</v>
      </c>
      <c r="B71" s="5" t="s">
        <v>80</v>
      </c>
      <c r="C71" s="5">
        <v>390466</v>
      </c>
      <c r="D71" s="5" t="s">
        <v>151</v>
      </c>
      <c r="E71" s="5">
        <v>175</v>
      </c>
      <c r="F71" s="9">
        <v>10.199999999999999</v>
      </c>
      <c r="G71" s="9">
        <f t="shared" ref="G71:G134" si="2">F71*E71</f>
        <v>1784.9999999999998</v>
      </c>
      <c r="H71" s="9" t="s">
        <v>148</v>
      </c>
      <c r="I71" s="9" t="s">
        <v>149</v>
      </c>
      <c r="J71" s="11" t="s">
        <v>12</v>
      </c>
      <c r="K71" s="12">
        <f t="shared" ref="K71:K134" si="3">IF(F71&lt;0.01,"",IF(AND(F71&gt;=0.01,F71&lt;=5),0.01,IF(F71&lt;=10,0.02,IF(F71&lt;=20,0.03,IF(F71&lt;=50,0.05,IF(F71&lt;=100,0.1,IF(F71&lt;=200,0.12,IF(F71&lt;=500,0.2,IF(F71&lt;=1000,0.4,IF(F71&lt;=2000,0.5,IF(F71&lt;=5000,0.8,IF(F71&lt;=10000,F71*0.005,"Avaliação Específica"))))))))))))</f>
        <v>0.03</v>
      </c>
    </row>
    <row r="72" spans="1:11" ht="22.5" x14ac:dyDescent="0.2">
      <c r="A72" s="6">
        <v>67</v>
      </c>
      <c r="B72" s="5" t="s">
        <v>81</v>
      </c>
      <c r="C72" s="5">
        <v>351460</v>
      </c>
      <c r="D72" s="5" t="s">
        <v>151</v>
      </c>
      <c r="E72" s="5">
        <v>181</v>
      </c>
      <c r="F72" s="9">
        <v>5.08</v>
      </c>
      <c r="G72" s="9">
        <f t="shared" si="2"/>
        <v>919.48</v>
      </c>
      <c r="H72" s="9" t="s">
        <v>148</v>
      </c>
      <c r="I72" s="9" t="s">
        <v>149</v>
      </c>
      <c r="J72" s="11" t="s">
        <v>12</v>
      </c>
      <c r="K72" s="12">
        <f t="shared" si="3"/>
        <v>0.02</v>
      </c>
    </row>
    <row r="73" spans="1:11" ht="22.5" x14ac:dyDescent="0.2">
      <c r="A73" s="6">
        <v>68</v>
      </c>
      <c r="B73" s="5" t="s">
        <v>82</v>
      </c>
      <c r="C73" s="5">
        <v>351461</v>
      </c>
      <c r="D73" s="5" t="s">
        <v>151</v>
      </c>
      <c r="E73" s="5">
        <v>137</v>
      </c>
      <c r="F73" s="9">
        <v>4.03</v>
      </c>
      <c r="G73" s="9">
        <f t="shared" si="2"/>
        <v>552.11</v>
      </c>
      <c r="H73" s="9" t="s">
        <v>148</v>
      </c>
      <c r="I73" s="9" t="s">
        <v>149</v>
      </c>
      <c r="J73" s="11" t="s">
        <v>12</v>
      </c>
      <c r="K73" s="12">
        <f t="shared" si="3"/>
        <v>0.01</v>
      </c>
    </row>
    <row r="74" spans="1:11" ht="22.5" x14ac:dyDescent="0.2">
      <c r="A74" s="6">
        <v>69</v>
      </c>
      <c r="B74" s="5" t="s">
        <v>83</v>
      </c>
      <c r="C74" s="5">
        <v>351462</v>
      </c>
      <c r="D74" s="5" t="s">
        <v>151</v>
      </c>
      <c r="E74" s="5">
        <v>100</v>
      </c>
      <c r="F74" s="9">
        <v>10.43</v>
      </c>
      <c r="G74" s="9">
        <f t="shared" si="2"/>
        <v>1043</v>
      </c>
      <c r="H74" s="9" t="s">
        <v>148</v>
      </c>
      <c r="I74" s="9" t="s">
        <v>149</v>
      </c>
      <c r="J74" s="11" t="s">
        <v>12</v>
      </c>
      <c r="K74" s="12">
        <f t="shared" si="3"/>
        <v>0.03</v>
      </c>
    </row>
    <row r="75" spans="1:11" ht="22.5" x14ac:dyDescent="0.2">
      <c r="A75" s="6">
        <v>70</v>
      </c>
      <c r="B75" s="5" t="s">
        <v>84</v>
      </c>
      <c r="C75" s="5">
        <v>242793</v>
      </c>
      <c r="D75" s="5" t="s">
        <v>151</v>
      </c>
      <c r="E75" s="5">
        <v>125</v>
      </c>
      <c r="F75" s="9">
        <v>1.87</v>
      </c>
      <c r="G75" s="9">
        <f t="shared" si="2"/>
        <v>233.75</v>
      </c>
      <c r="H75" s="9" t="s">
        <v>148</v>
      </c>
      <c r="I75" s="9" t="s">
        <v>149</v>
      </c>
      <c r="J75" s="11" t="s">
        <v>12</v>
      </c>
      <c r="K75" s="12">
        <f t="shared" si="3"/>
        <v>0.01</v>
      </c>
    </row>
    <row r="76" spans="1:11" ht="22.5" x14ac:dyDescent="0.2">
      <c r="A76" s="6">
        <v>71</v>
      </c>
      <c r="B76" s="5" t="s">
        <v>85</v>
      </c>
      <c r="C76" s="5">
        <v>242984</v>
      </c>
      <c r="D76" s="5" t="s">
        <v>151</v>
      </c>
      <c r="E76" s="5">
        <v>143</v>
      </c>
      <c r="F76" s="9">
        <v>2.29</v>
      </c>
      <c r="G76" s="9">
        <f t="shared" si="2"/>
        <v>327.47000000000003</v>
      </c>
      <c r="H76" s="9" t="s">
        <v>148</v>
      </c>
      <c r="I76" s="9" t="s">
        <v>149</v>
      </c>
      <c r="J76" s="11" t="s">
        <v>12</v>
      </c>
      <c r="K76" s="12">
        <f t="shared" si="3"/>
        <v>0.01</v>
      </c>
    </row>
    <row r="77" spans="1:11" ht="22.5" x14ac:dyDescent="0.2">
      <c r="A77" s="6">
        <v>72</v>
      </c>
      <c r="B77" s="5" t="s">
        <v>86</v>
      </c>
      <c r="C77" s="5">
        <v>242984</v>
      </c>
      <c r="D77" s="5" t="s">
        <v>151</v>
      </c>
      <c r="E77" s="5">
        <v>145</v>
      </c>
      <c r="F77" s="9">
        <v>9.17</v>
      </c>
      <c r="G77" s="9">
        <f t="shared" si="2"/>
        <v>1329.65</v>
      </c>
      <c r="H77" s="9" t="s">
        <v>148</v>
      </c>
      <c r="I77" s="9" t="s">
        <v>149</v>
      </c>
      <c r="J77" s="11" t="s">
        <v>12</v>
      </c>
      <c r="K77" s="12">
        <f t="shared" si="3"/>
        <v>0.02</v>
      </c>
    </row>
    <row r="78" spans="1:11" ht="22.5" x14ac:dyDescent="0.2">
      <c r="A78" s="6">
        <v>73</v>
      </c>
      <c r="B78" s="5" t="s">
        <v>87</v>
      </c>
      <c r="C78" s="5">
        <v>242984</v>
      </c>
      <c r="D78" s="5" t="s">
        <v>151</v>
      </c>
      <c r="E78" s="5">
        <v>137</v>
      </c>
      <c r="F78" s="9">
        <v>12.36</v>
      </c>
      <c r="G78" s="9">
        <f t="shared" si="2"/>
        <v>1693.32</v>
      </c>
      <c r="H78" s="9" t="s">
        <v>148</v>
      </c>
      <c r="I78" s="9" t="s">
        <v>149</v>
      </c>
      <c r="J78" s="11" t="s">
        <v>12</v>
      </c>
      <c r="K78" s="12">
        <f t="shared" si="3"/>
        <v>0.03</v>
      </c>
    </row>
    <row r="79" spans="1:11" ht="22.5" x14ac:dyDescent="0.2">
      <c r="A79" s="6">
        <v>74</v>
      </c>
      <c r="B79" s="5" t="s">
        <v>88</v>
      </c>
      <c r="C79" s="5">
        <v>265055</v>
      </c>
      <c r="D79" s="5" t="s">
        <v>151</v>
      </c>
      <c r="E79" s="5">
        <v>125</v>
      </c>
      <c r="F79" s="9">
        <v>45.83</v>
      </c>
      <c r="G79" s="9">
        <f t="shared" si="2"/>
        <v>5728.75</v>
      </c>
      <c r="H79" s="9" t="s">
        <v>148</v>
      </c>
      <c r="I79" s="9" t="s">
        <v>149</v>
      </c>
      <c r="J79" s="11" t="s">
        <v>12</v>
      </c>
      <c r="K79" s="12">
        <f t="shared" si="3"/>
        <v>0.05</v>
      </c>
    </row>
    <row r="80" spans="1:11" ht="22.5" x14ac:dyDescent="0.2">
      <c r="A80" s="6">
        <v>75</v>
      </c>
      <c r="B80" s="5" t="s">
        <v>89</v>
      </c>
      <c r="C80" s="5">
        <v>377771</v>
      </c>
      <c r="D80" s="5" t="s">
        <v>151</v>
      </c>
      <c r="E80" s="5">
        <v>125</v>
      </c>
      <c r="F80" s="9">
        <v>18.899999999999999</v>
      </c>
      <c r="G80" s="9">
        <f t="shared" si="2"/>
        <v>2362.5</v>
      </c>
      <c r="H80" s="9" t="s">
        <v>148</v>
      </c>
      <c r="I80" s="9" t="s">
        <v>149</v>
      </c>
      <c r="J80" s="11" t="s">
        <v>12</v>
      </c>
      <c r="K80" s="12">
        <f t="shared" si="3"/>
        <v>0.03</v>
      </c>
    </row>
    <row r="81" spans="1:11" ht="22.5" x14ac:dyDescent="0.2">
      <c r="A81" s="6">
        <v>76</v>
      </c>
      <c r="B81" s="5" t="s">
        <v>90</v>
      </c>
      <c r="C81" s="5">
        <v>407295</v>
      </c>
      <c r="D81" s="5" t="s">
        <v>151</v>
      </c>
      <c r="E81" s="5">
        <v>118</v>
      </c>
      <c r="F81" s="9">
        <v>20.190000000000001</v>
      </c>
      <c r="G81" s="9">
        <f t="shared" si="2"/>
        <v>2382.42</v>
      </c>
      <c r="H81" s="9" t="s">
        <v>148</v>
      </c>
      <c r="I81" s="9" t="s">
        <v>149</v>
      </c>
      <c r="J81" s="11" t="s">
        <v>12</v>
      </c>
      <c r="K81" s="12">
        <f t="shared" si="3"/>
        <v>0.05</v>
      </c>
    </row>
    <row r="82" spans="1:11" ht="22.5" x14ac:dyDescent="0.2">
      <c r="A82" s="6">
        <v>77</v>
      </c>
      <c r="B82" s="5" t="s">
        <v>91</v>
      </c>
      <c r="C82" s="5">
        <v>389647</v>
      </c>
      <c r="D82" s="5" t="s">
        <v>151</v>
      </c>
      <c r="E82" s="5">
        <v>173</v>
      </c>
      <c r="F82" s="9">
        <v>47.54</v>
      </c>
      <c r="G82" s="9">
        <f t="shared" si="2"/>
        <v>8224.42</v>
      </c>
      <c r="H82" s="9" t="s">
        <v>148</v>
      </c>
      <c r="I82" s="9" t="s">
        <v>149</v>
      </c>
      <c r="J82" s="11" t="s">
        <v>12</v>
      </c>
      <c r="K82" s="12">
        <f t="shared" si="3"/>
        <v>0.05</v>
      </c>
    </row>
    <row r="83" spans="1:11" ht="22.5" x14ac:dyDescent="0.2">
      <c r="A83" s="6">
        <v>78</v>
      </c>
      <c r="B83" s="5" t="s">
        <v>92</v>
      </c>
      <c r="C83" s="5">
        <v>253375</v>
      </c>
      <c r="D83" s="5" t="s">
        <v>151</v>
      </c>
      <c r="E83" s="5">
        <v>137</v>
      </c>
      <c r="F83" s="9">
        <v>48.03</v>
      </c>
      <c r="G83" s="9">
        <f t="shared" si="2"/>
        <v>6580.1100000000006</v>
      </c>
      <c r="H83" s="9" t="s">
        <v>148</v>
      </c>
      <c r="I83" s="9" t="s">
        <v>149</v>
      </c>
      <c r="J83" s="11" t="s">
        <v>12</v>
      </c>
      <c r="K83" s="12">
        <f t="shared" si="3"/>
        <v>0.05</v>
      </c>
    </row>
    <row r="84" spans="1:11" ht="22.5" x14ac:dyDescent="0.2">
      <c r="A84" s="6">
        <v>79</v>
      </c>
      <c r="B84" s="5" t="s">
        <v>93</v>
      </c>
      <c r="C84" s="5">
        <v>389649</v>
      </c>
      <c r="D84" s="5" t="s">
        <v>151</v>
      </c>
      <c r="E84" s="5">
        <v>163</v>
      </c>
      <c r="F84" s="9">
        <v>52.63</v>
      </c>
      <c r="G84" s="9">
        <f t="shared" si="2"/>
        <v>8578.69</v>
      </c>
      <c r="H84" s="9" t="s">
        <v>148</v>
      </c>
      <c r="I84" s="9" t="s">
        <v>149</v>
      </c>
      <c r="J84" s="11" t="s">
        <v>12</v>
      </c>
      <c r="K84" s="12">
        <f t="shared" si="3"/>
        <v>0.1</v>
      </c>
    </row>
    <row r="85" spans="1:11" ht="22.5" x14ac:dyDescent="0.2">
      <c r="A85" s="6">
        <v>80</v>
      </c>
      <c r="B85" s="5" t="s">
        <v>94</v>
      </c>
      <c r="C85" s="5">
        <v>389651</v>
      </c>
      <c r="D85" s="5" t="s">
        <v>151</v>
      </c>
      <c r="E85" s="5">
        <v>107</v>
      </c>
      <c r="F85" s="9">
        <v>62.95</v>
      </c>
      <c r="G85" s="9">
        <f t="shared" si="2"/>
        <v>6735.6500000000005</v>
      </c>
      <c r="H85" s="9" t="s">
        <v>148</v>
      </c>
      <c r="I85" s="9" t="s">
        <v>149</v>
      </c>
      <c r="J85" s="11" t="s">
        <v>12</v>
      </c>
      <c r="K85" s="12">
        <f t="shared" si="3"/>
        <v>0.1</v>
      </c>
    </row>
    <row r="86" spans="1:11" x14ac:dyDescent="0.2">
      <c r="A86" s="6">
        <v>81</v>
      </c>
      <c r="B86" s="5" t="s">
        <v>95</v>
      </c>
      <c r="C86" s="5">
        <v>269312</v>
      </c>
      <c r="D86" s="5" t="s">
        <v>151</v>
      </c>
      <c r="E86" s="5">
        <v>50</v>
      </c>
      <c r="F86" s="9">
        <v>8.5299999999999994</v>
      </c>
      <c r="G86" s="9">
        <f t="shared" si="2"/>
        <v>426.49999999999994</v>
      </c>
      <c r="H86" s="9" t="s">
        <v>148</v>
      </c>
      <c r="I86" s="9" t="s">
        <v>149</v>
      </c>
      <c r="J86" s="11" t="s">
        <v>12</v>
      </c>
      <c r="K86" s="12">
        <f t="shared" si="3"/>
        <v>0.02</v>
      </c>
    </row>
    <row r="87" spans="1:11" x14ac:dyDescent="0.2">
      <c r="A87" s="6">
        <v>82</v>
      </c>
      <c r="B87" s="5" t="s">
        <v>96</v>
      </c>
      <c r="C87" s="5">
        <v>306721</v>
      </c>
      <c r="D87" s="5" t="s">
        <v>151</v>
      </c>
      <c r="E87" s="5">
        <v>56</v>
      </c>
      <c r="F87" s="9">
        <v>2.9</v>
      </c>
      <c r="G87" s="9">
        <f t="shared" si="2"/>
        <v>162.4</v>
      </c>
      <c r="H87" s="9" t="s">
        <v>148</v>
      </c>
      <c r="I87" s="9" t="s">
        <v>149</v>
      </c>
      <c r="J87" s="11" t="s">
        <v>12</v>
      </c>
      <c r="K87" s="12">
        <f t="shared" si="3"/>
        <v>0.01</v>
      </c>
    </row>
    <row r="88" spans="1:11" x14ac:dyDescent="0.2">
      <c r="A88" s="6">
        <v>83</v>
      </c>
      <c r="B88" s="5" t="s">
        <v>97</v>
      </c>
      <c r="C88" s="5">
        <v>306722</v>
      </c>
      <c r="D88" s="5" t="s">
        <v>151</v>
      </c>
      <c r="E88" s="5">
        <v>48</v>
      </c>
      <c r="F88" s="9">
        <v>3.1</v>
      </c>
      <c r="G88" s="9">
        <f t="shared" si="2"/>
        <v>148.80000000000001</v>
      </c>
      <c r="H88" s="9" t="s">
        <v>148</v>
      </c>
      <c r="I88" s="9" t="s">
        <v>149</v>
      </c>
      <c r="J88" s="11" t="s">
        <v>12</v>
      </c>
      <c r="K88" s="12">
        <f t="shared" si="3"/>
        <v>0.01</v>
      </c>
    </row>
    <row r="89" spans="1:11" ht="22.5" x14ac:dyDescent="0.2">
      <c r="A89" s="6">
        <v>84</v>
      </c>
      <c r="B89" s="5" t="s">
        <v>98</v>
      </c>
      <c r="C89" s="5">
        <v>260149</v>
      </c>
      <c r="D89" s="5" t="s">
        <v>151</v>
      </c>
      <c r="E89" s="5">
        <v>75</v>
      </c>
      <c r="F89" s="9">
        <v>8.92</v>
      </c>
      <c r="G89" s="9">
        <f t="shared" si="2"/>
        <v>669</v>
      </c>
      <c r="H89" s="9" t="s">
        <v>148</v>
      </c>
      <c r="I89" s="9" t="s">
        <v>149</v>
      </c>
      <c r="J89" s="11" t="s">
        <v>12</v>
      </c>
      <c r="K89" s="12">
        <f t="shared" si="3"/>
        <v>0.02</v>
      </c>
    </row>
    <row r="90" spans="1:11" ht="22.5" x14ac:dyDescent="0.2">
      <c r="A90" s="6">
        <v>85</v>
      </c>
      <c r="B90" s="5" t="s">
        <v>99</v>
      </c>
      <c r="C90" s="5">
        <v>336923</v>
      </c>
      <c r="D90" s="5" t="s">
        <v>151</v>
      </c>
      <c r="E90" s="5">
        <v>150</v>
      </c>
      <c r="F90" s="9">
        <v>8.4600000000000009</v>
      </c>
      <c r="G90" s="9">
        <f t="shared" si="2"/>
        <v>1269.0000000000002</v>
      </c>
      <c r="H90" s="9" t="s">
        <v>148</v>
      </c>
      <c r="I90" s="9" t="s">
        <v>149</v>
      </c>
      <c r="J90" s="11" t="s">
        <v>12</v>
      </c>
      <c r="K90" s="12">
        <f t="shared" si="3"/>
        <v>0.02</v>
      </c>
    </row>
    <row r="91" spans="1:11" ht="22.5" x14ac:dyDescent="0.2">
      <c r="A91" s="6">
        <v>86</v>
      </c>
      <c r="B91" s="5" t="s">
        <v>100</v>
      </c>
      <c r="C91" s="5">
        <v>260148</v>
      </c>
      <c r="D91" s="5" t="s">
        <v>151</v>
      </c>
      <c r="E91" s="5">
        <v>75</v>
      </c>
      <c r="F91" s="9">
        <v>9.39</v>
      </c>
      <c r="G91" s="9">
        <f t="shared" si="2"/>
        <v>704.25</v>
      </c>
      <c r="H91" s="9" t="s">
        <v>148</v>
      </c>
      <c r="I91" s="9" t="s">
        <v>149</v>
      </c>
      <c r="J91" s="11" t="s">
        <v>12</v>
      </c>
      <c r="K91" s="12">
        <f t="shared" si="3"/>
        <v>0.02</v>
      </c>
    </row>
    <row r="92" spans="1:11" ht="22.5" x14ac:dyDescent="0.2">
      <c r="A92" s="6">
        <v>87</v>
      </c>
      <c r="B92" s="5" t="s">
        <v>101</v>
      </c>
      <c r="C92" s="5">
        <v>382259</v>
      </c>
      <c r="D92" s="5" t="s">
        <v>151</v>
      </c>
      <c r="E92" s="5">
        <v>71</v>
      </c>
      <c r="F92" s="9">
        <v>462.24</v>
      </c>
      <c r="G92" s="9">
        <f t="shared" si="2"/>
        <v>32819.040000000001</v>
      </c>
      <c r="H92" s="9" t="s">
        <v>148</v>
      </c>
      <c r="I92" s="9" t="s">
        <v>149</v>
      </c>
      <c r="J92" s="11" t="s">
        <v>12</v>
      </c>
      <c r="K92" s="12">
        <f t="shared" si="3"/>
        <v>0.2</v>
      </c>
    </row>
    <row r="93" spans="1:11" ht="22.5" x14ac:dyDescent="0.2">
      <c r="A93" s="6">
        <v>88</v>
      </c>
      <c r="B93" s="5" t="s">
        <v>102</v>
      </c>
      <c r="C93" s="5">
        <v>239035</v>
      </c>
      <c r="D93" s="5" t="s">
        <v>151</v>
      </c>
      <c r="E93" s="5">
        <v>132</v>
      </c>
      <c r="F93" s="9">
        <v>1.01</v>
      </c>
      <c r="G93" s="9">
        <f t="shared" si="2"/>
        <v>133.32</v>
      </c>
      <c r="H93" s="9" t="s">
        <v>148</v>
      </c>
      <c r="I93" s="9" t="s">
        <v>149</v>
      </c>
      <c r="J93" s="11" t="s">
        <v>12</v>
      </c>
      <c r="K93" s="12">
        <f t="shared" si="3"/>
        <v>0.01</v>
      </c>
    </row>
    <row r="94" spans="1:11" x14ac:dyDescent="0.2">
      <c r="A94" s="6">
        <v>89</v>
      </c>
      <c r="B94" s="5" t="s">
        <v>103</v>
      </c>
      <c r="C94" s="5">
        <v>265168</v>
      </c>
      <c r="D94" s="5" t="s">
        <v>151</v>
      </c>
      <c r="E94" s="5">
        <v>132</v>
      </c>
      <c r="F94" s="9">
        <v>7.9</v>
      </c>
      <c r="G94" s="9">
        <f t="shared" si="2"/>
        <v>1042.8</v>
      </c>
      <c r="H94" s="9" t="s">
        <v>148</v>
      </c>
      <c r="I94" s="9" t="s">
        <v>149</v>
      </c>
      <c r="J94" s="11" t="s">
        <v>12</v>
      </c>
      <c r="K94" s="12">
        <f t="shared" si="3"/>
        <v>0.02</v>
      </c>
    </row>
    <row r="95" spans="1:11" ht="22.5" x14ac:dyDescent="0.2">
      <c r="A95" s="6">
        <v>90</v>
      </c>
      <c r="B95" s="5" t="s">
        <v>104</v>
      </c>
      <c r="C95" s="5">
        <v>239036</v>
      </c>
      <c r="D95" s="5" t="s">
        <v>151</v>
      </c>
      <c r="E95" s="5">
        <v>132</v>
      </c>
      <c r="F95" s="9">
        <v>2.39</v>
      </c>
      <c r="G95" s="9">
        <f t="shared" si="2"/>
        <v>315.48</v>
      </c>
      <c r="H95" s="9" t="s">
        <v>148</v>
      </c>
      <c r="I95" s="9" t="s">
        <v>149</v>
      </c>
      <c r="J95" s="11" t="s">
        <v>12</v>
      </c>
      <c r="K95" s="12">
        <f t="shared" si="3"/>
        <v>0.01</v>
      </c>
    </row>
    <row r="96" spans="1:11" ht="22.5" x14ac:dyDescent="0.2">
      <c r="A96" s="6">
        <v>91</v>
      </c>
      <c r="B96" s="5" t="s">
        <v>105</v>
      </c>
      <c r="C96" s="5">
        <v>240635</v>
      </c>
      <c r="D96" s="5" t="s">
        <v>151</v>
      </c>
      <c r="E96" s="5">
        <v>50</v>
      </c>
      <c r="F96" s="9">
        <v>30.86</v>
      </c>
      <c r="G96" s="9">
        <f t="shared" si="2"/>
        <v>1543</v>
      </c>
      <c r="H96" s="9" t="s">
        <v>148</v>
      </c>
      <c r="I96" s="9" t="s">
        <v>149</v>
      </c>
      <c r="J96" s="11" t="s">
        <v>12</v>
      </c>
      <c r="K96" s="12">
        <f t="shared" si="3"/>
        <v>0.05</v>
      </c>
    </row>
    <row r="97" spans="1:13" ht="22.5" x14ac:dyDescent="0.2">
      <c r="A97" s="6">
        <v>92</v>
      </c>
      <c r="B97" s="5" t="s">
        <v>106</v>
      </c>
      <c r="C97" s="5">
        <v>240635</v>
      </c>
      <c r="D97" s="5" t="s">
        <v>151</v>
      </c>
      <c r="E97" s="5">
        <v>87</v>
      </c>
      <c r="F97" s="9">
        <v>41.59</v>
      </c>
      <c r="G97" s="9">
        <f t="shared" si="2"/>
        <v>3618.3300000000004</v>
      </c>
      <c r="H97" s="9" t="s">
        <v>148</v>
      </c>
      <c r="I97" s="9" t="s">
        <v>149</v>
      </c>
      <c r="J97" s="11" t="s">
        <v>12</v>
      </c>
      <c r="K97" s="12">
        <f t="shared" si="3"/>
        <v>0.05</v>
      </c>
    </row>
    <row r="98" spans="1:13" ht="22.5" x14ac:dyDescent="0.2">
      <c r="A98" s="6">
        <v>93</v>
      </c>
      <c r="B98" s="5" t="s">
        <v>107</v>
      </c>
      <c r="C98" s="5">
        <v>257682</v>
      </c>
      <c r="D98" s="5" t="s">
        <v>151</v>
      </c>
      <c r="E98" s="5">
        <v>88</v>
      </c>
      <c r="F98" s="9">
        <v>60.22</v>
      </c>
      <c r="G98" s="9">
        <f t="shared" si="2"/>
        <v>5299.36</v>
      </c>
      <c r="H98" s="9" t="s">
        <v>148</v>
      </c>
      <c r="I98" s="9" t="s">
        <v>149</v>
      </c>
      <c r="J98" s="11" t="s">
        <v>12</v>
      </c>
      <c r="K98" s="12">
        <f t="shared" si="3"/>
        <v>0.1</v>
      </c>
    </row>
    <row r="99" spans="1:13" ht="22.5" x14ac:dyDescent="0.2">
      <c r="A99" s="6">
        <v>94</v>
      </c>
      <c r="B99" s="5" t="s">
        <v>108</v>
      </c>
      <c r="C99" s="5">
        <v>257680</v>
      </c>
      <c r="D99" s="5" t="s">
        <v>151</v>
      </c>
      <c r="E99" s="5">
        <v>37</v>
      </c>
      <c r="F99" s="9">
        <v>84.86</v>
      </c>
      <c r="G99" s="9">
        <f t="shared" si="2"/>
        <v>3139.82</v>
      </c>
      <c r="H99" s="9" t="s">
        <v>148</v>
      </c>
      <c r="I99" s="9" t="s">
        <v>149</v>
      </c>
      <c r="J99" s="11" t="s">
        <v>12</v>
      </c>
      <c r="K99" s="12">
        <f t="shared" si="3"/>
        <v>0.1</v>
      </c>
    </row>
    <row r="100" spans="1:13" ht="22.5" x14ac:dyDescent="0.2">
      <c r="A100" s="6">
        <v>95</v>
      </c>
      <c r="B100" s="5" t="s">
        <v>109</v>
      </c>
      <c r="C100" s="5">
        <v>257681</v>
      </c>
      <c r="D100" s="5" t="s">
        <v>151</v>
      </c>
      <c r="E100" s="5">
        <v>37</v>
      </c>
      <c r="F100" s="9">
        <v>80.16</v>
      </c>
      <c r="G100" s="9">
        <f t="shared" si="2"/>
        <v>2965.92</v>
      </c>
      <c r="H100" s="9" t="s">
        <v>148</v>
      </c>
      <c r="I100" s="9" t="s">
        <v>149</v>
      </c>
      <c r="J100" s="11" t="s">
        <v>12</v>
      </c>
      <c r="K100" s="12">
        <f t="shared" si="3"/>
        <v>0.1</v>
      </c>
    </row>
    <row r="101" spans="1:13" ht="22.5" x14ac:dyDescent="0.2">
      <c r="A101" s="6">
        <v>96</v>
      </c>
      <c r="B101" s="5" t="s">
        <v>110</v>
      </c>
      <c r="C101" s="5">
        <v>257683</v>
      </c>
      <c r="D101" s="5" t="s">
        <v>151</v>
      </c>
      <c r="E101" s="5">
        <v>50</v>
      </c>
      <c r="F101" s="9">
        <v>148.5</v>
      </c>
      <c r="G101" s="9">
        <f t="shared" si="2"/>
        <v>7425</v>
      </c>
      <c r="H101" s="9" t="s">
        <v>148</v>
      </c>
      <c r="I101" s="9" t="s">
        <v>149</v>
      </c>
      <c r="J101" s="11" t="s">
        <v>12</v>
      </c>
      <c r="K101" s="12">
        <f t="shared" si="3"/>
        <v>0.12</v>
      </c>
    </row>
    <row r="102" spans="1:13" ht="22.5" x14ac:dyDescent="0.2">
      <c r="A102" s="6">
        <v>97</v>
      </c>
      <c r="B102" s="5" t="s">
        <v>111</v>
      </c>
      <c r="C102" s="5">
        <v>384060</v>
      </c>
      <c r="D102" s="5" t="s">
        <v>151</v>
      </c>
      <c r="E102" s="5">
        <v>137</v>
      </c>
      <c r="F102" s="9">
        <v>2.36</v>
      </c>
      <c r="G102" s="9">
        <f t="shared" si="2"/>
        <v>323.32</v>
      </c>
      <c r="H102" s="9" t="s">
        <v>148</v>
      </c>
      <c r="I102" s="9" t="s">
        <v>149</v>
      </c>
      <c r="J102" s="11" t="s">
        <v>12</v>
      </c>
      <c r="K102" s="12">
        <f t="shared" si="3"/>
        <v>0.01</v>
      </c>
    </row>
    <row r="103" spans="1:13" ht="22.5" x14ac:dyDescent="0.2">
      <c r="A103" s="6">
        <v>98</v>
      </c>
      <c r="B103" s="5" t="s">
        <v>112</v>
      </c>
      <c r="C103" s="5">
        <v>333579</v>
      </c>
      <c r="D103" s="5" t="s">
        <v>151</v>
      </c>
      <c r="E103" s="5">
        <v>150</v>
      </c>
      <c r="F103" s="9">
        <v>5.67</v>
      </c>
      <c r="G103" s="9">
        <f t="shared" si="2"/>
        <v>850.5</v>
      </c>
      <c r="H103" s="9" t="s">
        <v>148</v>
      </c>
      <c r="I103" s="9" t="s">
        <v>149</v>
      </c>
      <c r="J103" s="11" t="s">
        <v>12</v>
      </c>
      <c r="K103" s="12">
        <f t="shared" si="3"/>
        <v>0.02</v>
      </c>
    </row>
    <row r="104" spans="1:13" ht="22.5" x14ac:dyDescent="0.2">
      <c r="A104" s="6">
        <v>99</v>
      </c>
      <c r="B104" s="5" t="s">
        <v>113</v>
      </c>
      <c r="C104" s="5">
        <v>333577</v>
      </c>
      <c r="D104" s="5" t="s">
        <v>151</v>
      </c>
      <c r="E104" s="5">
        <v>125</v>
      </c>
      <c r="F104" s="9">
        <v>18.829999999999998</v>
      </c>
      <c r="G104" s="9">
        <f t="shared" si="2"/>
        <v>2353.75</v>
      </c>
      <c r="H104" s="9" t="s">
        <v>148</v>
      </c>
      <c r="I104" s="9" t="s">
        <v>149</v>
      </c>
      <c r="J104" s="11" t="s">
        <v>12</v>
      </c>
      <c r="K104" s="12">
        <f t="shared" si="3"/>
        <v>0.03</v>
      </c>
    </row>
    <row r="105" spans="1:13" ht="22.5" x14ac:dyDescent="0.2">
      <c r="A105" s="6">
        <v>100</v>
      </c>
      <c r="B105" s="5" t="s">
        <v>114</v>
      </c>
      <c r="C105" s="5">
        <v>333580</v>
      </c>
      <c r="D105" s="5" t="s">
        <v>151</v>
      </c>
      <c r="E105" s="5">
        <v>125</v>
      </c>
      <c r="F105" s="9">
        <v>16.89</v>
      </c>
      <c r="G105" s="9">
        <f t="shared" si="2"/>
        <v>2111.25</v>
      </c>
      <c r="H105" s="9" t="s">
        <v>148</v>
      </c>
      <c r="I105" s="9" t="s">
        <v>149</v>
      </c>
      <c r="J105" s="11" t="s">
        <v>12</v>
      </c>
      <c r="K105" s="12">
        <f t="shared" si="3"/>
        <v>0.03</v>
      </c>
    </row>
    <row r="106" spans="1:13" ht="22.5" x14ac:dyDescent="0.2">
      <c r="A106" s="6">
        <v>101</v>
      </c>
      <c r="B106" s="5" t="s">
        <v>115</v>
      </c>
      <c r="C106" s="5">
        <v>333580</v>
      </c>
      <c r="D106" s="5" t="s">
        <v>151</v>
      </c>
      <c r="E106" s="5">
        <v>125</v>
      </c>
      <c r="F106" s="9">
        <v>51.9</v>
      </c>
      <c r="G106" s="9">
        <f t="shared" si="2"/>
        <v>6487.5</v>
      </c>
      <c r="H106" s="9" t="s">
        <v>148</v>
      </c>
      <c r="I106" s="9" t="s">
        <v>149</v>
      </c>
      <c r="J106" s="11" t="s">
        <v>12</v>
      </c>
      <c r="K106" s="12">
        <f t="shared" si="3"/>
        <v>0.1</v>
      </c>
    </row>
    <row r="107" spans="1:13" ht="22.5" x14ac:dyDescent="0.25">
      <c r="A107" s="6">
        <v>102</v>
      </c>
      <c r="B107" s="5" t="s">
        <v>153</v>
      </c>
      <c r="C107" s="5">
        <v>481322</v>
      </c>
      <c r="D107" s="5" t="s">
        <v>151</v>
      </c>
      <c r="E107" s="5">
        <v>125</v>
      </c>
      <c r="F107" s="9">
        <f>9.31*3</f>
        <v>27.93</v>
      </c>
      <c r="G107" s="9">
        <f t="shared" si="2"/>
        <v>3491.25</v>
      </c>
      <c r="H107" s="9" t="s">
        <v>148</v>
      </c>
      <c r="I107" s="9" t="s">
        <v>149</v>
      </c>
      <c r="J107" s="11" t="s">
        <v>12</v>
      </c>
      <c r="K107" s="12">
        <f t="shared" si="3"/>
        <v>0.05</v>
      </c>
      <c r="M107" s="14"/>
    </row>
    <row r="108" spans="1:13" ht="22.5" x14ac:dyDescent="0.25">
      <c r="A108" s="6">
        <v>103</v>
      </c>
      <c r="B108" s="5" t="s">
        <v>154</v>
      </c>
      <c r="C108" s="5">
        <v>333573</v>
      </c>
      <c r="D108" s="5" t="s">
        <v>151</v>
      </c>
      <c r="E108" s="5">
        <v>125</v>
      </c>
      <c r="F108" s="9">
        <f>15.87*3</f>
        <v>47.61</v>
      </c>
      <c r="G108" s="9">
        <f t="shared" si="2"/>
        <v>5951.25</v>
      </c>
      <c r="H108" s="9" t="s">
        <v>148</v>
      </c>
      <c r="I108" s="9" t="s">
        <v>149</v>
      </c>
      <c r="J108" s="11" t="s">
        <v>12</v>
      </c>
      <c r="K108" s="12">
        <f t="shared" si="3"/>
        <v>0.05</v>
      </c>
      <c r="M108" s="14"/>
    </row>
    <row r="109" spans="1:13" ht="22.5" x14ac:dyDescent="0.25">
      <c r="A109" s="6">
        <v>104</v>
      </c>
      <c r="B109" s="5" t="s">
        <v>155</v>
      </c>
      <c r="C109" s="5">
        <v>333571</v>
      </c>
      <c r="D109" s="5" t="s">
        <v>151</v>
      </c>
      <c r="E109" s="5">
        <v>100</v>
      </c>
      <c r="F109" s="9">
        <f>23.53*3</f>
        <v>70.59</v>
      </c>
      <c r="G109" s="9">
        <f t="shared" si="2"/>
        <v>7059</v>
      </c>
      <c r="H109" s="9" t="s">
        <v>148</v>
      </c>
      <c r="I109" s="9" t="s">
        <v>149</v>
      </c>
      <c r="J109" s="11" t="s">
        <v>12</v>
      </c>
      <c r="K109" s="12">
        <f t="shared" si="3"/>
        <v>0.1</v>
      </c>
      <c r="M109" s="14"/>
    </row>
    <row r="110" spans="1:13" ht="33.75" x14ac:dyDescent="0.25">
      <c r="A110" s="6">
        <v>105</v>
      </c>
      <c r="B110" s="5" t="s">
        <v>156</v>
      </c>
      <c r="C110" s="5">
        <v>481429</v>
      </c>
      <c r="D110" s="5" t="s">
        <v>151</v>
      </c>
      <c r="E110" s="5">
        <v>395</v>
      </c>
      <c r="F110" s="9">
        <f>18.56*3</f>
        <v>55.679999999999993</v>
      </c>
      <c r="G110" s="9">
        <f t="shared" si="2"/>
        <v>21993.599999999999</v>
      </c>
      <c r="H110" s="9" t="s">
        <v>148</v>
      </c>
      <c r="I110" s="9" t="s">
        <v>149</v>
      </c>
      <c r="J110" s="11" t="s">
        <v>12</v>
      </c>
      <c r="K110" s="12">
        <f t="shared" si="3"/>
        <v>0.1</v>
      </c>
      <c r="M110" s="14"/>
    </row>
    <row r="111" spans="1:13" ht="33.75" x14ac:dyDescent="0.25">
      <c r="A111" s="6">
        <v>106</v>
      </c>
      <c r="B111" s="5" t="s">
        <v>157</v>
      </c>
      <c r="C111" s="5">
        <v>398973</v>
      </c>
      <c r="D111" s="5" t="s">
        <v>151</v>
      </c>
      <c r="E111" s="5">
        <v>11</v>
      </c>
      <c r="F111" s="9">
        <f>57.64*3</f>
        <v>172.92000000000002</v>
      </c>
      <c r="G111" s="9">
        <f t="shared" si="2"/>
        <v>1902.1200000000001</v>
      </c>
      <c r="H111" s="9" t="s">
        <v>148</v>
      </c>
      <c r="I111" s="9" t="s">
        <v>149</v>
      </c>
      <c r="J111" s="11" t="s">
        <v>12</v>
      </c>
      <c r="K111" s="12">
        <f t="shared" si="3"/>
        <v>0.12</v>
      </c>
      <c r="M111" s="14"/>
    </row>
    <row r="112" spans="1:13" ht="22.5" x14ac:dyDescent="0.25">
      <c r="A112" s="6">
        <v>107</v>
      </c>
      <c r="B112" s="5" t="s">
        <v>158</v>
      </c>
      <c r="C112" s="5">
        <v>481322</v>
      </c>
      <c r="D112" s="5" t="s">
        <v>151</v>
      </c>
      <c r="E112" s="5">
        <v>375</v>
      </c>
      <c r="F112" s="9">
        <f>9.32*3</f>
        <v>27.96</v>
      </c>
      <c r="G112" s="9">
        <f t="shared" si="2"/>
        <v>10485</v>
      </c>
      <c r="H112" s="9" t="s">
        <v>148</v>
      </c>
      <c r="I112" s="9" t="s">
        <v>149</v>
      </c>
      <c r="J112" s="11" t="s">
        <v>12</v>
      </c>
      <c r="K112" s="12">
        <f t="shared" si="3"/>
        <v>0.05</v>
      </c>
      <c r="M112" s="14"/>
    </row>
    <row r="113" spans="1:13" ht="33.75" x14ac:dyDescent="0.25">
      <c r="A113" s="6">
        <v>108</v>
      </c>
      <c r="B113" s="5" t="s">
        <v>159</v>
      </c>
      <c r="C113" s="5">
        <v>333573</v>
      </c>
      <c r="D113" s="5" t="s">
        <v>151</v>
      </c>
      <c r="E113" s="5">
        <v>400</v>
      </c>
      <c r="F113" s="9">
        <f>16.88*3</f>
        <v>50.64</v>
      </c>
      <c r="G113" s="9">
        <f t="shared" si="2"/>
        <v>20256</v>
      </c>
      <c r="H113" s="9" t="s">
        <v>148</v>
      </c>
      <c r="I113" s="9" t="s">
        <v>149</v>
      </c>
      <c r="J113" s="11" t="s">
        <v>12</v>
      </c>
      <c r="K113" s="12">
        <f t="shared" si="3"/>
        <v>0.1</v>
      </c>
      <c r="M113" s="14"/>
    </row>
    <row r="114" spans="1:13" ht="33.75" x14ac:dyDescent="0.25">
      <c r="A114" s="6">
        <v>109</v>
      </c>
      <c r="B114" s="5" t="s">
        <v>160</v>
      </c>
      <c r="C114" s="5">
        <v>333571</v>
      </c>
      <c r="D114" s="5" t="s">
        <v>151</v>
      </c>
      <c r="E114" s="5">
        <v>395</v>
      </c>
      <c r="F114" s="9">
        <f>20.5*3</f>
        <v>61.5</v>
      </c>
      <c r="G114" s="9">
        <f t="shared" si="2"/>
        <v>24292.5</v>
      </c>
      <c r="H114" s="9" t="s">
        <v>148</v>
      </c>
      <c r="I114" s="9" t="s">
        <v>149</v>
      </c>
      <c r="J114" s="11" t="s">
        <v>12</v>
      </c>
      <c r="K114" s="12">
        <f t="shared" si="3"/>
        <v>0.1</v>
      </c>
      <c r="M114" s="14"/>
    </row>
    <row r="115" spans="1:13" ht="22.5" x14ac:dyDescent="0.25">
      <c r="A115" s="6">
        <v>110</v>
      </c>
      <c r="B115" s="5" t="s">
        <v>161</v>
      </c>
      <c r="C115" s="5">
        <v>399179</v>
      </c>
      <c r="D115" s="5" t="s">
        <v>151</v>
      </c>
      <c r="E115" s="5">
        <v>12</v>
      </c>
      <c r="F115" s="9">
        <f>84.43*3</f>
        <v>253.29000000000002</v>
      </c>
      <c r="G115" s="9">
        <f t="shared" si="2"/>
        <v>3039.4800000000005</v>
      </c>
      <c r="H115" s="9" t="s">
        <v>148</v>
      </c>
      <c r="I115" s="9" t="s">
        <v>149</v>
      </c>
      <c r="J115" s="11" t="s">
        <v>12</v>
      </c>
      <c r="K115" s="12">
        <f t="shared" si="3"/>
        <v>0.2</v>
      </c>
      <c r="M115" s="14"/>
    </row>
    <row r="116" spans="1:13" ht="22.5" x14ac:dyDescent="0.2">
      <c r="A116" s="6">
        <v>111</v>
      </c>
      <c r="B116" s="5" t="s">
        <v>116</v>
      </c>
      <c r="C116" s="5">
        <v>396867</v>
      </c>
      <c r="D116" s="5" t="s">
        <v>151</v>
      </c>
      <c r="E116" s="5">
        <v>12</v>
      </c>
      <c r="F116" s="9">
        <v>24.9</v>
      </c>
      <c r="G116" s="9">
        <f t="shared" si="2"/>
        <v>298.79999999999995</v>
      </c>
      <c r="H116" s="9" t="s">
        <v>148</v>
      </c>
      <c r="I116" s="9" t="s">
        <v>149</v>
      </c>
      <c r="J116" s="11" t="s">
        <v>12</v>
      </c>
      <c r="K116" s="12">
        <f t="shared" si="3"/>
        <v>0.05</v>
      </c>
    </row>
    <row r="117" spans="1:13" ht="22.5" x14ac:dyDescent="0.2">
      <c r="A117" s="6">
        <v>112</v>
      </c>
      <c r="B117" s="5" t="s">
        <v>117</v>
      </c>
      <c r="C117" s="5">
        <v>396865</v>
      </c>
      <c r="D117" s="5" t="s">
        <v>151</v>
      </c>
      <c r="E117" s="5">
        <v>1162</v>
      </c>
      <c r="F117" s="9">
        <v>26.9</v>
      </c>
      <c r="G117" s="9">
        <f t="shared" si="2"/>
        <v>31257.8</v>
      </c>
      <c r="H117" s="9" t="s">
        <v>148</v>
      </c>
      <c r="I117" s="9" t="s">
        <v>149</v>
      </c>
      <c r="J117" s="11" t="s">
        <v>12</v>
      </c>
      <c r="K117" s="12">
        <f t="shared" si="3"/>
        <v>0.05</v>
      </c>
    </row>
    <row r="118" spans="1:13" ht="22.5" x14ac:dyDescent="0.2">
      <c r="A118" s="6">
        <v>113</v>
      </c>
      <c r="B118" s="5" t="s">
        <v>118</v>
      </c>
      <c r="C118" s="5">
        <v>214732</v>
      </c>
      <c r="D118" s="5" t="s">
        <v>151</v>
      </c>
      <c r="E118" s="5">
        <v>1147</v>
      </c>
      <c r="F118" s="9">
        <v>72.569999999999993</v>
      </c>
      <c r="G118" s="9">
        <f t="shared" si="2"/>
        <v>83237.789999999994</v>
      </c>
      <c r="H118" s="9" t="s">
        <v>149</v>
      </c>
      <c r="I118" s="9" t="s">
        <v>149</v>
      </c>
      <c r="J118" s="11" t="s">
        <v>12</v>
      </c>
      <c r="K118" s="12">
        <f t="shared" si="3"/>
        <v>0.1</v>
      </c>
    </row>
    <row r="119" spans="1:13" ht="22.5" x14ac:dyDescent="0.2">
      <c r="A119" s="6">
        <v>114</v>
      </c>
      <c r="B119" s="5" t="s">
        <v>119</v>
      </c>
      <c r="C119" s="5">
        <v>214733</v>
      </c>
      <c r="D119" s="5" t="s">
        <v>151</v>
      </c>
      <c r="E119" s="5">
        <v>195</v>
      </c>
      <c r="F119" s="9">
        <v>100.1</v>
      </c>
      <c r="G119" s="9">
        <f t="shared" si="2"/>
        <v>19519.5</v>
      </c>
      <c r="H119" s="9" t="s">
        <v>148</v>
      </c>
      <c r="I119" s="9" t="s">
        <v>149</v>
      </c>
      <c r="J119" s="11" t="s">
        <v>12</v>
      </c>
      <c r="K119" s="12">
        <f t="shared" si="3"/>
        <v>0.12</v>
      </c>
    </row>
    <row r="120" spans="1:13" ht="22.5" x14ac:dyDescent="0.2">
      <c r="A120" s="6">
        <v>115</v>
      </c>
      <c r="B120" s="5" t="s">
        <v>120</v>
      </c>
      <c r="C120" s="5">
        <v>214734</v>
      </c>
      <c r="D120" s="5" t="s">
        <v>151</v>
      </c>
      <c r="E120" s="5">
        <v>193</v>
      </c>
      <c r="F120" s="9">
        <v>103.9</v>
      </c>
      <c r="G120" s="9">
        <f t="shared" si="2"/>
        <v>20052.7</v>
      </c>
      <c r="H120" s="9" t="s">
        <v>148</v>
      </c>
      <c r="I120" s="9" t="s">
        <v>149</v>
      </c>
      <c r="J120" s="11" t="s">
        <v>12</v>
      </c>
      <c r="K120" s="12">
        <f t="shared" si="3"/>
        <v>0.12</v>
      </c>
    </row>
    <row r="121" spans="1:13" ht="22.5" x14ac:dyDescent="0.2">
      <c r="A121" s="6">
        <v>116</v>
      </c>
      <c r="B121" s="5" t="s">
        <v>121</v>
      </c>
      <c r="C121" s="5">
        <v>214735</v>
      </c>
      <c r="D121" s="5" t="s">
        <v>151</v>
      </c>
      <c r="E121" s="5">
        <v>375</v>
      </c>
      <c r="F121" s="9">
        <v>175.6</v>
      </c>
      <c r="G121" s="9">
        <f t="shared" si="2"/>
        <v>65850</v>
      </c>
      <c r="H121" s="9" t="s">
        <v>148</v>
      </c>
      <c r="I121" s="9" t="s">
        <v>149</v>
      </c>
      <c r="J121" s="11" t="s">
        <v>12</v>
      </c>
      <c r="K121" s="12">
        <f t="shared" si="3"/>
        <v>0.12</v>
      </c>
    </row>
    <row r="122" spans="1:13" x14ac:dyDescent="0.2">
      <c r="A122" s="6">
        <v>117</v>
      </c>
      <c r="B122" s="5" t="s">
        <v>122</v>
      </c>
      <c r="C122" s="5">
        <v>214196</v>
      </c>
      <c r="D122" s="5" t="s">
        <v>151</v>
      </c>
      <c r="E122" s="5">
        <v>37</v>
      </c>
      <c r="F122" s="9">
        <v>51.92</v>
      </c>
      <c r="G122" s="9">
        <f t="shared" si="2"/>
        <v>1921.04</v>
      </c>
      <c r="H122" s="9" t="s">
        <v>148</v>
      </c>
      <c r="I122" s="9" t="s">
        <v>149</v>
      </c>
      <c r="J122" s="11" t="s">
        <v>12</v>
      </c>
      <c r="K122" s="12">
        <f t="shared" si="3"/>
        <v>0.1</v>
      </c>
    </row>
    <row r="123" spans="1:13" x14ac:dyDescent="0.2">
      <c r="A123" s="6">
        <v>118</v>
      </c>
      <c r="B123" s="5" t="s">
        <v>123</v>
      </c>
      <c r="C123" s="5">
        <v>214195</v>
      </c>
      <c r="D123" s="5" t="s">
        <v>151</v>
      </c>
      <c r="E123" s="5">
        <v>37</v>
      </c>
      <c r="F123" s="9">
        <v>50.25</v>
      </c>
      <c r="G123" s="9">
        <f t="shared" si="2"/>
        <v>1859.25</v>
      </c>
      <c r="H123" s="9" t="s">
        <v>148</v>
      </c>
      <c r="I123" s="9" t="s">
        <v>149</v>
      </c>
      <c r="J123" s="11" t="s">
        <v>12</v>
      </c>
      <c r="K123" s="12">
        <f t="shared" si="3"/>
        <v>0.1</v>
      </c>
    </row>
    <row r="124" spans="1:13" x14ac:dyDescent="0.2">
      <c r="A124" s="6">
        <v>119</v>
      </c>
      <c r="B124" s="5" t="s">
        <v>124</v>
      </c>
      <c r="C124" s="5">
        <v>348752</v>
      </c>
      <c r="D124" s="5" t="s">
        <v>151</v>
      </c>
      <c r="E124" s="5">
        <v>37</v>
      </c>
      <c r="F124" s="9">
        <v>34.840000000000003</v>
      </c>
      <c r="G124" s="9">
        <f t="shared" si="2"/>
        <v>1289.0800000000002</v>
      </c>
      <c r="H124" s="9" t="s">
        <v>148</v>
      </c>
      <c r="I124" s="9" t="s">
        <v>149</v>
      </c>
      <c r="J124" s="11" t="s">
        <v>12</v>
      </c>
      <c r="K124" s="12">
        <f t="shared" si="3"/>
        <v>0.05</v>
      </c>
    </row>
    <row r="125" spans="1:13" x14ac:dyDescent="0.2">
      <c r="A125" s="6">
        <v>120</v>
      </c>
      <c r="B125" s="5" t="s">
        <v>125</v>
      </c>
      <c r="C125" s="5">
        <v>214192</v>
      </c>
      <c r="D125" s="5" t="s">
        <v>151</v>
      </c>
      <c r="E125" s="5">
        <v>37</v>
      </c>
      <c r="F125" s="9">
        <v>11.34</v>
      </c>
      <c r="G125" s="9">
        <f t="shared" si="2"/>
        <v>419.58</v>
      </c>
      <c r="H125" s="9" t="s">
        <v>148</v>
      </c>
      <c r="I125" s="9" t="s">
        <v>149</v>
      </c>
      <c r="J125" s="11" t="s">
        <v>12</v>
      </c>
      <c r="K125" s="12">
        <f t="shared" si="3"/>
        <v>0.03</v>
      </c>
    </row>
    <row r="126" spans="1:13" x14ac:dyDescent="0.2">
      <c r="A126" s="6">
        <v>121</v>
      </c>
      <c r="B126" s="5" t="s">
        <v>126</v>
      </c>
      <c r="C126" s="5">
        <v>214197</v>
      </c>
      <c r="D126" s="5" t="s">
        <v>151</v>
      </c>
      <c r="E126" s="5">
        <v>62</v>
      </c>
      <c r="F126" s="9">
        <v>71.09</v>
      </c>
      <c r="G126" s="9">
        <f t="shared" si="2"/>
        <v>4407.58</v>
      </c>
      <c r="H126" s="9" t="s">
        <v>148</v>
      </c>
      <c r="I126" s="9" t="s">
        <v>149</v>
      </c>
      <c r="J126" s="11" t="s">
        <v>12</v>
      </c>
      <c r="K126" s="12">
        <f t="shared" si="3"/>
        <v>0.1</v>
      </c>
    </row>
    <row r="127" spans="1:13" x14ac:dyDescent="0.2">
      <c r="A127" s="6">
        <v>122</v>
      </c>
      <c r="B127" s="5" t="s">
        <v>127</v>
      </c>
      <c r="C127" s="5">
        <v>348751</v>
      </c>
      <c r="D127" s="5" t="s">
        <v>151</v>
      </c>
      <c r="E127" s="5">
        <v>37</v>
      </c>
      <c r="F127" s="9">
        <v>15.9</v>
      </c>
      <c r="G127" s="9">
        <f t="shared" si="2"/>
        <v>588.30000000000007</v>
      </c>
      <c r="H127" s="9" t="s">
        <v>148</v>
      </c>
      <c r="I127" s="9" t="s">
        <v>149</v>
      </c>
      <c r="J127" s="11" t="s">
        <v>12</v>
      </c>
      <c r="K127" s="12">
        <f t="shared" si="3"/>
        <v>0.03</v>
      </c>
    </row>
    <row r="128" spans="1:13" ht="22.5" x14ac:dyDescent="0.2">
      <c r="A128" s="6">
        <v>123</v>
      </c>
      <c r="B128" s="5" t="s">
        <v>128</v>
      </c>
      <c r="C128" s="5">
        <v>214183</v>
      </c>
      <c r="D128" s="5" t="s">
        <v>151</v>
      </c>
      <c r="E128" s="5">
        <v>65</v>
      </c>
      <c r="F128" s="9">
        <v>10.96</v>
      </c>
      <c r="G128" s="9">
        <f t="shared" si="2"/>
        <v>712.40000000000009</v>
      </c>
      <c r="H128" s="9" t="s">
        <v>148</v>
      </c>
      <c r="I128" s="9" t="s">
        <v>149</v>
      </c>
      <c r="J128" s="11" t="s">
        <v>12</v>
      </c>
      <c r="K128" s="12">
        <f t="shared" si="3"/>
        <v>0.03</v>
      </c>
    </row>
    <row r="129" spans="1:11" ht="22.5" x14ac:dyDescent="0.2">
      <c r="A129" s="6">
        <v>124</v>
      </c>
      <c r="B129" s="5" t="s">
        <v>129</v>
      </c>
      <c r="C129" s="5">
        <v>396870</v>
      </c>
      <c r="D129" s="5" t="s">
        <v>151</v>
      </c>
      <c r="E129" s="5">
        <v>68</v>
      </c>
      <c r="F129" s="9">
        <v>16.899999999999999</v>
      </c>
      <c r="G129" s="9">
        <f t="shared" si="2"/>
        <v>1149.1999999999998</v>
      </c>
      <c r="H129" s="9" t="s">
        <v>148</v>
      </c>
      <c r="I129" s="9" t="s">
        <v>149</v>
      </c>
      <c r="J129" s="11" t="s">
        <v>12</v>
      </c>
      <c r="K129" s="12">
        <f t="shared" si="3"/>
        <v>0.03</v>
      </c>
    </row>
    <row r="130" spans="1:11" ht="22.5" x14ac:dyDescent="0.2">
      <c r="A130" s="6">
        <v>125</v>
      </c>
      <c r="B130" s="5" t="s">
        <v>130</v>
      </c>
      <c r="C130" s="5">
        <v>396869</v>
      </c>
      <c r="D130" s="5" t="s">
        <v>151</v>
      </c>
      <c r="E130" s="5">
        <v>68</v>
      </c>
      <c r="F130" s="9">
        <v>19.36</v>
      </c>
      <c r="G130" s="9">
        <f t="shared" si="2"/>
        <v>1316.48</v>
      </c>
      <c r="H130" s="9" t="s">
        <v>148</v>
      </c>
      <c r="I130" s="9" t="s">
        <v>149</v>
      </c>
      <c r="J130" s="11" t="s">
        <v>12</v>
      </c>
      <c r="K130" s="12">
        <f t="shared" si="3"/>
        <v>0.03</v>
      </c>
    </row>
    <row r="131" spans="1:11" ht="22.5" x14ac:dyDescent="0.2">
      <c r="A131" s="6">
        <v>126</v>
      </c>
      <c r="B131" s="5" t="s">
        <v>131</v>
      </c>
      <c r="C131" s="5">
        <v>396868</v>
      </c>
      <c r="D131" s="5" t="s">
        <v>151</v>
      </c>
      <c r="E131" s="5">
        <v>56</v>
      </c>
      <c r="F131" s="9">
        <v>43.97</v>
      </c>
      <c r="G131" s="9">
        <f t="shared" si="2"/>
        <v>2462.3199999999997</v>
      </c>
      <c r="H131" s="9" t="s">
        <v>148</v>
      </c>
      <c r="I131" s="9" t="s">
        <v>149</v>
      </c>
      <c r="J131" s="11" t="s">
        <v>12</v>
      </c>
      <c r="K131" s="12">
        <f t="shared" si="3"/>
        <v>0.05</v>
      </c>
    </row>
    <row r="132" spans="1:11" ht="22.5" x14ac:dyDescent="0.2">
      <c r="A132" s="6">
        <v>127</v>
      </c>
      <c r="B132" s="5" t="s">
        <v>132</v>
      </c>
      <c r="C132" s="5">
        <v>214187</v>
      </c>
      <c r="D132" s="5" t="s">
        <v>151</v>
      </c>
      <c r="E132" s="5">
        <v>46</v>
      </c>
      <c r="F132" s="9">
        <v>43.94</v>
      </c>
      <c r="G132" s="9">
        <f t="shared" si="2"/>
        <v>2021.2399999999998</v>
      </c>
      <c r="H132" s="9" t="s">
        <v>148</v>
      </c>
      <c r="I132" s="9" t="s">
        <v>149</v>
      </c>
      <c r="J132" s="11" t="s">
        <v>12</v>
      </c>
      <c r="K132" s="12">
        <f t="shared" si="3"/>
        <v>0.05</v>
      </c>
    </row>
    <row r="133" spans="1:11" ht="22.5" x14ac:dyDescent="0.2">
      <c r="A133" s="6">
        <v>128</v>
      </c>
      <c r="B133" s="5" t="s">
        <v>133</v>
      </c>
      <c r="C133" s="5">
        <v>214188</v>
      </c>
      <c r="D133" s="5" t="s">
        <v>151</v>
      </c>
      <c r="E133" s="5">
        <v>37</v>
      </c>
      <c r="F133" s="9">
        <v>110.59</v>
      </c>
      <c r="G133" s="9">
        <f t="shared" si="2"/>
        <v>4091.83</v>
      </c>
      <c r="H133" s="9" t="s">
        <v>148</v>
      </c>
      <c r="I133" s="9" t="s">
        <v>149</v>
      </c>
      <c r="J133" s="11" t="s">
        <v>12</v>
      </c>
      <c r="K133" s="12">
        <f t="shared" si="3"/>
        <v>0.12</v>
      </c>
    </row>
    <row r="134" spans="1:11" ht="22.5" x14ac:dyDescent="0.2">
      <c r="A134" s="6">
        <v>129</v>
      </c>
      <c r="B134" s="5" t="s">
        <v>134</v>
      </c>
      <c r="C134" s="5">
        <v>214189</v>
      </c>
      <c r="D134" s="5" t="s">
        <v>151</v>
      </c>
      <c r="E134" s="5">
        <v>12</v>
      </c>
      <c r="F134" s="9">
        <v>222.55</v>
      </c>
      <c r="G134" s="9">
        <f t="shared" si="2"/>
        <v>2670.6000000000004</v>
      </c>
      <c r="H134" s="9" t="s">
        <v>148</v>
      </c>
      <c r="I134" s="9" t="s">
        <v>149</v>
      </c>
      <c r="J134" s="11" t="s">
        <v>12</v>
      </c>
      <c r="K134" s="12">
        <f t="shared" si="3"/>
        <v>0.2</v>
      </c>
    </row>
    <row r="135" spans="1:11" ht="22.5" x14ac:dyDescent="0.2">
      <c r="A135" s="6">
        <v>130</v>
      </c>
      <c r="B135" s="5" t="s">
        <v>135</v>
      </c>
      <c r="C135" s="5">
        <v>214190</v>
      </c>
      <c r="D135" s="5" t="s">
        <v>151</v>
      </c>
      <c r="E135" s="5">
        <v>12</v>
      </c>
      <c r="F135" s="9">
        <v>233.89</v>
      </c>
      <c r="G135" s="9">
        <f t="shared" ref="G135:G147" si="4">F135*E135</f>
        <v>2806.68</v>
      </c>
      <c r="H135" s="9" t="s">
        <v>148</v>
      </c>
      <c r="I135" s="9" t="s">
        <v>149</v>
      </c>
      <c r="J135" s="11" t="s">
        <v>12</v>
      </c>
      <c r="K135" s="12">
        <f t="shared" ref="K135:K147" si="5">IF(F135&lt;0.01,"",IF(AND(F135&gt;=0.01,F135&lt;=5),0.01,IF(F135&lt;=10,0.02,IF(F135&lt;=20,0.03,IF(F135&lt;=50,0.05,IF(F135&lt;=100,0.1,IF(F135&lt;=200,0.12,IF(F135&lt;=500,0.2,IF(F135&lt;=1000,0.4,IF(F135&lt;=2000,0.5,IF(F135&lt;=5000,0.8,IF(F135&lt;=10000,F135*0.005,"Avaliação Específica"))))))))))))</f>
        <v>0.2</v>
      </c>
    </row>
    <row r="136" spans="1:11" ht="22.5" x14ac:dyDescent="0.2">
      <c r="A136" s="6">
        <v>131</v>
      </c>
      <c r="B136" s="5" t="s">
        <v>136</v>
      </c>
      <c r="C136" s="5">
        <v>381273</v>
      </c>
      <c r="D136" s="5" t="s">
        <v>151</v>
      </c>
      <c r="E136" s="5">
        <v>37</v>
      </c>
      <c r="F136" s="9">
        <v>14.27</v>
      </c>
      <c r="G136" s="9">
        <f t="shared" si="4"/>
        <v>527.99</v>
      </c>
      <c r="H136" s="9" t="s">
        <v>148</v>
      </c>
      <c r="I136" s="9" t="s">
        <v>149</v>
      </c>
      <c r="J136" s="11" t="s">
        <v>12</v>
      </c>
      <c r="K136" s="12">
        <f t="shared" si="5"/>
        <v>0.03</v>
      </c>
    </row>
    <row r="137" spans="1:11" ht="22.5" x14ac:dyDescent="0.2">
      <c r="A137" s="6">
        <v>132</v>
      </c>
      <c r="B137" s="5" t="s">
        <v>137</v>
      </c>
      <c r="C137" s="5">
        <v>370999</v>
      </c>
      <c r="D137" s="5" t="s">
        <v>151</v>
      </c>
      <c r="E137" s="5">
        <v>37</v>
      </c>
      <c r="F137" s="9">
        <v>20.2</v>
      </c>
      <c r="G137" s="9">
        <f t="shared" si="4"/>
        <v>747.4</v>
      </c>
      <c r="H137" s="9" t="s">
        <v>148</v>
      </c>
      <c r="I137" s="9" t="s">
        <v>149</v>
      </c>
      <c r="J137" s="11" t="s">
        <v>12</v>
      </c>
      <c r="K137" s="12">
        <f t="shared" si="5"/>
        <v>0.05</v>
      </c>
    </row>
    <row r="138" spans="1:11" ht="22.5" x14ac:dyDescent="0.2">
      <c r="A138" s="6">
        <v>133</v>
      </c>
      <c r="B138" s="5" t="s">
        <v>138</v>
      </c>
      <c r="C138" s="5">
        <v>370998</v>
      </c>
      <c r="D138" s="5" t="s">
        <v>151</v>
      </c>
      <c r="E138" s="5">
        <v>37</v>
      </c>
      <c r="F138" s="9">
        <v>31.45</v>
      </c>
      <c r="G138" s="9">
        <f t="shared" si="4"/>
        <v>1163.6499999999999</v>
      </c>
      <c r="H138" s="9" t="s">
        <v>148</v>
      </c>
      <c r="I138" s="9" t="s">
        <v>149</v>
      </c>
      <c r="J138" s="11" t="s">
        <v>12</v>
      </c>
      <c r="K138" s="12">
        <f t="shared" si="5"/>
        <v>0.05</v>
      </c>
    </row>
    <row r="139" spans="1:11" ht="33.75" x14ac:dyDescent="0.2">
      <c r="A139" s="6">
        <v>134</v>
      </c>
      <c r="B139" s="5" t="s">
        <v>139</v>
      </c>
      <c r="C139" s="5">
        <v>150368</v>
      </c>
      <c r="D139" s="5" t="s">
        <v>151</v>
      </c>
      <c r="E139" s="5">
        <v>118</v>
      </c>
      <c r="F139" s="9">
        <v>258.19</v>
      </c>
      <c r="G139" s="9">
        <f t="shared" si="4"/>
        <v>30466.42</v>
      </c>
      <c r="H139" s="9" t="s">
        <v>148</v>
      </c>
      <c r="I139" s="9" t="s">
        <v>149</v>
      </c>
      <c r="J139" s="11" t="s">
        <v>12</v>
      </c>
      <c r="K139" s="12">
        <f t="shared" si="5"/>
        <v>0.2</v>
      </c>
    </row>
    <row r="140" spans="1:11" ht="33.75" x14ac:dyDescent="0.2">
      <c r="A140" s="6">
        <v>135</v>
      </c>
      <c r="B140" s="5" t="s">
        <v>140</v>
      </c>
      <c r="C140" s="5">
        <v>150368</v>
      </c>
      <c r="D140" s="5" t="s">
        <v>151</v>
      </c>
      <c r="E140" s="5">
        <v>137</v>
      </c>
      <c r="F140" s="9">
        <v>153.08000000000001</v>
      </c>
      <c r="G140" s="9">
        <f t="shared" si="4"/>
        <v>20971.960000000003</v>
      </c>
      <c r="H140" s="9" t="s">
        <v>148</v>
      </c>
      <c r="I140" s="9" t="s">
        <v>149</v>
      </c>
      <c r="J140" s="11" t="s">
        <v>12</v>
      </c>
      <c r="K140" s="12">
        <f t="shared" si="5"/>
        <v>0.12</v>
      </c>
    </row>
    <row r="141" spans="1:11" ht="22.5" x14ac:dyDescent="0.2">
      <c r="A141" s="6">
        <v>136</v>
      </c>
      <c r="B141" s="5" t="s">
        <v>141</v>
      </c>
      <c r="C141" s="5">
        <v>150368</v>
      </c>
      <c r="D141" s="5" t="s">
        <v>151</v>
      </c>
      <c r="E141" s="5">
        <v>37</v>
      </c>
      <c r="F141" s="9">
        <v>169.06</v>
      </c>
      <c r="G141" s="9">
        <f t="shared" si="4"/>
        <v>6255.22</v>
      </c>
      <c r="H141" s="9" t="s">
        <v>148</v>
      </c>
      <c r="I141" s="9" t="s">
        <v>149</v>
      </c>
      <c r="J141" s="11" t="s">
        <v>12</v>
      </c>
      <c r="K141" s="12">
        <f t="shared" si="5"/>
        <v>0.12</v>
      </c>
    </row>
    <row r="142" spans="1:11" ht="22.5" x14ac:dyDescent="0.2">
      <c r="A142" s="6">
        <v>137</v>
      </c>
      <c r="B142" s="5" t="s">
        <v>142</v>
      </c>
      <c r="C142" s="5">
        <v>150368</v>
      </c>
      <c r="D142" s="5" t="s">
        <v>151</v>
      </c>
      <c r="E142" s="5">
        <v>62</v>
      </c>
      <c r="F142" s="9">
        <v>53.9</v>
      </c>
      <c r="G142" s="9">
        <f t="shared" si="4"/>
        <v>3341.7999999999997</v>
      </c>
      <c r="H142" s="9" t="s">
        <v>148</v>
      </c>
      <c r="I142" s="9" t="s">
        <v>149</v>
      </c>
      <c r="J142" s="11" t="s">
        <v>12</v>
      </c>
      <c r="K142" s="12">
        <f t="shared" si="5"/>
        <v>0.1</v>
      </c>
    </row>
    <row r="143" spans="1:11" ht="22.5" x14ac:dyDescent="0.2">
      <c r="A143" s="6">
        <v>138</v>
      </c>
      <c r="B143" s="5" t="s">
        <v>143</v>
      </c>
      <c r="C143" s="5">
        <v>150368</v>
      </c>
      <c r="D143" s="5" t="s">
        <v>151</v>
      </c>
      <c r="E143" s="5">
        <v>75</v>
      </c>
      <c r="F143" s="9">
        <v>12.53</v>
      </c>
      <c r="G143" s="9">
        <f t="shared" si="4"/>
        <v>939.75</v>
      </c>
      <c r="H143" s="9" t="s">
        <v>148</v>
      </c>
      <c r="I143" s="9" t="s">
        <v>149</v>
      </c>
      <c r="J143" s="11" t="s">
        <v>12</v>
      </c>
      <c r="K143" s="12">
        <f t="shared" si="5"/>
        <v>0.03</v>
      </c>
    </row>
    <row r="144" spans="1:11" ht="22.5" x14ac:dyDescent="0.2">
      <c r="A144" s="6">
        <v>139</v>
      </c>
      <c r="B144" s="5" t="s">
        <v>144</v>
      </c>
      <c r="C144" s="5">
        <v>150368</v>
      </c>
      <c r="D144" s="5" t="s">
        <v>151</v>
      </c>
      <c r="E144" s="5">
        <v>62</v>
      </c>
      <c r="F144" s="9">
        <v>5.99</v>
      </c>
      <c r="G144" s="9">
        <f t="shared" si="4"/>
        <v>371.38</v>
      </c>
      <c r="H144" s="9" t="s">
        <v>148</v>
      </c>
      <c r="I144" s="9" t="s">
        <v>149</v>
      </c>
      <c r="J144" s="11" t="s">
        <v>12</v>
      </c>
      <c r="K144" s="12">
        <f t="shared" si="5"/>
        <v>0.02</v>
      </c>
    </row>
    <row r="145" spans="1:11" ht="67.5" x14ac:dyDescent="0.2">
      <c r="A145" s="6">
        <v>140</v>
      </c>
      <c r="B145" s="5" t="s">
        <v>145</v>
      </c>
      <c r="C145" s="5">
        <v>61948</v>
      </c>
      <c r="D145" s="5" t="s">
        <v>151</v>
      </c>
      <c r="E145" s="5">
        <v>50</v>
      </c>
      <c r="F145" s="9">
        <v>442.42</v>
      </c>
      <c r="G145" s="9">
        <f t="shared" si="4"/>
        <v>22121</v>
      </c>
      <c r="H145" s="9" t="s">
        <v>148</v>
      </c>
      <c r="I145" s="9" t="s">
        <v>149</v>
      </c>
      <c r="J145" s="11" t="s">
        <v>12</v>
      </c>
      <c r="K145" s="12">
        <f t="shared" si="5"/>
        <v>0.2</v>
      </c>
    </row>
    <row r="146" spans="1:11" ht="78.75" x14ac:dyDescent="0.2">
      <c r="A146" s="6">
        <v>141</v>
      </c>
      <c r="B146" s="5" t="s">
        <v>146</v>
      </c>
      <c r="C146" s="5">
        <v>61948</v>
      </c>
      <c r="D146" s="5" t="s">
        <v>151</v>
      </c>
      <c r="E146" s="5">
        <v>65</v>
      </c>
      <c r="F146" s="9">
        <v>207.68</v>
      </c>
      <c r="G146" s="9">
        <f t="shared" si="4"/>
        <v>13499.2</v>
      </c>
      <c r="H146" s="9" t="s">
        <v>148</v>
      </c>
      <c r="I146" s="9" t="s">
        <v>149</v>
      </c>
      <c r="J146" s="11" t="s">
        <v>12</v>
      </c>
      <c r="K146" s="12">
        <f t="shared" si="5"/>
        <v>0.2</v>
      </c>
    </row>
    <row r="147" spans="1:11" ht="33.75" x14ac:dyDescent="0.2">
      <c r="A147" s="6">
        <v>142</v>
      </c>
      <c r="B147" s="5" t="s">
        <v>147</v>
      </c>
      <c r="C147" s="5">
        <v>282588</v>
      </c>
      <c r="D147" s="5" t="s">
        <v>152</v>
      </c>
      <c r="E147" s="5">
        <v>56</v>
      </c>
      <c r="F147" s="9">
        <v>20.18</v>
      </c>
      <c r="G147" s="9">
        <f t="shared" si="4"/>
        <v>1130.08</v>
      </c>
      <c r="H147" s="9" t="s">
        <v>148</v>
      </c>
      <c r="I147" s="9" t="s">
        <v>149</v>
      </c>
      <c r="J147" s="11" t="s">
        <v>12</v>
      </c>
      <c r="K147" s="12">
        <f t="shared" si="5"/>
        <v>0.05</v>
      </c>
    </row>
    <row r="148" spans="1:11" ht="22.5" x14ac:dyDescent="0.2">
      <c r="F148" s="8" t="s">
        <v>150</v>
      </c>
      <c r="G148" s="13">
        <f>SUM(G6:G147)</f>
        <v>737785.65999999968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64/2022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2020-03-04T17:36:26Z</cp:lastPrinted>
  <dcterms:created xsi:type="dcterms:W3CDTF">2019-07-30T23:05:19Z</dcterms:created>
  <dcterms:modified xsi:type="dcterms:W3CDTF">2022-05-26T19:12:55Z</dcterms:modified>
</cp:coreProperties>
</file>