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630" yWindow="540" windowWidth="27495" windowHeight="11955" activeTab="1"/>
  </bookViews>
  <sheets>
    <sheet name="Gráf1" sheetId="3" r:id="rId1"/>
    <sheet name="Anexo I-A" sheetId="1" r:id="rId2"/>
    <sheet name="Intervalos" sheetId="2" r:id="rId3"/>
  </sheets>
  <definedNames>
    <definedName name="_xlnm._FilterDatabase" localSheetId="1" hidden="1">'Anexo I-A'!$B$1:$M$119</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 i="1" l="1"/>
  <c r="H7" i="1"/>
  <c r="H8" i="1"/>
  <c r="H9" i="1"/>
  <c r="H10" i="1"/>
  <c r="H11" i="1"/>
  <c r="H12" i="1"/>
  <c r="H13" i="1"/>
  <c r="H14" i="1"/>
  <c r="H15" i="1"/>
  <c r="H16" i="1"/>
  <c r="H17" i="1"/>
  <c r="H18" i="1"/>
  <c r="H19" i="1"/>
  <c r="H20" i="1"/>
  <c r="H21" i="1"/>
  <c r="H22" i="1"/>
  <c r="H23" i="1"/>
  <c r="H24" i="1"/>
  <c r="H25" i="1"/>
  <c r="H26" i="1"/>
  <c r="H27" i="1"/>
  <c r="H28" i="1"/>
  <c r="H29" i="1"/>
  <c r="H30" i="1"/>
  <c r="H5" i="1"/>
  <c r="H4" i="1"/>
  <c r="H3" i="1"/>
  <c r="H35" i="1"/>
  <c r="H36" i="1"/>
  <c r="H37" i="1"/>
  <c r="H33" i="1"/>
  <c r="H34" i="1"/>
  <c r="H31" i="1"/>
  <c r="H32" i="1"/>
  <c r="H58" i="1" l="1"/>
  <c r="L58" i="1"/>
  <c r="H59" i="1"/>
  <c r="L59" i="1"/>
  <c r="H60" i="1"/>
  <c r="L60" i="1"/>
  <c r="H61" i="1"/>
  <c r="L61" i="1"/>
  <c r="H62" i="1"/>
  <c r="L62" i="1"/>
  <c r="H63" i="1"/>
  <c r="L63" i="1"/>
  <c r="H64" i="1"/>
  <c r="L64" i="1"/>
  <c r="H65" i="1"/>
  <c r="L65" i="1"/>
  <c r="H42" i="1"/>
  <c r="L42" i="1"/>
  <c r="H43" i="1"/>
  <c r="L43" i="1"/>
  <c r="H44" i="1"/>
  <c r="L44" i="1"/>
  <c r="H45" i="1"/>
  <c r="L45" i="1"/>
  <c r="H46" i="1"/>
  <c r="L46" i="1"/>
  <c r="H47" i="1"/>
  <c r="L47" i="1"/>
  <c r="H48" i="1"/>
  <c r="L48" i="1"/>
  <c r="H49" i="1"/>
  <c r="L49" i="1"/>
  <c r="H50" i="1"/>
  <c r="L50" i="1"/>
  <c r="H51" i="1"/>
  <c r="L51" i="1"/>
  <c r="H52" i="1"/>
  <c r="L52" i="1"/>
  <c r="H53" i="1"/>
  <c r="L53" i="1"/>
  <c r="H54" i="1"/>
  <c r="L54" i="1"/>
  <c r="H55" i="1"/>
  <c r="L55" i="1"/>
  <c r="H56" i="1"/>
  <c r="L56" i="1"/>
  <c r="H57" i="1"/>
  <c r="L57" i="1"/>
  <c r="L41" i="1"/>
  <c r="H41" i="1"/>
  <c r="L40" i="1"/>
  <c r="H40" i="1"/>
  <c r="L39" i="1"/>
  <c r="H39" i="1"/>
  <c r="L38" i="1"/>
  <c r="H38" i="1"/>
  <c r="L37" i="1"/>
  <c r="L36" i="1"/>
  <c r="L35" i="1"/>
  <c r="L34" i="1"/>
  <c r="L33" i="1"/>
  <c r="L32" i="1"/>
  <c r="L31" i="1"/>
  <c r="L30" i="1"/>
  <c r="L29" i="1"/>
  <c r="L28" i="1"/>
  <c r="L27" i="1"/>
  <c r="L26" i="1"/>
  <c r="L25" i="1"/>
  <c r="L24" i="1"/>
  <c r="L23" i="1"/>
  <c r="L22" i="1"/>
  <c r="L21" i="1"/>
  <c r="L20" i="1"/>
  <c r="L19" i="1"/>
  <c r="L18" i="1"/>
  <c r="L17" i="1"/>
  <c r="L16" i="1"/>
  <c r="L15" i="1"/>
  <c r="L14" i="1"/>
  <c r="L13" i="1"/>
  <c r="L12" i="1"/>
  <c r="L11" i="1"/>
  <c r="L10" i="1"/>
  <c r="L9" i="1"/>
  <c r="L8" i="1"/>
  <c r="L7" i="1"/>
  <c r="L6" i="1"/>
  <c r="L5" i="1"/>
  <c r="L4" i="1"/>
  <c r="L3" i="1"/>
  <c r="H66" i="1" l="1"/>
</calcChain>
</file>

<file path=xl/sharedStrings.xml><?xml version="1.0" encoding="utf-8"?>
<sst xmlns="http://schemas.openxmlformats.org/spreadsheetml/2006/main" count="211" uniqueCount="96">
  <si>
    <t>ITEM</t>
  </si>
  <si>
    <t>DESCRIÇÃO/ ESPECIFICAÇÃO</t>
  </si>
  <si>
    <t>SUGESTÃO DE CATMAT</t>
  </si>
  <si>
    <t>UNIDADE DE MEDIDA</t>
  </si>
  <si>
    <t>QUANTIDADE TOTAL</t>
  </si>
  <si>
    <t>VALOR DE REFERÊNCIA (unitário) (R$)</t>
  </si>
  <si>
    <t>VALOR DE REFERÊNCIA (total)(R$)</t>
  </si>
  <si>
    <t>Exclusivo ME/EPP (SIM ou NÂO) (abaixo de R$80.000,00)</t>
  </si>
  <si>
    <t>Margem de Preferência - Decreto 8538/2015 - Margem de até 25% - Duplicar o item</t>
  </si>
  <si>
    <t>Modo de Disputa da etapa de Lances</t>
  </si>
  <si>
    <t>Intervalo mínimo de diferença de valores entre os lances</t>
  </si>
  <si>
    <t>Resina composta que tenha iniciadores sensíveis à luz violeta para fazer testes com os leds novos -Ivoclar- Impress - cor trans 30</t>
  </si>
  <si>
    <t>Bisnaga 3g</t>
  </si>
  <si>
    <t>Aberto</t>
  </si>
  <si>
    <t>Garrafa 250 g</t>
  </si>
  <si>
    <t>Garrafa 500g</t>
  </si>
  <si>
    <t>Escovas de dentes - Oral B Pró Saude Ultrafino</t>
  </si>
  <si>
    <t>UN</t>
  </si>
  <si>
    <t>Escova de Dente Colgate Ultra Soft</t>
  </si>
  <si>
    <t xml:space="preserve">Lixa Metalográfica Grão 800 - diam. 200mm </t>
  </si>
  <si>
    <t>pacote 50 UN</t>
  </si>
  <si>
    <t>Lixa Metalográfica Grão 400 - diam. 200mm</t>
  </si>
  <si>
    <t>Lixa Metalográfica Grão 1200 - diam. 200mm</t>
  </si>
  <si>
    <t>Pano para polimento metalográfico, auto adesivo, Ø 200mm. Indicado para uso com alumina.</t>
  </si>
  <si>
    <t>Pano para polimento metalográfico, auto adesivo, Ø 200mm. Indicado para uso com pasta diamantada</t>
  </si>
  <si>
    <t>Solução de Alumina grão 1μ para polimento de amostras</t>
  </si>
  <si>
    <t>Litro</t>
  </si>
  <si>
    <t>Solução de Alumina grão 3μ para polimento de amostras</t>
  </si>
  <si>
    <t>Solução de Alumina grão 0,05μ para polimento de amostras</t>
  </si>
  <si>
    <t>LItro</t>
  </si>
  <si>
    <t>Pasta diamantada grão ¼ μ para polimento de amostras.</t>
  </si>
  <si>
    <t>Bisnaga 6 g</t>
  </si>
  <si>
    <t>Pasta diamantada grão 1/2 μ para polimento de amostras</t>
  </si>
  <si>
    <t>Pasta diamantada grão 1 μ para polimento de amostras</t>
  </si>
  <si>
    <t>Pasta diamantada grão 3 μ para polimento de amostras</t>
  </si>
  <si>
    <t>Pasta diamantada grão 6 μ para polimento de amostras</t>
  </si>
  <si>
    <t>Disco diamantados para cortadora de precisão. Disco de corte diamantado, dupla face, alta concentração. Dimensões: 4” x 0.012” x ½” ( 100mm x 0,3mm x 12,7mm)</t>
  </si>
  <si>
    <t>Garrafa 500 g</t>
  </si>
  <si>
    <t>ESPECTROFOTÔMETRO DIGITAL PORTÁTIL: - Ótica de alta precisão. - Display de LED em cor de última geração - Tecnologia de bateria de grande vida útil com proteção de autodescarga. - Software com interface de fácil manejo - Desenho em uma única peça facilitando a higiene - Determinação de tonalidade básica para a seleção de materiais CAD / CAM - Determinação de tonalidade básica para a seleção de materiais para restaurações diretas - Determinação de tonalidade básica para a seleção de dentes protéticos - Determinação da cor de dente para a fabricação de restaurações cerâmicas em camadas - Determinação da tonalidade do dente durante clareamento e resultado final - Determinação da sombra para restaurações mesmo durante a fabricação das mesmas - Controle de qualidade através da comparação de restaurações cerâmicas fabricadas com relação aos resultados planejados e reais - Determinação da tonalidade intra-oral de restaurações cerâmicas existentes - Determinação da tonalidade extra-oral de restaurações cerâmicas existentes </t>
  </si>
  <si>
    <t>APARELHO PADRONIZADOR DE PREPAROS CAVITÁRIOS - Manual - Controle dimensional com precisão de 0,01 mm nos três eixos (X, Y e Z) (escalas digitais); Permite uso de canetas de alta e baixa rotação.; Regulagem de posição e ângulo da caneta; Suporte universal de amostras (customizável); Bandeja para coleta de resíduos e protetor contra respingos. Confeccionado com materiais resistentes a corrosão; Mesa de coordenadas importada da Alemanha; Dimensões aprox.: 26 x 32 x 38 cm; Pés emborrachados para absorção de vibração; Pintura eletrostática branca; Proteção das escalas digitais; 1 ano de garantia do aparelho e 6 meses de garantia das escalas; Aplicação: preparo de amostras com controle dimensional preciso para os mais diferentes tipos de ensaio, tais como: escovação, ciclagem, padronização de cavidades para posterior restauração, entre outros. Base do espécime com três graus de liberdade podendo chegar a quatro com a mudança do dispositivo suporte. Suporte da caneta com quatro graus de liberdade. </t>
  </si>
  <si>
    <t>DISPOSITIVO FLEXÃO BIAXIAL ISO - dispositivo flexão biaxial ISO com 3 (três) esferas em metal duro diâmetro 3,175 mm dispostas em angulo de 120º. Atuador com ponta em metal duro de 1,4 mm. </t>
  </si>
  <si>
    <t>Garfos curtos para Régua de George Gauge de 2 mm e 5 mm.</t>
  </si>
  <si>
    <t>Régua de George Gauge para titulação para placa de apnéia. Instrumento para facilitar a medição, determinação e registro da mudança de postura mandibular AUTOCLAVÁVEL. Utilizado na determinação da posição ou do avanço mandibular nos aparelhos para ronco e apnéia, placas miorelaxantes e estabilizadoras e na mudança de postura (mordida construtiva) em aparelhos ortopédicos funcionais e protratores mandibulares.</t>
  </si>
  <si>
    <t>DISP. MICROTRAÇÃO - Tecnologia de berços plásticos com canal em V e extremo de retenção. </t>
  </si>
  <si>
    <t>APARELHO PARA DETERMINAÇÃO DO TEMPO DE TRABALHO ISO 4049- Painel com setup e indicador de temperatura; software de monitoramento de dados com precisão de captura de 0,01ºC. </t>
  </si>
  <si>
    <t>Matriz bipartida cilindrica 4 de diâmetro x 6 de espessura INOX- molde bipartido INOX com base de vidro </t>
  </si>
  <si>
    <t>DISPOSITIVO DE CARGA PARA CIMENTAÇÃO - dispositivo para cimentação de peças odontológicas com haste vertical de carga 510g com ponta esférica de 10 mm em metal duro. Estrutura em alumínio anodizado. </t>
  </si>
  <si>
    <t>Matriz bipartida ISO 4049 25x2x2 INOX- molde tripartido em aço inoxidável com base em vidro 25x2x2 mm. Acabamento polido. </t>
  </si>
  <si>
    <t>MATRIZ/ESCALA DE RADIOPACIDADE 20 x 50 degraus 0,5mm ISO escala aluminio fabricada em AL com 99,86% de pureza. Incluso certificado de qualidade do material.</t>
  </si>
  <si>
    <t>Dispositivo para teste de pullout-  com mandril 0,5 a 5 mm. Base com abertura 40 mm e entalhe de 3 mm para posicionamento do espécime.</t>
  </si>
  <si>
    <t>DISPOSITIVO FLEXÃO BI-AXIAL BALL ON RING - dispositivo fabricado em aço inoxidável 304 com ponta esférica e base cilindrica com ângulo 90º diâmetro 10 mm. </t>
  </si>
  <si>
    <t>DISPOSITIVO PARA TESTE DE TEMPO DE PRESA de materiais odontológicos. Possui estrutura em ferro fundido e duas agulhas de Gillmore para presa inicial e final. De acordo com a norma ASTM C266, possui cargas de 113 g e 453,6 g com pontas de 1 e 2 mm. Carga inicial: 100 g; Carga final: 400 g. </t>
  </si>
  <si>
    <t>Matriz confecção espécimes de adesivo - molde fabricado em aço inoxidável com concavidade em formato de ampulheta com sessão de 1,5 mm por 1,5 mm de espessura. </t>
  </si>
  <si>
    <t>MATRIZ ABSORÇÃO/SOLUBILIDADE - molde para sorção solubilidade D15 x 1mm.</t>
  </si>
  <si>
    <t>MATRIZ TEMPO DE PRESA Di 10 x h 2 mm INOX ISO6876 - molde para testes de tempo de presa fabricado em INOX 304. Lamina 1 e 2 mm com diâmetro 10 mm. </t>
  </si>
  <si>
    <t>DIPOSITIVO MICROTRAÇÃO - dispositivo para teste de microtração com guias lineares 10mm retificados e cromados, blocos em AL anodizados, pinos de tração em aço inox e buchas em polímero de engenharia. </t>
  </si>
  <si>
    <t>VALOR TOTAL</t>
  </si>
  <si>
    <t>Valor Unitário
Estimado (Faixa)</t>
  </si>
  <si>
    <t>Diferença Mínima
 de Valores / 
Percentuais de 
Lances</t>
  </si>
  <si>
    <t>Interpretação</t>
  </si>
  <si>
    <t>R$ 0,01 - R$ 5,00 =&gt; R$ 0,01</t>
  </si>
  <si>
    <t>R$ 5,01 - R$ 10,00 =&gt; R$ 0,02</t>
  </si>
  <si>
    <t>R$ 10,01 - R$ 20,00 =&gt; R$ 0,03</t>
  </si>
  <si>
    <t>R$ 20,01 - R$ 50,00 =&gt; R$ 0,05</t>
  </si>
  <si>
    <t>R$ 50,01 - R$ 100,00 =&gt; R$ 0,10</t>
  </si>
  <si>
    <t>0,10%</t>
  </si>
  <si>
    <t>Acima de R$ 100,00 =&gt; 0,10%</t>
  </si>
  <si>
    <t>BANCADA ANTIVIBRATÓRIA - Bancada lateral em medindo 455x70x90 cm, composta de: * 01 tampo em granito polido medindo 155x70x2cm; 01 mesa de balança dupla MB 150 composta de: Construída em bloco de grande inércia, sendo dois blocos verticais formando os pés e um bloco horizontal formando o tampo de ardósia com três pedras de Granito, sendo uma com medidas de 150x70x2cm e duas 45x35cm apoiadas sobre o tampo de ardósia; Entre a pedra de granito com os pés da MB e os pés com o chão são instalados coxins de borracha anti-vibratória; Toda a estrutura de concreto da MB é envolvida por um fechamento de compensado naval, revestido em laminado melamínico texturizado. Entre os pés de ardósia terá uma estrutura metálica de travamento. </t>
  </si>
  <si>
    <t>ALGÔMETRO (DINAMÔMETRO): -Possui uma ponta plana circular de 1 cm2 em uma extremidade. - Construção em caixa de alumínio fundido de alta resistência com pintura a pó, indicador digital de cristal líquido com 5 dígitos para leitura, eletrônica micro processada com software interno, calibração digital por software, trabalha a tração e compressão, possui memória de pico máximo do ensaio, precisão de 0,5% do ponto lido, desligamento automático do aparelho para economia da bateria, acompanha carregador de bateria com alimentação 110/220 VAC, saída RS 232 e transmissão do sinal por rádio. Capacidade de até 100 Kgf (célula de carga interna) e até 500 Kgf (célula de carga externa). </t>
  </si>
  <si>
    <t>DINAMÔMETRO PARA TESTE DE MORDIDA Dinamômetro para determinação da força da mordida do ser humano, capacidade 100kgf composto por Indicador digital modelo IDDK, construído em caixa em alumínio fundido com alta resistência e pintura eletrostática a pó, botão de zero, chave liga/desliga, memorizador de pico máximo, escalas em Kgf, N, lbf, display de cristal líquido com 5 dígitos para leitura, alimentação por bateria alcalina de 9 VDC ou rede elétrica 110/220 VAC (Eliminador de bateria, com célula de carga, manopla para empunhadura e pinças para controle individual por dente). possuir certificado de calibração com selo RBC/INMETRO para as calibrações de Instrumento de Medição de Força de Uso Geral. </t>
  </si>
  <si>
    <t>MATRIZ PARA CP COMPRESSAO DIAMETRAL - Fabricada em aço inoxidável tem capacidade de confeccionar cinco corpos-de-prova por vez. Destinada a confecção de corpos-de-prova cilíndricos para ensaio de compressão diametral. Alinhamento preciso e de fácil manuseio. Diâmetro: 4 mm x Espessura: 6 mm</t>
  </si>
  <si>
    <t xml:space="preserve">Escovas Curaprox Ultra soft Cs 5460  </t>
  </si>
  <si>
    <t>Unidade =Litro</t>
  </si>
  <si>
    <t>Misturador de alta precisão - capacidades de peso de mistura de até 330 ml de volume e 100 g de capacidade de material, velocidade máxima 3500 rpm, força 1000 G, tamanho 21x12x16 A-L-P, interface touch screen , 10 zonas de mistura, vácuo; - Técnica de mistura não-invasiva; - Altíssimo cisalhamento da amostra causado por forças centrífugas relativas de até 1.000 G; - Mistura pós, líquidos e suas combinações numa ampla faixa de viscosidade; - Mistura a maioria dos materiais em segundos; - Alta reprodutibilidade; - Excelente homogeneidade da amostra; - Elimina bolhas ao mesmo tempo que mistura; - Permite a utilização dos mais diversos tipos de frascos - vidro, plástico e metal; - Permite a mistura sob vácuo e/ou atmosfera inerte; - Não há necessidade de limpeza do equipamento após o processo.</t>
  </si>
  <si>
    <t>TEGDMA Triethylene glycol dimethacrylate 95%, forma liquid; contém 80-120 ppm MEHQ como inibidor, adequação da reação; Tipo de reagente: reagente de reticulação; tipo de reação: Reações de polimerização; índice de refração n20/D 1.461 (lit.); pb 170-172 °C/5 mmHg (lit.); densidade 1.092 g/mL at 25 °C (litro.)</t>
  </si>
  <si>
    <t xml:space="preserve"> Unidade = Frasco 100 ml</t>
  </si>
  <si>
    <t>UDMA Diurethane dimethacrylate, mixture of isomers Ensaio ≥97%, forma liquida, contém BHT como inibidor, índice de refração n20/D 1.485 (lit.); pb 200 °C (lit.), densidade 1.11 g/mL at 25 °C (lit.), temperatura de armazenamento 2-8°C - 500ml</t>
  </si>
  <si>
    <t xml:space="preserve">Bis-GMa Bisphenol A glycerolate dimethacrylate - índice de refração n20/D 1.552 (lit.); densidade 1.161 g/mL at 25 °C (lit.); temperatura de armazenamento 2-8°C 100 ml   </t>
  </si>
  <si>
    <r>
      <t xml:space="preserve">Biocompatível para provisórios </t>
    </r>
    <r>
      <rPr>
        <sz val="11"/>
        <color theme="1"/>
        <rFont val="Calibri"/>
        <family val="2"/>
      </rPr>
      <t>Resina composta nanohíbrida biocompatível de Classe II, que leva em sua composição cerâmica e zircônia silanizadas, elementos que conferem qualidade necessária para o desenvolvimento de trabalhos com coroas, pontes, inlay e onlay. Fco com 250g. Com registro na ANVISA. Resina curável por Luz UVA/UVB exclusivo para o uso em impressoras 3D com comprimento de onda entre 295 a 410nm. Composição: Monômeros, Oligômeros, Fotoiniciadores, Pigmentos, Estabilizantes. Compatível com impressoras: LCD. Dureza Shore D: 78-85. Viscosidade: 255-500 CPS. Tensão na ruptura: 61,87 MPA. Deformação na ruptura: 4,51%. Carga máxima: 1276 N. Módulo de Flexão: 2,85 GPA / 2850 MPA. Módulo secante 1%: 2,84 GPA / 2840 MPA. Sorção: &lt; 31 ug/mm3. Solubilidade &lt; 2,2 UG/mm3. Disponível na cores Bleach, A1 e A2.</t>
    </r>
  </si>
  <si>
    <r>
      <t>Biocompatível para Dentadura</t>
    </r>
    <r>
      <rPr>
        <sz val="11"/>
        <color theme="1"/>
        <rFont val="Calibri"/>
        <family val="2"/>
      </rPr>
      <t xml:space="preserve"> – Resina fotoativadas curável por luz UVA/UVB exclusivo para uso em impressoras 3D. Indicação para impressão e confecção de todos os tipos de base de próteses removíveis, como próteses totais, próteses parciais removíveis. Resina de Classe II e biocompatível para impressão 3D, uso odontológico, de todos os tipos de bases de próteses totais. Para impressora 3D LCD. Composição: Monômeros, Oligômeros, Fotoiniciadores, Pigmentos, Estabilizantes. Excelentes propriedades mecânicas, comparável aos materiais convencionais de bases de próteses removíveis. Cores: Rosa Claro, Rosa Médio, Rosa Escuro, Rosa Translúcido, Rosa Black, A2 e A1. Com registro na Anvisa. Baixa Viscosidade que proporciona um consumo reduzido de resina e rápida limpeza, deve também possuir máxima resistência mecânica à flexão, estabilidade de cor, e ser inodora e insípida após processada. Propriedades mecânicas e fidelidade de impressão que garantam uma ótima durabilidade quando usada dentro de suas especificações. Pote com 500g. Dureza Shore D: 78-85. Viscosidade: 255-500 CPS. Tensão na ruptura: 61,87 MPA. Deformação na ruptura: 4,51%. Carga máxima: 1276 N. Módulo de Flexão: 2,85 GPA / 2850 MPA. Módulo secante 1%: 2,84 GPA / 2840 MPA. Sorção: &lt; 31 ug/mm3. Solubilidade &lt; 2,2 UG/mm3.</t>
    </r>
  </si>
  <si>
    <r>
      <t>Resina para Para modelos</t>
    </r>
    <r>
      <rPr>
        <sz val="11"/>
        <color theme="1"/>
        <rFont val="Calibri"/>
        <family val="2"/>
      </rPr>
      <t xml:space="preserve"> Resina 3D, uso odontológico, alto grau de precisão, indicada para impressão 3D de modelos odontológicos, troquéis e protótipos em geral onde se faz necessário alta precisão e confiabilidade. Resina curável por Luz UVA/UVB exclusivo para o uso em impressoras 3D com comprimento de onda entre 295 a 410nm. Composição: Monômeros, Oligômeros, Fotoiniciadores, Pigmentos, Estabilizantes. Alta resistência à flexão e estabilidade e baixa viscosidade. Compatível com impressoras 3D com as tecnologias LCD em 50/100 microns com comprimentos de onda de trabalho 385 a 405nm. Disponível na cores Lilas e Areia. Pote com 500g. Dureza Shore D: 78-85. Viscosidade: 255-500 CPS. Tensão na ruptura: 61,87 MPA. Deformação na ruptura: 4,51%. Carga máxima: 1276 N. Módulo de Flexão: 2,85 GPA / 2850 MPA. Módulo secante 1%: 2,84 GPA / 2840 MPA. Sorção: &lt; 31 ug/mm3. Solubilidade &lt; 2,2 UG/mm3.</t>
    </r>
  </si>
  <si>
    <r>
      <t xml:space="preserve">Resina Para prototipagem </t>
    </r>
    <r>
      <rPr>
        <sz val="11"/>
        <color theme="1"/>
        <rFont val="Calibri"/>
        <family val="2"/>
      </rPr>
      <t>Resina 3D para uso com impressoras LCD em 25/30/50/100 mícron, com comprimento de onda entre 385 a 405nm. Utilizada para impressão 3D de protótipos em geral, com média resistência, alta velocidade de impressão e baixa contração. Deverá tr sido desenvolvida para impressões 3D que requerem um alto grau de detalhamento das peças, resolução 4K para prototipagem rápida e desenvolvimento de produtos, modelos odontológicos. Incolor. Propriedades: Tensão na Ruptura (Mpa): 39,01 ; Deformação na Ruptura (%): 5,6 ; Carga Máxima (N): 673,03 ; Módulo de Elasticidade (GPa): 1,38 ; Módulo Secante 1% (GPa): 1,47 ; Resistência à Flexão a 5% (Mpa): 50,96. Pote com 500g</t>
    </r>
  </si>
  <si>
    <r>
      <t xml:space="preserve">Resina Biocompatível para placa de bruxismo </t>
    </r>
    <r>
      <rPr>
        <sz val="11"/>
        <color theme="1"/>
        <rFont val="Calibri"/>
        <family val="2"/>
      </rPr>
      <t>– Resina 3D, incolor, uso odontológico, para impressoras 3D com tecnologia LCD. Resina biocompatível, indicada para impressão 3D de todos os tipos de retentores (splints) e placas miorrelaxantes com alta durabilidade, dureza e resistência mecânica. Produto deverá possuir registro na Anvisa. Propriedades: Tensão na Ruptura (MPa): 53,28 ; Deformação na Ruptura (%) 17,10 ; Carga Máxima (N) 1081,39 ; Resistência à Flexão a 5% (MPa) 76,21 ; Módulo de Flexão (GPa) 2,26 ; Módulo Secante 1% (GPa) 2,24 ; Shore D: 72-85. Na cor transparente, com alta precisão que deverá proporcionar um perfeito encaixe. Alta durabilidade, propriedades mecânicas e fidelidade de impressão que garantam ótima durabilidade quando usada dentro das especificações recomendadas. Para maior segurança deverá vir de fábrica já com no mínimo 5 testes de toxicidade nas nossas resinas biocompatíveis, garantindo total segurança para uso em boca. Espessura maior que 3mm nas oclusais (ponta de cúspide) e no contorno, maior ou igual a 2mm. Pote com 500g</t>
    </r>
  </si>
  <si>
    <r>
      <rPr>
        <sz val="11"/>
        <color theme="1"/>
        <rFont val="Calibri"/>
        <family val="2"/>
      </rPr>
      <t>Pranchetas acrílicas</t>
    </r>
    <r>
      <rPr>
        <b/>
        <sz val="11"/>
        <color theme="1"/>
        <rFont val="Calibri"/>
        <family val="2"/>
      </rPr>
      <t xml:space="preserve"> – </t>
    </r>
    <r>
      <rPr>
        <sz val="11"/>
        <color theme="1"/>
        <rFont val="Calibri"/>
        <family val="2"/>
      </rPr>
      <t>Dimensões do produto 34 cm de comprimento x 24 centímetros de largura. Fabricado em plástico de alta qualidade, superfície lisa e cantos arredondados. Com prendedor de metal na parte superior.</t>
    </r>
  </si>
  <si>
    <r>
      <rPr>
        <sz val="11"/>
        <color theme="1"/>
        <rFont val="Calibri"/>
        <family val="2"/>
      </rPr>
      <t>OZONIZADOR PARA MOFO</t>
    </r>
    <r>
      <rPr>
        <b/>
        <sz val="11"/>
        <color theme="1"/>
        <rFont val="Calibri"/>
        <family val="2"/>
      </rPr>
      <t xml:space="preserve">: </t>
    </r>
    <r>
      <rPr>
        <sz val="11"/>
        <color theme="1"/>
        <rFont val="Calibri"/>
        <family val="2"/>
      </rPr>
      <t>Bivolt 110v/220v, 70w de potência; Frequência: 50/60 Hz; Temporizador: 10-60 min; • Desligamento automático após o uso. • baixo consumo de energia. • Produção de ozônio: 10 g/h MEDIDAS: 20cm comprimento, 23cm altura, 12cm largura</t>
    </r>
  </si>
  <si>
    <r>
      <t>SCANNER INTRAORAL DE PRECISÃO</t>
    </r>
    <r>
      <rPr>
        <b/>
        <sz val="11"/>
        <color theme="1"/>
        <rFont val="Calibri"/>
        <family val="2"/>
      </rPr>
      <t>:</t>
    </r>
    <r>
      <rPr>
        <sz val="11"/>
        <color theme="1"/>
        <rFont val="Calibri"/>
        <family val="2"/>
      </rPr>
      <t> Formatos de saída do escaneamento: STL, DCM, PLY Sistema: aberto, Velocidade 18s para escaneamento de uma arcada completa. Precisão: 6 µm. Ponteiras autoclaváveis: até 150 vezes. Ponteiras: 5 ponteiras para escaneamento + 1 ponteira de proteção. Possuir software interno com análise de movimento dos maxilares. Possibilitar a captação de dois registros oclusais. Peso na faixa das 350kg.</t>
    </r>
  </si>
  <si>
    <r>
      <t>LENTE EF 100mm f/2.8L Macro IS USM CANNON</t>
    </r>
    <r>
      <rPr>
        <b/>
        <sz val="11"/>
        <color theme="1"/>
        <rFont val="Calibri"/>
        <family val="2"/>
      </rPr>
      <t xml:space="preserve"> </t>
    </r>
    <r>
      <rPr>
        <sz val="11"/>
        <color theme="1"/>
        <rFont val="Calibri"/>
        <family val="2"/>
      </rPr>
      <t>Dimensões :77.7 x 123mm. Construção óptica :15 elementos em 12 grupos. L-Lente :Sim. Distância Focal Mais Próxima :0.99 pés / 0.3m (máxima ampliação em close: 1x). Sistema IS :Sim. Motor de Foco :Motor Ultrassônico (USM). Fator F-stop :f/2.8L. Lente Tipo :Série L, Macro. Características :HYBRID IS, Ângulo de visão diagonal 23.4°. Tamanho do Filtro :67mm. Peso :625g. Montagem :EF. Distância Focal (Lente) :Alcance Focal &amp; Abertura Máxima 100mm 1:2:8</t>
    </r>
  </si>
  <si>
    <r>
      <t>Flash MR-14EX II Macro Ring Lite CANNON</t>
    </r>
    <r>
      <rPr>
        <b/>
        <sz val="11"/>
        <color theme="1"/>
        <rFont val="Calibri"/>
        <family val="2"/>
      </rPr>
      <t xml:space="preserve"> </t>
    </r>
    <r>
      <rPr>
        <sz val="11"/>
        <color theme="1"/>
        <rFont val="Calibri"/>
        <family val="2"/>
      </rPr>
      <t>Dimensões :Unidade de controle: 69.6 x 118.8 x 71.4mm. Fonte de Alimentação :4 x AA. Compatibilidade :Compatível com linha de câmeras EOS Digital e câmeras da série PowerShot G</t>
    </r>
  </si>
  <si>
    <r>
      <t>TWIN FLASH PARA LENTES CANNON</t>
    </r>
    <r>
      <rPr>
        <b/>
        <sz val="11"/>
        <color theme="1"/>
        <rFont val="Calibri"/>
        <family val="2"/>
      </rPr>
      <t xml:space="preserve"> </t>
    </r>
    <r>
      <rPr>
        <sz val="11"/>
        <color theme="1"/>
        <rFont val="Calibri"/>
        <family val="2"/>
      </rPr>
      <t>Encaixa em todas as lentes macro EF da Canon (para a EF 180mm f/3.5L requer adaptador Macro Lite 72C). Cabeça de flash dupla que pode ser rotacionada até um ângulo de 80° em volta da lente, em incrementos de 5 graus. Cabeças podem ser giradas ou manipuladas individualmente, além de removidas do anel de montagem para controle aprimorado. Guia de 22 metros (a ISO 100), controle total E-TTL e  Lâmpadas de foco incandescentes; duas formas de flash de modelação (1 seg.), pré-visualização dos efeitos de iluminação.</t>
    </r>
  </si>
  <si>
    <r>
      <t>AGITADOR PARA RESINA 3D</t>
    </r>
    <r>
      <rPr>
        <b/>
        <sz val="11"/>
        <color theme="1"/>
        <rFont val="Calibri"/>
        <family val="2"/>
      </rPr>
      <t xml:space="preserve"> </t>
    </r>
    <r>
      <rPr>
        <sz val="11"/>
        <color theme="1"/>
        <rFont val="Calibri"/>
        <family val="2"/>
      </rPr>
      <t>Potencia: 25W. Tensão de Entrada: 110V/220V (Bivolt). Frequência: 50/60Hz. Quantidade de tubos: 6. Tamanho do tubos: 280 x 30. Tipo de Motor: Motor DC. Velocidade: 0 a 70. Dimensão: 470 x 260 x 120mm. Peso Bruto: 4,5KG. </t>
    </r>
  </si>
  <si>
    <r>
      <t>MÁQUINA DE CICLAGEM TÉRMICA/MECÂNICA =</t>
    </r>
    <r>
      <rPr>
        <b/>
        <sz val="11"/>
        <color theme="1"/>
        <rFont val="Calibri"/>
        <family val="2"/>
      </rPr>
      <t xml:space="preserve"> </t>
    </r>
    <r>
      <rPr>
        <sz val="11"/>
        <color theme="1"/>
        <rFont val="Calibri"/>
        <family val="2"/>
      </rPr>
      <t>5 pistões; • Carga máxima: 70 Kgf; Frequência de ciclagem ajustável: 1 a 2 Hz; • Controle de carga/pressão digital automático; • Filtro de linha com purgador na entrada da máquina; • 110/220 V automática; • Contagem do número de ciclos com parada automático no final do teste; • Até 12 rotinas de testes customizáveis (frequência, ciclos e carga); • Controle térmico 20- 40ºC; • Painel touch colorido e intuitivo; • Pintura eletrostática de alta durabilidade na cor branca; • Pés emborrachados com ajuste para absorção de vibração; • Tampa frontal botão de emergência; • Iluminação LED interna para facilitar o posicionamento das amostras • Sensor de fadiga que desliga o acionamento do pistão quando a fratura é percebida; • Equipamento pneumático com tecnologia japonesa; • Atuadores intercambiáveis; • Segue a NR12 e NR10; • Dimensões: • Peso aprox.: 45 Kg • Alojamento dos espécimes intercambiável; • Sensor de fadiga; • Suporte técnico e peças de reposição permanente de fábrica; </t>
    </r>
  </si>
  <si>
    <r>
      <t>SISTEMA DE MEDIÇÃO DE DUREZA VICKERS INSIZE</t>
    </r>
    <r>
      <rPr>
        <b/>
        <sz val="11"/>
        <color theme="1"/>
        <rFont val="Calibri"/>
        <family val="2"/>
      </rPr>
      <t xml:space="preserve"> </t>
    </r>
    <r>
      <rPr>
        <sz val="11"/>
        <color theme="1"/>
        <rFont val="Calibri"/>
        <family val="2"/>
      </rPr>
      <t>Sistema de medição Vickers / Knoop com saída USB, para medição da indentação de modo manual ou automático, código 9631-130, com as seguintes funções principais: - Apresentação de resultados estatísticos, média, valores máximo e mínimo. - Inclusão de limites de tolerância para avaliação. - Conversão para as escalas HRA, HRB, HRC, HRD, HRE, HRF, HRG, HRK, HR15T, HR30T, HR45T, HR15N, HR30N, HR45N, HK, HV, HB, HS e HSD. - Calibração utilizando padrão de dureza ou escala padrão. - Medição da indentação de forma manual ou automática. - Exportação dos resultados para “Word” ou “Excel”. - Forças de ensaio: 0,01 / 0,025 / 0,05 / 0,1 / 0,2 / 0,3 / 0,5 / 1 / 2 / 2,5 / 3 / 5 / 10 / 20 / 30 / 50 / 100 kgf. - Resolução na escala Vickers: 0,1 HV. - Resolução em milímetros: 0,1 μm. - Resolução da câmera: 1.3 Mp. - Sensor : 1⁄2” CMOS. - Comunicação com o computador através de porta USB. - Composto de câmera, cabo USB, software e chave de acesso USB. - Inclui adaptador para microdurômetro modelo ISH-TDV1000A- Insize. Instalação e treinamento sem custo adicional. - Os impostos mencionados nesta oferta estão de acordo com a legislação vigente nesta data. Quaisquer alterações nas alíquotas ou taxas municipais, estaduais ou federais serão refletidas por ocasião do respectivo faturamento do produto ofertado. - Montagem e Treinamento. </t>
    </r>
  </si>
  <si>
    <r>
      <t>ESPECTRORADIÔMETRO por faixa de comprimento de onda ou cor. Medidor de luz móvel, espectrorradiômetro de 360 nm a 830 nm com largura de banda óptica de 10 nm e correção de largura de banda óptica adicional (CIE214), função de campo de visão de cosseno preciso (f 2 ), bateria de íon de lítio com mais de 8 horas de operação e calibração rastreável, com esfera integradora acoplada. Medidor de luz portátil para iluminância, dados espectrais e cor da luz. Tela sensível ao toque colorida, operação intuitiva simples com exibições de exibição claramente organizadas. É possível armazenar 10 pontos de medição e selecionar diferentes exibições de exibição. (Classe B de acordo com DIN 5032-7 ou AA de acordo com JIS C 1609-1:2006) </t>
    </r>
    <r>
      <rPr>
        <b/>
        <sz val="11"/>
        <color theme="1"/>
        <rFont val="Calibri"/>
        <family val="2"/>
      </rPr>
      <t>Quantidade medida</t>
    </r>
    <r>
      <rPr>
        <sz val="11"/>
        <color theme="1"/>
        <rFont val="Calibri"/>
        <family val="2"/>
      </rPr>
      <t xml:space="preserve"> Iluminância fotópica Iluminância escotópica. Irradiância espectral. Coordenadas de cor (x,y). CCT. CRI (índice de renderização de cores). PAR– PPFD. Irradiância melanópica. Iluminância melanópica (lux melanópico equivalente). Iluminância equivalente à luz do dia melanópica Irradiância. total para bilirrubina (E </t>
    </r>
    <r>
      <rPr>
        <vertAlign val="subscript"/>
        <sz val="11"/>
        <color theme="1"/>
        <rFont val="Calibri"/>
        <family val="2"/>
      </rPr>
      <t>bi</t>
    </r>
    <r>
      <rPr>
        <sz val="11"/>
        <color theme="1"/>
        <rFont val="Calibri"/>
        <family val="2"/>
      </rPr>
      <t xml:space="preserve"> ). Irradiância espectral média para bilirrubina ( AAP). Outras quantidades de cor também por software (x, y, u´, v´, X,Y,Z, delta uv, temperatura de cor, índice de reprodução de cor (CRI) Ra, R1-R15, TM-30-20, CQS, CIE-170, etc.) </t>
    </r>
    <r>
      <rPr>
        <b/>
        <sz val="11"/>
        <color theme="1"/>
        <rFont val="Calibri"/>
        <family val="2"/>
      </rPr>
      <t>óptica de entrada</t>
    </r>
    <r>
      <rPr>
        <sz val="11"/>
        <color theme="1"/>
        <rFont val="Calibri"/>
        <family val="2"/>
      </rPr>
      <t xml:space="preserve"> . Janela do difusor com 10 mm de diâmetro, campo de visão com correção de cosseno, f2 ≤ 3%. </t>
    </r>
    <r>
      <rPr>
        <b/>
        <sz val="11"/>
        <color theme="1"/>
        <rFont val="Calibri"/>
        <family val="2"/>
      </rPr>
      <t>Detector Espectral</t>
    </r>
    <r>
      <rPr>
        <sz val="11"/>
        <color theme="1"/>
        <rFont val="Calibri"/>
        <family val="2"/>
      </rPr>
      <t xml:space="preserve">. </t>
    </r>
    <r>
      <rPr>
        <b/>
        <sz val="11"/>
        <color theme="1"/>
        <rFont val="Calibri"/>
        <family val="2"/>
      </rPr>
      <t>Faixa espectral</t>
    </r>
    <r>
      <rPr>
        <sz val="11"/>
        <color theme="1"/>
        <rFont val="Calibri"/>
        <family val="2"/>
      </rPr>
      <t xml:space="preserve"> (360 - 830) nm. </t>
    </r>
    <r>
      <rPr>
        <b/>
        <sz val="11"/>
        <color theme="1"/>
        <rFont val="Calibri"/>
        <family val="2"/>
      </rPr>
      <t>Largura de Banda Óptica</t>
    </r>
    <r>
      <rPr>
        <sz val="11"/>
        <color theme="1"/>
        <rFont val="Calibri"/>
        <family val="2"/>
      </rPr>
      <t xml:space="preserve"> 10 nm correção de largura de banda óptica aplicada de acordo com CIE 214. </t>
    </r>
    <r>
      <rPr>
        <b/>
        <sz val="11"/>
        <color theme="1"/>
        <rFont val="Calibri"/>
        <family val="2"/>
      </rPr>
      <t xml:space="preserve">Faixa de medição tip. LED branco </t>
    </r>
    <r>
      <rPr>
        <sz val="11"/>
        <color theme="1"/>
        <rFont val="Calibri"/>
        <family val="2"/>
      </rPr>
      <t>(1 - 350000) lx. </t>
    </r>
    <r>
      <rPr>
        <b/>
        <sz val="11"/>
        <color theme="1"/>
        <rFont val="Calibri"/>
        <family val="2"/>
      </rPr>
      <t>Faixa de medição CCT</t>
    </r>
    <r>
      <rPr>
        <sz val="11"/>
        <color theme="1"/>
        <rFont val="Calibri"/>
        <family val="2"/>
      </rPr>
      <t xml:space="preserve"> (1700 - 17000) K  </t>
    </r>
    <r>
      <rPr>
        <b/>
        <sz val="11"/>
        <color theme="1"/>
        <rFont val="Calibri"/>
        <family val="2"/>
      </rPr>
      <t xml:space="preserve">ΔCCT </t>
    </r>
    <r>
      <rPr>
        <sz val="11"/>
        <color theme="1"/>
        <rFont val="Calibri"/>
        <family val="2"/>
      </rPr>
      <t xml:space="preserve">± 50 K (iluminante padrão tipo A, </t>
    </r>
    <r>
      <rPr>
        <i/>
        <sz val="11"/>
        <color theme="1"/>
        <rFont val="Calibri"/>
        <family val="2"/>
      </rPr>
      <t>k=2</t>
    </r>
    <r>
      <rPr>
        <sz val="11"/>
        <color theme="1"/>
        <rFont val="Calibri"/>
        <family val="2"/>
      </rPr>
      <t xml:space="preserve"> ), ± 3 MK </t>
    </r>
    <r>
      <rPr>
        <vertAlign val="superscript"/>
        <sz val="11"/>
        <color theme="1"/>
        <rFont val="Calibri"/>
        <family val="2"/>
      </rPr>
      <t>-1</t>
    </r>
    <r>
      <rPr>
        <sz val="11"/>
        <color theme="1"/>
        <rFont val="Calibri"/>
        <family val="2"/>
      </rPr>
      <t xml:space="preserve"> (iluminante padrão tipo A, </t>
    </r>
    <r>
      <rPr>
        <i/>
        <sz val="11"/>
        <color theme="1"/>
        <rFont val="Calibri"/>
        <family val="2"/>
      </rPr>
      <t>k=1</t>
    </r>
    <r>
      <rPr>
        <sz val="11"/>
        <color theme="1"/>
        <rFont val="Calibri"/>
        <family val="2"/>
      </rPr>
      <t xml:space="preserve"> ), ± 4% (dependendo do espectro de LED, </t>
    </r>
    <r>
      <rPr>
        <i/>
        <sz val="11"/>
        <color theme="1"/>
        <rFont val="Calibri"/>
        <family val="2"/>
      </rPr>
      <t>k=2</t>
    </r>
    <r>
      <rPr>
        <sz val="11"/>
        <color theme="1"/>
        <rFont val="Calibri"/>
        <family val="2"/>
      </rPr>
      <t xml:space="preserve"> ). </t>
    </r>
    <r>
      <rPr>
        <b/>
        <sz val="11"/>
        <color theme="1"/>
        <rFont val="Calibri"/>
        <family val="2"/>
      </rPr>
      <t>Δy Δx incerteza</t>
    </r>
    <r>
      <rPr>
        <sz val="11"/>
        <color theme="1"/>
        <rFont val="Calibri"/>
        <family val="2"/>
      </rPr>
      <t xml:space="preserve"> ± 0,002 (iluminante padrão A, </t>
    </r>
    <r>
      <rPr>
        <i/>
        <sz val="11"/>
        <color theme="1"/>
        <rFont val="Calibri"/>
        <family val="2"/>
      </rPr>
      <t>k=2</t>
    </r>
    <r>
      <rPr>
        <sz val="11"/>
        <color theme="1"/>
        <rFont val="Calibri"/>
        <family val="2"/>
      </rPr>
      <t xml:space="preserve"> ). </t>
    </r>
    <r>
      <rPr>
        <b/>
        <sz val="11"/>
        <color theme="1"/>
        <rFont val="Calibri"/>
        <family val="2"/>
      </rPr>
      <t>Repetibilidade</t>
    </r>
    <r>
      <rPr>
        <sz val="11"/>
        <color theme="1"/>
        <rFont val="Calibri"/>
        <family val="2"/>
      </rPr>
      <t xml:space="preserve"> ± 0,0002. </t>
    </r>
    <r>
      <rPr>
        <b/>
        <sz val="11"/>
        <color theme="1"/>
        <rFont val="Calibri"/>
        <family val="2"/>
      </rPr>
      <t xml:space="preserve">Comprimento de onda de pico </t>
    </r>
    <r>
      <rPr>
        <sz val="11"/>
        <color theme="1"/>
        <rFont val="Calibri"/>
        <family val="2"/>
      </rPr>
      <t xml:space="preserve">± 1 nm. </t>
    </r>
    <r>
      <rPr>
        <b/>
        <sz val="11"/>
        <color theme="1"/>
        <rFont val="Calibri"/>
        <family val="2"/>
      </rPr>
      <t>Calibração Incerteza de calibração</t>
    </r>
    <r>
      <rPr>
        <sz val="11"/>
        <color theme="1"/>
        <rFont val="Calibri"/>
        <family val="2"/>
      </rPr>
      <t xml:space="preserve"> Iluminância (iluminante padrão A, </t>
    </r>
    <r>
      <rPr>
        <i/>
        <sz val="11"/>
        <color theme="1"/>
        <rFont val="Calibri"/>
        <family val="2"/>
      </rPr>
      <t>k=2</t>
    </r>
    <r>
      <rPr>
        <sz val="11"/>
        <color theme="1"/>
        <rFont val="Calibri"/>
        <family val="2"/>
      </rPr>
      <t xml:space="preserve"> ) +/- 3%, Iluminância (tipo. LED, </t>
    </r>
    <r>
      <rPr>
        <i/>
        <sz val="11"/>
        <color theme="1"/>
        <rFont val="Calibri"/>
        <family val="2"/>
      </rPr>
      <t>k=2</t>
    </r>
    <r>
      <rPr>
        <sz val="11"/>
        <color theme="1"/>
        <rFont val="Calibri"/>
        <family val="2"/>
      </rPr>
      <t xml:space="preserve"> ) +/- 4% </t>
    </r>
    <r>
      <rPr>
        <i/>
        <sz val="11"/>
        <color theme="1"/>
        <rFont val="Calibri"/>
        <family val="2"/>
      </rPr>
      <t>(Rastreável ao padrão nacional. A incerteza do padrão está incluída.)</t>
    </r>
    <r>
      <rPr>
        <sz val="11"/>
        <color theme="1"/>
        <rFont val="Calibri"/>
        <family val="2"/>
      </rPr>
      <t xml:space="preserve">. </t>
    </r>
    <r>
      <rPr>
        <b/>
        <sz val="11"/>
        <color theme="1"/>
        <rFont val="Calibri"/>
        <family val="2"/>
      </rPr>
      <t>Diversos</t>
    </r>
    <r>
      <rPr>
        <sz val="11"/>
        <color theme="1"/>
        <rFont val="Calibri"/>
        <family val="2"/>
      </rPr>
      <t> </t>
    </r>
    <r>
      <rPr>
        <b/>
        <sz val="11"/>
        <color theme="1"/>
        <rFont val="Calibri"/>
        <family val="2"/>
      </rPr>
      <t>Interface</t>
    </r>
    <r>
      <rPr>
        <sz val="11"/>
        <color theme="1"/>
        <rFont val="Calibri"/>
        <family val="2"/>
      </rPr>
      <t xml:space="preserve"> USB 2.0, </t>
    </r>
    <r>
      <rPr>
        <b/>
        <sz val="11"/>
        <color theme="1"/>
        <rFont val="Calibri"/>
        <family val="2"/>
      </rPr>
      <t>Faixa de temperatura</t>
    </r>
    <r>
      <rPr>
        <sz val="11"/>
        <color theme="1"/>
        <rFont val="Calibri"/>
        <family val="2"/>
      </rPr>
      <t xml:space="preserve"> Funcionamento: 10°C a +30°C. </t>
    </r>
    <r>
      <rPr>
        <b/>
        <sz val="11"/>
        <color theme="1"/>
        <rFont val="Calibri"/>
        <family val="2"/>
      </rPr>
      <t>Armazenamento</t>
    </r>
    <r>
      <rPr>
        <sz val="11"/>
        <color theme="1"/>
        <rFont val="Calibri"/>
        <family val="2"/>
      </rPr>
      <t xml:space="preserve">: -10°C a +50°C. </t>
    </r>
    <r>
      <rPr>
        <b/>
        <sz val="11"/>
        <color theme="1"/>
        <rFont val="Calibri"/>
        <family val="2"/>
      </rPr>
      <t>Fonte de energia</t>
    </r>
    <r>
      <rPr>
        <sz val="11"/>
        <color theme="1"/>
        <rFont val="Calibri"/>
        <family val="2"/>
      </rPr>
      <t xml:space="preserve"> 5VCC por USB. </t>
    </r>
    <r>
      <rPr>
        <b/>
        <sz val="11"/>
        <color theme="1"/>
        <rFont val="Calibri"/>
        <family val="2"/>
      </rPr>
      <t>Fonte de energia</t>
    </r>
    <r>
      <rPr>
        <sz val="11"/>
        <color theme="1"/>
        <rFont val="Calibri"/>
        <family val="2"/>
      </rPr>
      <t xml:space="preserve"> bateria recarregável 8h de operação (medição contínua, 100% da luz de fundo do display), 13,5h de operação (uma medição, modo de espera, 100% da luz de fundo da tela ligada, 30h de operação (uma medição, modo de espera, luz de fundo do visor reduzida para 10%) suficiente para condições de iluminação interna). </t>
    </r>
    <r>
      <rPr>
        <b/>
        <sz val="11"/>
        <color theme="1"/>
        <rFont val="Calibri"/>
        <family val="2"/>
      </rPr>
      <t xml:space="preserve">Mostrar </t>
    </r>
    <r>
      <rPr>
        <sz val="11"/>
        <color theme="1"/>
        <rFont val="Calibri"/>
        <family val="2"/>
      </rPr>
      <t xml:space="preserve">Tela sensível ao toque colorida. </t>
    </r>
    <r>
      <rPr>
        <b/>
        <sz val="11"/>
        <color theme="1"/>
        <rFont val="Calibri"/>
        <family val="2"/>
      </rPr>
      <t>Peso</t>
    </r>
    <r>
      <rPr>
        <sz val="11"/>
        <color theme="1"/>
        <rFont val="Calibri"/>
        <family val="2"/>
      </rPr>
      <t xml:space="preserve"> 160 g. </t>
    </r>
    <r>
      <rPr>
        <b/>
        <sz val="11"/>
        <color theme="1"/>
        <rFont val="Calibri"/>
        <family val="2"/>
      </rPr>
      <t>Dimensões</t>
    </r>
    <r>
      <rPr>
        <sz val="11"/>
        <color theme="1"/>
        <rFont val="Calibri"/>
        <family val="2"/>
      </rPr>
      <t> 136 mm x 74 mm x 32 mm. </t>
    </r>
  </si>
  <si>
    <r>
      <t>APARELHO CONTROLADOR DE UMIDADE AMBIENTAL (desumidificador)</t>
    </r>
    <r>
      <rPr>
        <b/>
        <sz val="11"/>
        <color theme="1"/>
        <rFont val="Calibri"/>
        <family val="2"/>
      </rPr>
      <t xml:space="preserve"> </t>
    </r>
    <r>
      <rPr>
        <sz val="11"/>
        <color theme="1"/>
        <rFont val="Calibri"/>
        <family val="2"/>
      </rPr>
      <t>Alimentação (V): 127V ou 220V. Potência Desumidificador: 330W (127v) - 313W (220v). Desumidificação (Litros/dia): 20L/D 30ºC 80%UR. Capacidade do reservatório de água: 3 Litros pelo menos. Composição: Plástico ABS. Corrente: 3,05A (127v) - 1,60A (220v). Ruído: 47db. Vazão de ar/hora: 300m</t>
    </r>
    <r>
      <rPr>
        <vertAlign val="superscript"/>
        <sz val="11"/>
        <color theme="1"/>
        <rFont val="Calibri"/>
        <family val="2"/>
      </rPr>
      <t>3</t>
    </r>
    <r>
      <rPr>
        <sz val="11"/>
        <color theme="1"/>
        <rFont val="Calibri"/>
        <family val="2"/>
      </rPr>
      <t> . Filtro: PVC Portátil. Garantia: 1 ano. Acessórios: Manual de instrução </t>
    </r>
  </si>
  <si>
    <t>Articulador Semi-Ajustável ARCOM com distância intercondilar regulável</t>
  </si>
  <si>
    <r>
      <t>Fotopolimerizador tipo LED polywave de espectro de emissão de luz de 385 a 515 nanometros, com quatro tipos de intensidade de luz: 950 mW/cm</t>
    </r>
    <r>
      <rPr>
        <vertAlign val="superscript"/>
        <sz val="11"/>
        <color theme="1"/>
        <rFont val="Calibri"/>
        <family val="2"/>
      </rPr>
      <t>2</t>
    </r>
    <r>
      <rPr>
        <sz val="11"/>
        <color theme="1"/>
        <rFont val="Calibri"/>
        <family val="2"/>
      </rPr>
      <t>, 1.200 mW/cm</t>
    </r>
    <r>
      <rPr>
        <vertAlign val="superscript"/>
        <sz val="11"/>
        <color theme="1"/>
        <rFont val="Calibri"/>
        <family val="2"/>
      </rPr>
      <t>2</t>
    </r>
    <r>
      <rPr>
        <sz val="11"/>
        <color theme="1"/>
        <rFont val="Calibri"/>
        <family val="2"/>
      </rPr>
      <t>, 2.000 mW/cm</t>
    </r>
    <r>
      <rPr>
        <vertAlign val="superscript"/>
        <sz val="11"/>
        <color theme="1"/>
        <rFont val="Calibri"/>
        <family val="2"/>
      </rPr>
      <t>2</t>
    </r>
    <r>
      <rPr>
        <sz val="11"/>
        <color theme="1"/>
        <rFont val="Calibri"/>
        <family val="2"/>
      </rPr>
      <t> e 3.000 mW/cm</t>
    </r>
    <r>
      <rPr>
        <vertAlign val="superscript"/>
        <sz val="11"/>
        <color theme="1"/>
        <rFont val="Calibri"/>
        <family val="2"/>
      </rPr>
      <t>2</t>
    </r>
    <r>
      <rPr>
        <sz val="11"/>
        <color theme="1"/>
        <rFont val="Calibri"/>
        <family val="2"/>
      </rPr>
      <t>, assistente virtual de polimerização que permite o correto posicionamento do aparelho sobre a estrutura dentária. Possui ponta de fibra óptica de 9 mm de diâmetro na ponta ativa, bateria de polímero de lítio, base carregadora com radiômetro acoplado e possibilidade de uso com fio e sem fio.</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</si>
</sst>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R$&quot;\ * #,##0.00_-;\-&quot;R$&quot;\ * #,##0.00_-;_-&quot;R$&quot;\ * &quot;-&quot;??_-;_-@"/>
    <numFmt numFmtId="165" formatCode="_-[$R$-416]\ * #,##0.00_-;\-[$R$-416]\ * #,##0.00_-;_-[$R$-416]\ * &quot;-&quot;??_-;_-@"/>
  </numFmts>
  <fonts count="19">
    <font>
      <sz val="11"/>
      <name val="Calibri"/>
      <scheme val="minor"/>
    </font>
    <font>
      <sz val="11"/>
      <color theme="1"/>
      <name val="Calibri"/>
      <family val="2"/>
      <scheme val="minor"/>
    </font>
    <font>
      <sz val="11"/>
      <name val="Calibri"/>
    </font>
    <font>
      <b/>
      <sz val="11"/>
      <name val="Calibri"/>
    </font>
    <font>
      <sz val="11"/>
      <color theme="1"/>
      <name val="Calibri"/>
      <family val="2"/>
    </font>
    <font>
      <b/>
      <sz val="8"/>
      <color theme="1"/>
      <name val="Arial"/>
      <family val="2"/>
    </font>
    <font>
      <sz val="8"/>
      <color theme="1"/>
      <name val="Arial"/>
      <family val="2"/>
    </font>
    <font>
      <sz val="10"/>
      <color theme="1"/>
      <name val="Calibri"/>
    </font>
    <font>
      <sz val="11"/>
      <color theme="1"/>
      <name val="Calibri"/>
      <scheme val="minor"/>
    </font>
    <font>
      <b/>
      <sz val="8"/>
      <color theme="1"/>
      <name val="Calibri"/>
    </font>
    <font>
      <b/>
      <sz val="11"/>
      <color theme="1"/>
      <name val="Calibri"/>
      <family val="2"/>
    </font>
    <font>
      <sz val="8"/>
      <color theme="1"/>
      <name val="Calibri"/>
    </font>
    <font>
      <sz val="8"/>
      <color theme="1"/>
      <name val="Calibri"/>
      <family val="2"/>
    </font>
    <font>
      <sz val="8"/>
      <color theme="1"/>
      <name val="Calibri"/>
      <family val="2"/>
      <scheme val="minor"/>
    </font>
    <font>
      <sz val="14"/>
      <color theme="1"/>
      <name val="Times New Roman"/>
    </font>
    <font>
      <vertAlign val="subscript"/>
      <sz val="11"/>
      <color theme="1"/>
      <name val="Calibri"/>
      <family val="2"/>
    </font>
    <font>
      <i/>
      <sz val="11"/>
      <color theme="1"/>
      <name val="Calibri"/>
      <family val="2"/>
    </font>
    <font>
      <vertAlign val="superscript"/>
      <sz val="11"/>
      <color theme="1"/>
      <name val="Calibri"/>
      <family val="2"/>
    </font>
    <font>
      <b/>
      <sz val="8"/>
      <color theme="1"/>
      <name val="Calibri"/>
      <family val="2"/>
      <scheme val="minor"/>
    </font>
  </fonts>
  <fills count="8">
    <fill>
      <patternFill patternType="none"/>
    </fill>
    <fill>
      <patternFill patternType="gray125"/>
    </fill>
    <fill>
      <patternFill patternType="solid">
        <fgColor rgb="FF8DB3E2"/>
        <bgColor rgb="FF8DB3E2"/>
      </patternFill>
    </fill>
    <fill>
      <patternFill patternType="solid">
        <fgColor rgb="FF95B3D7"/>
        <bgColor rgb="FF95B3D7"/>
      </patternFill>
    </fill>
    <fill>
      <patternFill patternType="solid">
        <fgColor rgb="FFC2D69B"/>
        <bgColor rgb="FFC2D69B"/>
      </patternFill>
    </fill>
    <fill>
      <patternFill patternType="solid">
        <fgColor rgb="FFFFFFFF"/>
        <bgColor rgb="FFFFFFFF"/>
      </patternFill>
    </fill>
    <fill>
      <patternFill patternType="solid">
        <fgColor rgb="FFFFFFFF"/>
        <bgColor indexed="64"/>
      </patternFill>
    </fill>
    <fill>
      <patternFill patternType="solid">
        <fgColor rgb="FFFFFF00"/>
        <bgColor indexed="64"/>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auto="1"/>
      </right>
      <top style="thin">
        <color auto="1"/>
      </top>
      <bottom style="thin">
        <color auto="1"/>
      </bottom>
      <diagonal/>
    </border>
  </borders>
  <cellStyleXfs count="1">
    <xf numFmtId="0" fontId="0" fillId="0" borderId="0"/>
  </cellStyleXfs>
  <cellXfs count="37">
    <xf numFmtId="0" fontId="0" fillId="0" borderId="0" xfId="0"/>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xf>
    <xf numFmtId="164" fontId="2" fillId="0" borderId="1" xfId="0" applyNumberFormat="1" applyFont="1" applyBorder="1" applyAlignment="1">
      <alignment horizontal="center" vertical="center"/>
    </xf>
    <xf numFmtId="0" fontId="2" fillId="0" borderId="1" xfId="0" applyFont="1" applyBorder="1" applyAlignment="1">
      <alignment horizontal="center" vertical="center"/>
    </xf>
    <xf numFmtId="164" fontId="2" fillId="0" borderId="1" xfId="0" applyNumberFormat="1" applyFont="1" applyBorder="1" applyAlignment="1">
      <alignment horizontal="right" vertical="center"/>
    </xf>
    <xf numFmtId="0" fontId="4" fillId="0" borderId="2" xfId="0" applyFont="1" applyFill="1" applyBorder="1" applyAlignment="1">
      <alignment vertical="top" wrapText="1"/>
    </xf>
    <xf numFmtId="0" fontId="5" fillId="0" borderId="2" xfId="0" applyFont="1" applyBorder="1" applyAlignment="1">
      <alignment vertical="center"/>
    </xf>
    <xf numFmtId="0" fontId="5" fillId="6" borderId="2" xfId="0" applyFont="1" applyFill="1" applyBorder="1" applyAlignment="1">
      <alignment vertical="center" wrapText="1"/>
    </xf>
    <xf numFmtId="0" fontId="6" fillId="0" borderId="2" xfId="0" applyFont="1" applyBorder="1" applyAlignment="1">
      <alignment horizontal="center" vertical="top" wrapText="1"/>
    </xf>
    <xf numFmtId="0" fontId="7" fillId="0" borderId="0" xfId="0" applyFont="1" applyAlignment="1">
      <alignment wrapText="1"/>
    </xf>
    <xf numFmtId="0" fontId="4" fillId="0" borderId="0" xfId="0" applyFont="1" applyAlignment="1">
      <alignment wrapText="1"/>
    </xf>
    <xf numFmtId="0" fontId="7" fillId="0" borderId="0" xfId="0" applyFont="1" applyAlignment="1">
      <alignment horizontal="center" vertical="center"/>
    </xf>
    <xf numFmtId="0" fontId="7" fillId="0" borderId="0" xfId="0" applyFont="1" applyAlignment="1">
      <alignment horizontal="center" vertical="center" wrapText="1"/>
    </xf>
    <xf numFmtId="0" fontId="7" fillId="0" borderId="0" xfId="0" applyFont="1"/>
    <xf numFmtId="0" fontId="8" fillId="0" borderId="0" xfId="0" applyFont="1"/>
    <xf numFmtId="0" fontId="9"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1" fillId="0" borderId="2" xfId="0" applyFont="1" applyBorder="1" applyAlignment="1">
      <alignment vertical="top" wrapText="1"/>
    </xf>
    <xf numFmtId="0" fontId="12" fillId="0" borderId="2" xfId="0" applyFont="1" applyBorder="1" applyAlignment="1">
      <alignment horizontal="center" vertical="top" wrapText="1"/>
    </xf>
    <xf numFmtId="0" fontId="11" fillId="0" borderId="3" xfId="0" applyFont="1" applyBorder="1" applyAlignment="1">
      <alignment horizontal="center" vertical="center" wrapText="1"/>
    </xf>
    <xf numFmtId="164" fontId="11" fillId="0" borderId="1" xfId="0" applyNumberFormat="1" applyFont="1" applyBorder="1" applyAlignment="1">
      <alignment vertical="center" wrapText="1"/>
    </xf>
    <xf numFmtId="0" fontId="11" fillId="0" borderId="1" xfId="0" applyFont="1" applyBorder="1" applyAlignment="1">
      <alignment horizontal="center" vertical="center" wrapText="1"/>
    </xf>
    <xf numFmtId="165" fontId="7" fillId="0" borderId="1" xfId="0" applyNumberFormat="1" applyFont="1" applyBorder="1" applyAlignment="1">
      <alignment horizontal="center" vertical="center"/>
    </xf>
    <xf numFmtId="0" fontId="10" fillId="0" borderId="2" xfId="0" applyFont="1" applyFill="1" applyBorder="1" applyAlignment="1">
      <alignment vertical="top" wrapText="1"/>
    </xf>
    <xf numFmtId="0" fontId="13" fillId="0" borderId="2" xfId="0" applyFont="1" applyBorder="1" applyAlignment="1">
      <alignment horizontal="center" vertical="top"/>
    </xf>
    <xf numFmtId="0" fontId="11" fillId="5" borderId="5" xfId="0" applyFont="1" applyFill="1" applyBorder="1" applyAlignment="1">
      <alignment horizontal="center" vertical="center" wrapText="1"/>
    </xf>
    <xf numFmtId="0" fontId="14" fillId="0" borderId="0" xfId="0" applyFont="1" applyAlignment="1">
      <alignment horizontal="left" vertical="center" wrapText="1"/>
    </xf>
    <xf numFmtId="0" fontId="14" fillId="0" borderId="0" xfId="0" applyFont="1"/>
    <xf numFmtId="0" fontId="18" fillId="0" borderId="2" xfId="0" applyFont="1" applyFill="1" applyBorder="1" applyAlignment="1">
      <alignment vertical="center"/>
    </xf>
    <xf numFmtId="164" fontId="9" fillId="2" borderId="1" xfId="0" applyNumberFormat="1" applyFont="1" applyFill="1" applyBorder="1" applyAlignment="1">
      <alignment horizontal="center" vertical="center" wrapText="1"/>
    </xf>
    <xf numFmtId="0" fontId="1" fillId="0" borderId="0" xfId="0" applyFont="1" applyAlignment="1">
      <alignment wrapText="1"/>
    </xf>
    <xf numFmtId="0" fontId="8" fillId="0" borderId="0" xfId="0" applyFont="1" applyAlignment="1">
      <alignment horizontal="center"/>
    </xf>
    <xf numFmtId="0" fontId="8" fillId="0" borderId="0" xfId="0" applyFont="1" applyAlignment="1">
      <alignment horizontal="center" vertical="center"/>
    </xf>
    <xf numFmtId="0" fontId="11" fillId="7" borderId="2" xfId="0" applyFont="1" applyFill="1" applyBorder="1" applyAlignment="1">
      <alignment vertical="top" wrapText="1"/>
    </xf>
    <xf numFmtId="164" fontId="11" fillId="0" borderId="1" xfId="0" applyNumberFormat="1"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2.xml"/><Relationship Id="rId7" Type="http://schemas.openxmlformats.org/officeDocument/2006/relationships/calcChain" Target="calcChain.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plotArea>
      <c:layout/>
      <c:barChart>
        <c:barDir val="col"/>
        <c:grouping val="clustered"/>
        <c:varyColors val="0"/>
        <c:ser>
          <c:idx val="0"/>
          <c:order val="0"/>
          <c:tx>
            <c:strRef>
              <c:f>'Anexo I-A'!$B$66:$G$66</c:f>
              <c:strCache>
                <c:ptCount val="1"/>
                <c:pt idx="0">
                  <c:v>63 Misturador de alta precisão - capacidades de peso de mistura de até 330 ml de volume e 100 g de capacidade de material, velocidade máxima 3500 rpm, força 1000 G, tamanho 21x12x16 A-L-P, interface touch screen , 10 zonas de mistura, vácuo; - Técnica de </c:v>
                </c:pt>
              </c:strCache>
            </c:strRef>
          </c:tx>
          <c:spPr>
            <a:solidFill>
              <a:schemeClr val="accent1"/>
            </a:solidFill>
            <a:ln>
              <a:noFill/>
            </a:ln>
            <a:effectLst/>
          </c:spPr>
          <c:invertIfNegative val="0"/>
          <c:cat>
            <c:multiLvlStrRef>
              <c:f>'Anexo I-A'!$H$2:$L$65</c:f>
              <c:multiLvlStrCache>
                <c:ptCount val="5"/>
                <c:lvl>
                  <c:pt idx="0">
                    <c:v> R$ 232.727,00 </c:v>
                  </c:pt>
                  <c:pt idx="3">
                    <c:v>Aberto</c:v>
                  </c:pt>
                  <c:pt idx="4">
                    <c:v> 0,10%</c:v>
                  </c:pt>
                </c:lvl>
                <c:lvl>
                  <c:pt idx="0">
                    <c:v> R$ 2.788,10 </c:v>
                  </c:pt>
                  <c:pt idx="3">
                    <c:v>Aberto</c:v>
                  </c:pt>
                  <c:pt idx="4">
                    <c:v> 0,10%</c:v>
                  </c:pt>
                </c:lvl>
                <c:lvl>
                  <c:pt idx="0">
                    <c:v> R$ 11.390,00 </c:v>
                  </c:pt>
                  <c:pt idx="3">
                    <c:v>Aberto</c:v>
                  </c:pt>
                  <c:pt idx="4">
                    <c:v> 0,10%</c:v>
                  </c:pt>
                </c:lvl>
                <c:lvl>
                  <c:pt idx="0">
                    <c:v> R$ 181,66 </c:v>
                  </c:pt>
                  <c:pt idx="3">
                    <c:v>Aberto</c:v>
                  </c:pt>
                  <c:pt idx="4">
                    <c:v> 0,10%</c:v>
                  </c:pt>
                </c:lvl>
                <c:lvl>
                  <c:pt idx="0">
                    <c:v> R$ 471,13 </c:v>
                  </c:pt>
                  <c:pt idx="3">
                    <c:v>Aberto</c:v>
                  </c:pt>
                  <c:pt idx="4">
                    <c:v> 0,10%</c:v>
                  </c:pt>
                </c:lvl>
                <c:lvl>
                  <c:pt idx="0">
                    <c:v> R$ 607,66 </c:v>
                  </c:pt>
                  <c:pt idx="3">
                    <c:v>Aberto</c:v>
                  </c:pt>
                  <c:pt idx="4">
                    <c:v> 0,10%</c:v>
                  </c:pt>
                </c:lvl>
                <c:lvl>
                  <c:pt idx="0">
                    <c:v> R$ 2.489,10 </c:v>
                  </c:pt>
                  <c:pt idx="3">
                    <c:v>Aberto</c:v>
                  </c:pt>
                  <c:pt idx="4">
                    <c:v> 0,10%</c:v>
                  </c:pt>
                </c:lvl>
                <c:lvl>
                  <c:pt idx="0">
                    <c:v> R$ 863,00 </c:v>
                  </c:pt>
                  <c:pt idx="3">
                    <c:v>Aberto</c:v>
                  </c:pt>
                  <c:pt idx="4">
                    <c:v> 0,10%</c:v>
                  </c:pt>
                </c:lvl>
                <c:lvl>
                  <c:pt idx="0">
                    <c:v> R$ 1.865,70 </c:v>
                  </c:pt>
                  <c:pt idx="3">
                    <c:v>Aberto</c:v>
                  </c:pt>
                  <c:pt idx="4">
                    <c:v> 0,10%</c:v>
                  </c:pt>
                </c:lvl>
                <c:lvl>
                  <c:pt idx="0">
                    <c:v> R$ 2.600,69 </c:v>
                  </c:pt>
                  <c:pt idx="3">
                    <c:v>Aberto</c:v>
                  </c:pt>
                  <c:pt idx="4">
                    <c:v> 0,10%</c:v>
                  </c:pt>
                </c:lvl>
                <c:lvl>
                  <c:pt idx="0">
                    <c:v> R$ 753,22 </c:v>
                  </c:pt>
                  <c:pt idx="3">
                    <c:v>Aberto</c:v>
                  </c:pt>
                  <c:pt idx="4">
                    <c:v> 0,10%</c:v>
                  </c:pt>
                </c:lvl>
                <c:lvl>
                  <c:pt idx="0">
                    <c:v> R$ 434,91 </c:v>
                  </c:pt>
                  <c:pt idx="3">
                    <c:v>Aberto</c:v>
                  </c:pt>
                  <c:pt idx="4">
                    <c:v> 0,10%</c:v>
                  </c:pt>
                </c:lvl>
                <c:lvl>
                  <c:pt idx="0">
                    <c:v> R$ 1.745,66 </c:v>
                  </c:pt>
                  <c:pt idx="3">
                    <c:v>Aberto</c:v>
                  </c:pt>
                  <c:pt idx="4">
                    <c:v> 0,10%</c:v>
                  </c:pt>
                </c:lvl>
                <c:lvl>
                  <c:pt idx="0">
                    <c:v> R$ 660,46 </c:v>
                  </c:pt>
                  <c:pt idx="3">
                    <c:v>Aberto</c:v>
                  </c:pt>
                  <c:pt idx="4">
                    <c:v> 0,10%</c:v>
                  </c:pt>
                </c:lvl>
                <c:lvl>
                  <c:pt idx="0">
                    <c:v> R$ 7.978,31 </c:v>
                  </c:pt>
                  <c:pt idx="3">
                    <c:v>Aberto</c:v>
                  </c:pt>
                  <c:pt idx="4">
                    <c:v> 0,10%</c:v>
                  </c:pt>
                </c:lvl>
                <c:lvl>
                  <c:pt idx="0">
                    <c:v> R$ 2.522,32 </c:v>
                  </c:pt>
                  <c:pt idx="3">
                    <c:v>Aberto</c:v>
                  </c:pt>
                  <c:pt idx="4">
                    <c:v> 0,10%</c:v>
                  </c:pt>
                </c:lvl>
                <c:lvl>
                  <c:pt idx="0">
                    <c:v> R$ 309,66 </c:v>
                  </c:pt>
                  <c:pt idx="3">
                    <c:v>Aberto</c:v>
                  </c:pt>
                  <c:pt idx="4">
                    <c:v> 0,10%</c:v>
                  </c:pt>
                </c:lvl>
                <c:lvl>
                  <c:pt idx="0">
                    <c:v> R$ 9,00 </c:v>
                  </c:pt>
                  <c:pt idx="3">
                    <c:v>Aberto</c:v>
                  </c:pt>
                  <c:pt idx="4">
                    <c:v> R$ 0,02 </c:v>
                  </c:pt>
                </c:lvl>
                <c:lvl>
                  <c:pt idx="0">
                    <c:v> R$ 1.164,50 </c:v>
                  </c:pt>
                  <c:pt idx="3">
                    <c:v>Aberto</c:v>
                  </c:pt>
                  <c:pt idx="4">
                    <c:v> 0,10%</c:v>
                  </c:pt>
                </c:lvl>
                <c:lvl>
                  <c:pt idx="0">
                    <c:v> R$ 660,46 </c:v>
                  </c:pt>
                  <c:pt idx="3">
                    <c:v>Aberto</c:v>
                  </c:pt>
                  <c:pt idx="4">
                    <c:v> 0,10%</c:v>
                  </c:pt>
                </c:lvl>
                <c:lvl>
                  <c:pt idx="0">
                    <c:v> R$ 3.831,33 </c:v>
                  </c:pt>
                  <c:pt idx="3">
                    <c:v>Aberto</c:v>
                  </c:pt>
                  <c:pt idx="4">
                    <c:v> 0,10%</c:v>
                  </c:pt>
                </c:lvl>
                <c:lvl>
                  <c:pt idx="0">
                    <c:v> R$ 37.000,00 </c:v>
                  </c:pt>
                  <c:pt idx="3">
                    <c:v>Aberto</c:v>
                  </c:pt>
                  <c:pt idx="4">
                    <c:v> 0,10%</c:v>
                  </c:pt>
                </c:lvl>
                <c:lvl>
                  <c:pt idx="0">
                    <c:v> R$ 2.866,95 </c:v>
                  </c:pt>
                  <c:pt idx="3">
                    <c:v>Aberto</c:v>
                  </c:pt>
                  <c:pt idx="4">
                    <c:v> 0,10%</c:v>
                  </c:pt>
                </c:lvl>
                <c:lvl>
                  <c:pt idx="0">
                    <c:v> R$ 28.418,00 </c:v>
                  </c:pt>
                  <c:pt idx="3">
                    <c:v>Aberto</c:v>
                  </c:pt>
                  <c:pt idx="4">
                    <c:v> 0,10%</c:v>
                  </c:pt>
                </c:lvl>
                <c:lvl>
                  <c:pt idx="0">
                    <c:v> R$ 26.233,60 </c:v>
                  </c:pt>
                  <c:pt idx="3">
                    <c:v>Aberto</c:v>
                  </c:pt>
                  <c:pt idx="4">
                    <c:v> 0,10%</c:v>
                  </c:pt>
                </c:lvl>
                <c:lvl>
                  <c:pt idx="0">
                    <c:v> R$ 17.938,33 </c:v>
                  </c:pt>
                  <c:pt idx="3">
                    <c:v>Aberto</c:v>
                  </c:pt>
                  <c:pt idx="4">
                    <c:v> 0,10%</c:v>
                  </c:pt>
                </c:lvl>
                <c:lvl>
                  <c:pt idx="0">
                    <c:v> R$ 190.996,66 </c:v>
                  </c:pt>
                  <c:pt idx="3">
                    <c:v>Aberto</c:v>
                  </c:pt>
                  <c:pt idx="4">
                    <c:v> 0,10%</c:v>
                  </c:pt>
                </c:lvl>
                <c:lvl>
                  <c:pt idx="0">
                    <c:v> R$ 1.819,00 </c:v>
                  </c:pt>
                  <c:pt idx="3">
                    <c:v>Aberto</c:v>
                  </c:pt>
                  <c:pt idx="4">
                    <c:v> 0,10%</c:v>
                  </c:pt>
                </c:lvl>
                <c:lvl>
                  <c:pt idx="0">
                    <c:v> R$ 1.832,97 </c:v>
                  </c:pt>
                  <c:pt idx="3">
                    <c:v>Aberto</c:v>
                  </c:pt>
                  <c:pt idx="4">
                    <c:v> 0,10%</c:v>
                  </c:pt>
                </c:lvl>
                <c:lvl>
                  <c:pt idx="0">
                    <c:v> R$ 5.395,05 </c:v>
                  </c:pt>
                  <c:pt idx="3">
                    <c:v>Aberto</c:v>
                  </c:pt>
                  <c:pt idx="4">
                    <c:v> 0,10%</c:v>
                  </c:pt>
                </c:lvl>
                <c:lvl>
                  <c:pt idx="0">
                    <c:v> R$ 6.025,38 </c:v>
                  </c:pt>
                  <c:pt idx="3">
                    <c:v>Aberto</c:v>
                  </c:pt>
                  <c:pt idx="4">
                    <c:v> 0,10%</c:v>
                  </c:pt>
                </c:lvl>
                <c:lvl>
                  <c:pt idx="0">
                    <c:v> R$ 4.748,80 </c:v>
                  </c:pt>
                  <c:pt idx="3">
                    <c:v>Aberto</c:v>
                  </c:pt>
                  <c:pt idx="4">
                    <c:v> 0,10%</c:v>
                  </c:pt>
                </c:lvl>
                <c:lvl>
                  <c:pt idx="0">
                    <c:v> R$ 4.223,45 </c:v>
                  </c:pt>
                  <c:pt idx="3">
                    <c:v>Aberto</c:v>
                  </c:pt>
                  <c:pt idx="4">
                    <c:v> 0,10%</c:v>
                  </c:pt>
                </c:lvl>
                <c:lvl>
                  <c:pt idx="0">
                    <c:v> R$ 114.450,00 </c:v>
                  </c:pt>
                  <c:pt idx="3">
                    <c:v>Aberto</c:v>
                  </c:pt>
                  <c:pt idx="4">
                    <c:v> 0,10%</c:v>
                  </c:pt>
                </c:lvl>
                <c:lvl>
                  <c:pt idx="0">
                    <c:v> R$ 2.116,33 </c:v>
                  </c:pt>
                  <c:pt idx="3">
                    <c:v>Aberto</c:v>
                  </c:pt>
                  <c:pt idx="4">
                    <c:v> 0,10%</c:v>
                  </c:pt>
                </c:lvl>
                <c:lvl>
                  <c:pt idx="0">
                    <c:v> R$ 18.374,00 </c:v>
                  </c:pt>
                  <c:pt idx="3">
                    <c:v>Aberto</c:v>
                  </c:pt>
                  <c:pt idx="4">
                    <c:v> 0,10%</c:v>
                  </c:pt>
                </c:lvl>
                <c:lvl>
                  <c:pt idx="0">
                    <c:v> R$ 423,00 </c:v>
                  </c:pt>
                  <c:pt idx="3">
                    <c:v>Aberto</c:v>
                  </c:pt>
                  <c:pt idx="4">
                    <c:v> 0,10%</c:v>
                  </c:pt>
                </c:lvl>
                <c:lvl>
                  <c:pt idx="0">
                    <c:v> R$ 1.694,00 </c:v>
                  </c:pt>
                  <c:pt idx="3">
                    <c:v>Aberto</c:v>
                  </c:pt>
                  <c:pt idx="4">
                    <c:v> 0,10%</c:v>
                  </c:pt>
                </c:lvl>
                <c:lvl>
                  <c:pt idx="0">
                    <c:v> R$ 1.926,00 </c:v>
                  </c:pt>
                  <c:pt idx="3">
                    <c:v>Aberto</c:v>
                  </c:pt>
                  <c:pt idx="4">
                    <c:v> 0,10%</c:v>
                  </c:pt>
                </c:lvl>
                <c:lvl>
                  <c:pt idx="0">
                    <c:v> R$ 803,50 </c:v>
                  </c:pt>
                  <c:pt idx="3">
                    <c:v>Aberto</c:v>
                  </c:pt>
                  <c:pt idx="4">
                    <c:v> R$ 0,03 </c:v>
                  </c:pt>
                </c:lvl>
                <c:lvl>
                  <c:pt idx="0">
                    <c:v> R$ 2.366,66 </c:v>
                  </c:pt>
                  <c:pt idx="3">
                    <c:v>Aberto</c:v>
                  </c:pt>
                  <c:pt idx="4">
                    <c:v> 0,10%</c:v>
                  </c:pt>
                </c:lvl>
                <c:lvl>
                  <c:pt idx="0">
                    <c:v> R$ 87,66 </c:v>
                  </c:pt>
                  <c:pt idx="3">
                    <c:v>Aberto</c:v>
                  </c:pt>
                  <c:pt idx="4">
                    <c:v> R$ 0,10 </c:v>
                  </c:pt>
                </c:lvl>
                <c:lvl>
                  <c:pt idx="0">
                    <c:v> R$ 87,66 </c:v>
                  </c:pt>
                  <c:pt idx="3">
                    <c:v>Aberto</c:v>
                  </c:pt>
                  <c:pt idx="4">
                    <c:v> R$ 0,10 </c:v>
                  </c:pt>
                </c:lvl>
                <c:lvl>
                  <c:pt idx="0">
                    <c:v> R$ 87,66 </c:v>
                  </c:pt>
                  <c:pt idx="3">
                    <c:v>Aberto</c:v>
                  </c:pt>
                  <c:pt idx="4">
                    <c:v> R$ 0,10 </c:v>
                  </c:pt>
                </c:lvl>
                <c:lvl>
                  <c:pt idx="0">
                    <c:v> R$ 87,66 </c:v>
                  </c:pt>
                  <c:pt idx="3">
                    <c:v>Aberto</c:v>
                  </c:pt>
                  <c:pt idx="4">
                    <c:v> R$ 0,10 </c:v>
                  </c:pt>
                </c:lvl>
                <c:lvl>
                  <c:pt idx="0">
                    <c:v> R$ 87,66 </c:v>
                  </c:pt>
                  <c:pt idx="3">
                    <c:v>Aberto</c:v>
                  </c:pt>
                  <c:pt idx="4">
                    <c:v> R$ 0,10 </c:v>
                  </c:pt>
                </c:lvl>
                <c:lvl>
                  <c:pt idx="0">
                    <c:v> R$ 96,00 </c:v>
                  </c:pt>
                  <c:pt idx="3">
                    <c:v>Aberto</c:v>
                  </c:pt>
                  <c:pt idx="4">
                    <c:v> R$ 0,10 </c:v>
                  </c:pt>
                </c:lvl>
                <c:lvl>
                  <c:pt idx="0">
                    <c:v> R$ 96,00 </c:v>
                  </c:pt>
                  <c:pt idx="3">
                    <c:v>Aberto</c:v>
                  </c:pt>
                  <c:pt idx="4">
                    <c:v> R$ 0,10 </c:v>
                  </c:pt>
                </c:lvl>
                <c:lvl>
                  <c:pt idx="0">
                    <c:v> R$ 96,00 </c:v>
                  </c:pt>
                  <c:pt idx="3">
                    <c:v>Aberto</c:v>
                  </c:pt>
                  <c:pt idx="4">
                    <c:v> R$ 0,10 </c:v>
                  </c:pt>
                </c:lvl>
                <c:lvl>
                  <c:pt idx="0">
                    <c:v> R$ 1.983,00 </c:v>
                  </c:pt>
                  <c:pt idx="3">
                    <c:v>Aberto</c:v>
                  </c:pt>
                  <c:pt idx="4">
                    <c:v> R$ 0,03 </c:v>
                  </c:pt>
                </c:lvl>
                <c:lvl>
                  <c:pt idx="0">
                    <c:v> R$ 1.950,00 </c:v>
                  </c:pt>
                  <c:pt idx="3">
                    <c:v>Aberto</c:v>
                  </c:pt>
                  <c:pt idx="4">
                    <c:v> R$ 0,03 </c:v>
                  </c:pt>
                </c:lvl>
                <c:lvl>
                  <c:pt idx="0">
                    <c:v> R$ 2.400,00 </c:v>
                  </c:pt>
                  <c:pt idx="3">
                    <c:v>Aberto</c:v>
                  </c:pt>
                  <c:pt idx="4">
                    <c:v> 0,10%</c:v>
                  </c:pt>
                </c:lvl>
                <c:lvl>
                  <c:pt idx="0">
                    <c:v> R$ 1.100,00 </c:v>
                  </c:pt>
                  <c:pt idx="3">
                    <c:v>Aberto</c:v>
                  </c:pt>
                  <c:pt idx="4">
                    <c:v> 0,10%</c:v>
                  </c:pt>
                </c:lvl>
                <c:lvl>
                  <c:pt idx="0">
                    <c:v> R$ 1.715,52 </c:v>
                  </c:pt>
                  <c:pt idx="3">
                    <c:v>Aberto</c:v>
                  </c:pt>
                  <c:pt idx="4">
                    <c:v> 0,10%</c:v>
                  </c:pt>
                </c:lvl>
                <c:lvl>
                  <c:pt idx="0">
                    <c:v> R$ 773,40 </c:v>
                  </c:pt>
                  <c:pt idx="3">
                    <c:v>Aberto</c:v>
                  </c:pt>
                  <c:pt idx="4">
                    <c:v> R$ 0,05 </c:v>
                  </c:pt>
                </c:lvl>
                <c:lvl>
                  <c:pt idx="0">
                    <c:v> R$ 268,20 </c:v>
                  </c:pt>
                  <c:pt idx="3">
                    <c:v>Aberto</c:v>
                  </c:pt>
                  <c:pt idx="4">
                    <c:v> R$ 0,03 </c:v>
                  </c:pt>
                </c:lvl>
                <c:lvl>
                  <c:pt idx="0">
                    <c:v> R$ 511,20 </c:v>
                  </c:pt>
                  <c:pt idx="3">
                    <c:v>Aberto</c:v>
                  </c:pt>
                  <c:pt idx="4">
                    <c:v> R$ 0,05 </c:v>
                  </c:pt>
                </c:lvl>
                <c:lvl>
                  <c:pt idx="0">
                    <c:v> R$ 548,11 </c:v>
                  </c:pt>
                  <c:pt idx="3">
                    <c:v>Aberto</c:v>
                  </c:pt>
                  <c:pt idx="4">
                    <c:v> 0,10%</c:v>
                  </c:pt>
                </c:lvl>
                <c:lvl>
                  <c:pt idx="0">
                    <c:v> R$ 449,96 </c:v>
                  </c:pt>
                  <c:pt idx="3">
                    <c:v>Aberto</c:v>
                  </c:pt>
                  <c:pt idx="4">
                    <c:v> 0,10%</c:v>
                  </c:pt>
                </c:lvl>
                <c:lvl>
                  <c:pt idx="0">
                    <c:v> R$ 544,23 </c:v>
                  </c:pt>
                  <c:pt idx="3">
                    <c:v>Aberto</c:v>
                  </c:pt>
                  <c:pt idx="4">
                    <c:v> 0,10%</c:v>
                  </c:pt>
                </c:lvl>
                <c:lvl>
                  <c:pt idx="0">
                    <c:v> R$ 899,96 </c:v>
                  </c:pt>
                  <c:pt idx="3">
                    <c:v>Aberto</c:v>
                  </c:pt>
                  <c:pt idx="4">
                    <c:v> 0,10%</c:v>
                  </c:pt>
                </c:lvl>
                <c:lvl>
                  <c:pt idx="0">
                    <c:v> R$ 1.170,90 </c:v>
                  </c:pt>
                  <c:pt idx="3">
                    <c:v>Aberto</c:v>
                  </c:pt>
                  <c:pt idx="4">
                    <c:v> 0,10%</c:v>
                  </c:pt>
                </c:lvl>
                <c:lvl>
                  <c:pt idx="0">
                    <c:v> R$ 4.526,40 </c:v>
                  </c:pt>
                  <c:pt idx="3">
                    <c:v>Aberto</c:v>
                  </c:pt>
                  <c:pt idx="4">
                    <c:v> 0,10%</c:v>
                  </c:pt>
                </c:lvl>
                <c:lvl>
                  <c:pt idx="0">
                    <c:v>VALOR DE REFERÊNCIA (total)(R$)</c:v>
                  </c:pt>
                  <c:pt idx="1">
                    <c:v>Exclusivo ME/EPP (SIM ou NÂO) (abaixo de R$80.000,00)</c:v>
                  </c:pt>
                  <c:pt idx="2">
                    <c:v>Margem de Preferência - Decreto 8538/2015 - Margem de até 25% - Duplicar o item</c:v>
                  </c:pt>
                  <c:pt idx="3">
                    <c:v>Modo de Disputa da etapa de Lances</c:v>
                  </c:pt>
                  <c:pt idx="4">
                    <c:v>Intervalo mínimo de diferença de valores entre os lances</c:v>
                  </c:pt>
                </c:lvl>
              </c:multiLvlStrCache>
            </c:multiLvlStrRef>
          </c:cat>
          <c:val>
            <c:numRef>
              <c:f>'Anexo I-A'!$H$66:$L$66</c:f>
              <c:numCache>
                <c:formatCode>General</c:formatCode>
                <c:ptCount val="5"/>
                <c:pt idx="0" formatCode="_-&quot;R$&quot;\ * #,##0.00_-;\-&quot;R$&quot;\ * #,##0.00_-;_-&quot;R$&quot;\ * &quot;-&quot;??_-;_-@">
                  <c:v>765272.72999999986</c:v>
                </c:pt>
              </c:numCache>
            </c:numRef>
          </c:val>
          <c:extLst xmlns:c16r2="http://schemas.microsoft.com/office/drawing/2015/06/chart">
            <c:ext xmlns:c16="http://schemas.microsoft.com/office/drawing/2014/chart" uri="{C3380CC4-5D6E-409C-BE32-E72D297353CC}">
              <c16:uniqueId val="{00000000-7B36-4C71-8709-D7B4819BA87F}"/>
            </c:ext>
          </c:extLst>
        </c:ser>
        <c:dLbls>
          <c:showLegendKey val="0"/>
          <c:showVal val="0"/>
          <c:showCatName val="0"/>
          <c:showSerName val="0"/>
          <c:showPercent val="0"/>
          <c:showBubbleSize val="0"/>
        </c:dLbls>
        <c:gapWidth val="219"/>
        <c:overlap val="-27"/>
        <c:axId val="139220480"/>
        <c:axId val="139222016"/>
      </c:barChart>
      <c:catAx>
        <c:axId val="139220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39222016"/>
        <c:crosses val="autoZero"/>
        <c:auto val="1"/>
        <c:lblAlgn val="ctr"/>
        <c:lblOffset val="100"/>
        <c:noMultiLvlLbl val="0"/>
      </c:catAx>
      <c:valAx>
        <c:axId val="139222016"/>
        <c:scaling>
          <c:orientation val="minMax"/>
        </c:scaling>
        <c:delete val="0"/>
        <c:axPos val="l"/>
        <c:majorGridlines>
          <c:spPr>
            <a:ln w="9525" cap="flat" cmpd="sng" algn="ctr">
              <a:solidFill>
                <a:schemeClr val="tx1">
                  <a:lumMod val="15000"/>
                  <a:lumOff val="85000"/>
                </a:schemeClr>
              </a:solidFill>
              <a:round/>
            </a:ln>
            <a:effectLst/>
          </c:spPr>
        </c:majorGridlines>
        <c:numFmt formatCode="_-&quot;R$&quot;\ * #,##0.00_-;\-&quot;R$&quot;\ * #,##0.00_-;_-&quot;R$&quot;\ * &quot;-&quot;??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392204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24" workbookViewId="0" zoomToFit="1"/>
  </sheetViews>
  <pageMargins left="0.511811024" right="0.511811024" top="0.78740157499999996" bottom="0.78740157499999996" header="0.31496062000000002" footer="0.31496062000000002"/>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647903" cy="6014577"/>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119"/>
  <sheetViews>
    <sheetView tabSelected="1" topLeftCell="A62" zoomScaleNormal="100" workbookViewId="0">
      <selection activeCell="G9" sqref="G9"/>
    </sheetView>
  </sheetViews>
  <sheetFormatPr defaultColWidth="14.42578125" defaultRowHeight="15" customHeight="1"/>
  <cols>
    <col min="1" max="1" width="4.140625" style="15" customWidth="1"/>
    <col min="2" max="2" width="3.5703125" style="15" customWidth="1"/>
    <col min="3" max="3" width="49.85546875" style="32" customWidth="1"/>
    <col min="4" max="4" width="9.7109375" style="15" customWidth="1"/>
    <col min="5" max="5" width="11.85546875" style="33" customWidth="1"/>
    <col min="6" max="6" width="10" style="34" customWidth="1"/>
    <col min="7" max="7" width="15" style="15" customWidth="1"/>
    <col min="8" max="8" width="11.28515625" style="15" customWidth="1"/>
    <col min="9" max="9" width="10" style="15" customWidth="1"/>
    <col min="10" max="10" width="11.5703125" style="15" customWidth="1"/>
    <col min="11" max="11" width="7.85546875" style="15" customWidth="1"/>
    <col min="12" max="12" width="14.5703125" style="15" customWidth="1"/>
    <col min="13" max="13" width="29.140625" style="15" customWidth="1"/>
    <col min="14" max="15" width="9.140625" style="15" customWidth="1"/>
    <col min="16" max="16" width="21.85546875" style="15" customWidth="1"/>
    <col min="17" max="17" width="20.28515625" style="15" customWidth="1"/>
    <col min="18" max="19" width="9.140625" style="15" customWidth="1"/>
    <col min="20" max="16384" width="14.42578125" style="15"/>
  </cols>
  <sheetData>
    <row r="1" spans="2:19" ht="6" customHeight="1">
      <c r="B1" s="10"/>
      <c r="C1" s="11"/>
      <c r="D1" s="10"/>
      <c r="E1" s="12"/>
      <c r="F1" s="12"/>
      <c r="G1" s="12"/>
      <c r="H1" s="12"/>
      <c r="I1" s="12"/>
      <c r="J1" s="12"/>
      <c r="K1" s="13"/>
      <c r="L1" s="12"/>
      <c r="M1" s="14"/>
      <c r="N1" s="14"/>
      <c r="O1" s="14"/>
      <c r="P1" s="14"/>
      <c r="Q1" s="14"/>
      <c r="R1" s="14"/>
      <c r="S1" s="14"/>
    </row>
    <row r="2" spans="2:19" ht="66" customHeight="1">
      <c r="B2" s="16" t="s">
        <v>0</v>
      </c>
      <c r="C2" s="17" t="s">
        <v>1</v>
      </c>
      <c r="D2" s="16" t="s">
        <v>2</v>
      </c>
      <c r="E2" s="16" t="s">
        <v>3</v>
      </c>
      <c r="F2" s="18" t="s">
        <v>4</v>
      </c>
      <c r="G2" s="18" t="s">
        <v>5</v>
      </c>
      <c r="H2" s="18" t="s">
        <v>6</v>
      </c>
      <c r="I2" s="18" t="s">
        <v>7</v>
      </c>
      <c r="J2" s="18" t="s">
        <v>8</v>
      </c>
      <c r="K2" s="18" t="s">
        <v>9</v>
      </c>
      <c r="L2" s="18" t="s">
        <v>10</v>
      </c>
      <c r="M2" s="14"/>
      <c r="N2" s="14"/>
      <c r="O2" s="14"/>
      <c r="P2" s="14"/>
      <c r="Q2" s="14"/>
      <c r="R2" s="14"/>
      <c r="S2" s="14"/>
    </row>
    <row r="3" spans="2:19" ht="49.5" customHeight="1">
      <c r="B3" s="35">
        <v>1</v>
      </c>
      <c r="C3" s="6" t="s">
        <v>11</v>
      </c>
      <c r="D3" s="7">
        <v>436188</v>
      </c>
      <c r="E3" s="20" t="s">
        <v>12</v>
      </c>
      <c r="F3" s="21">
        <v>10</v>
      </c>
      <c r="G3" s="36">
        <v>452.64</v>
      </c>
      <c r="H3" s="22">
        <f>F3*G3</f>
        <v>4526.3999999999996</v>
      </c>
      <c r="I3" s="22"/>
      <c r="J3" s="22"/>
      <c r="K3" s="23" t="s">
        <v>13</v>
      </c>
      <c r="L3" s="24" t="str">
        <f>VLOOKUP(G3, Intervalos!$B$3:$C$8,2,TRUE)</f>
        <v>0,10%</v>
      </c>
      <c r="M3" s="14"/>
      <c r="N3" s="14"/>
      <c r="O3" s="14"/>
      <c r="P3" s="14"/>
      <c r="Q3" s="14"/>
      <c r="R3" s="14"/>
      <c r="S3" s="14"/>
    </row>
    <row r="4" spans="2:19" ht="248.25" customHeight="1">
      <c r="B4" s="19">
        <v>2</v>
      </c>
      <c r="C4" s="25" t="s">
        <v>78</v>
      </c>
      <c r="D4" s="7">
        <v>477433</v>
      </c>
      <c r="E4" s="9" t="s">
        <v>14</v>
      </c>
      <c r="F4" s="21">
        <v>1</v>
      </c>
      <c r="G4" s="36">
        <v>1170.9000000000001</v>
      </c>
      <c r="H4" s="22">
        <f>F4*G4</f>
        <v>1170.9000000000001</v>
      </c>
      <c r="I4" s="22"/>
      <c r="J4" s="22"/>
      <c r="K4" s="23" t="s">
        <v>13</v>
      </c>
      <c r="L4" s="24" t="str">
        <f>VLOOKUP(G4, Intervalos!$B$3:$C$8,2,TRUE)</f>
        <v>0,10%</v>
      </c>
      <c r="M4" s="14"/>
      <c r="N4" s="14"/>
      <c r="O4" s="14"/>
      <c r="P4" s="14"/>
      <c r="Q4" s="14"/>
      <c r="R4" s="14"/>
      <c r="S4" s="14"/>
    </row>
    <row r="5" spans="2:19" ht="355.5" customHeight="1">
      <c r="B5" s="19">
        <v>3</v>
      </c>
      <c r="C5" s="25" t="s">
        <v>79</v>
      </c>
      <c r="D5" s="7">
        <v>407163</v>
      </c>
      <c r="E5" s="20" t="s">
        <v>15</v>
      </c>
      <c r="F5" s="21">
        <v>1</v>
      </c>
      <c r="G5" s="36">
        <v>899.96</v>
      </c>
      <c r="H5" s="22">
        <f>F5*G5</f>
        <v>899.96</v>
      </c>
      <c r="I5" s="22"/>
      <c r="J5" s="22"/>
      <c r="K5" s="23" t="s">
        <v>13</v>
      </c>
      <c r="L5" s="24" t="str">
        <f>VLOOKUP(G5, Intervalos!$B$3:$C$8,2,TRUE)</f>
        <v>0,10%</v>
      </c>
      <c r="M5" s="14"/>
      <c r="N5" s="14"/>
      <c r="O5" s="14"/>
      <c r="P5" s="14"/>
      <c r="Q5" s="14"/>
      <c r="R5" s="14"/>
      <c r="S5" s="14"/>
    </row>
    <row r="6" spans="2:19" ht="300">
      <c r="B6" s="19">
        <v>4</v>
      </c>
      <c r="C6" s="25" t="s">
        <v>80</v>
      </c>
      <c r="D6" s="7">
        <v>407163</v>
      </c>
      <c r="E6" s="26" t="s">
        <v>15</v>
      </c>
      <c r="F6" s="21">
        <v>1</v>
      </c>
      <c r="G6" s="36">
        <v>544.23</v>
      </c>
      <c r="H6" s="22">
        <f t="shared" ref="H6:H30" si="0">F6*G6</f>
        <v>544.23</v>
      </c>
      <c r="I6" s="22"/>
      <c r="J6" s="22"/>
      <c r="K6" s="23" t="s">
        <v>13</v>
      </c>
      <c r="L6" s="24" t="str">
        <f>VLOOKUP(G6, Intervalos!$B$3:$C$8,2,TRUE)</f>
        <v>0,10%</v>
      </c>
      <c r="M6" s="14"/>
      <c r="N6" s="14"/>
      <c r="O6" s="14"/>
      <c r="P6" s="14"/>
      <c r="Q6" s="14"/>
      <c r="R6" s="14"/>
      <c r="S6" s="14"/>
    </row>
    <row r="7" spans="2:19" ht="225">
      <c r="B7" s="19">
        <v>5</v>
      </c>
      <c r="C7" s="25" t="s">
        <v>81</v>
      </c>
      <c r="D7" s="7">
        <v>407163</v>
      </c>
      <c r="E7" s="20" t="s">
        <v>15</v>
      </c>
      <c r="F7" s="21">
        <v>1</v>
      </c>
      <c r="G7" s="36">
        <v>449.96</v>
      </c>
      <c r="H7" s="22">
        <f t="shared" si="0"/>
        <v>449.96</v>
      </c>
      <c r="I7" s="22"/>
      <c r="J7" s="22"/>
      <c r="K7" s="23" t="s">
        <v>13</v>
      </c>
      <c r="L7" s="24" t="str">
        <f>VLOOKUP(G7, Intervalos!$B$3:$C$8,2,TRUE)</f>
        <v>0,10%</v>
      </c>
      <c r="M7" s="14"/>
      <c r="N7" s="14"/>
      <c r="O7" s="14"/>
      <c r="P7" s="14"/>
      <c r="Q7" s="14"/>
      <c r="R7" s="14"/>
      <c r="S7" s="14"/>
    </row>
    <row r="8" spans="2:19" ht="330">
      <c r="B8" s="19">
        <v>6</v>
      </c>
      <c r="C8" s="25" t="s">
        <v>82</v>
      </c>
      <c r="D8" s="7">
        <v>407163</v>
      </c>
      <c r="E8" s="20" t="s">
        <v>15</v>
      </c>
      <c r="F8" s="21">
        <v>1</v>
      </c>
      <c r="G8" s="36">
        <v>548.11</v>
      </c>
      <c r="H8" s="22">
        <f t="shared" si="0"/>
        <v>548.11</v>
      </c>
      <c r="I8" s="22"/>
      <c r="J8" s="22"/>
      <c r="K8" s="23" t="s">
        <v>13</v>
      </c>
      <c r="L8" s="24" t="str">
        <f>VLOOKUP(G8, Intervalos!$B$3:$C$8,2,TRUE)</f>
        <v>0,10%</v>
      </c>
      <c r="M8" s="14"/>
      <c r="N8" s="14"/>
      <c r="O8" s="14"/>
      <c r="P8" s="14"/>
      <c r="Q8" s="14"/>
      <c r="R8" s="14"/>
      <c r="S8" s="14"/>
    </row>
    <row r="9" spans="2:19" ht="17.25" customHeight="1">
      <c r="B9" s="19">
        <v>7</v>
      </c>
      <c r="C9" s="6" t="s">
        <v>16</v>
      </c>
      <c r="D9" s="7">
        <v>352209</v>
      </c>
      <c r="E9" s="9" t="s">
        <v>17</v>
      </c>
      <c r="F9" s="27">
        <v>20</v>
      </c>
      <c r="G9" s="36">
        <v>25.56</v>
      </c>
      <c r="H9" s="22">
        <f t="shared" si="0"/>
        <v>511.2</v>
      </c>
      <c r="I9" s="22"/>
      <c r="J9" s="22"/>
      <c r="K9" s="23" t="s">
        <v>13</v>
      </c>
      <c r="L9" s="24">
        <f>VLOOKUP(G9, Intervalos!$B$3:$C$8,2,TRUE)</f>
        <v>0.05</v>
      </c>
      <c r="M9" s="14"/>
      <c r="N9" s="14"/>
      <c r="O9" s="14"/>
      <c r="P9" s="14"/>
      <c r="Q9" s="14"/>
      <c r="R9" s="14"/>
      <c r="S9" s="14"/>
    </row>
    <row r="10" spans="2:19" ht="17.25" customHeight="1">
      <c r="B10" s="19">
        <v>8</v>
      </c>
      <c r="C10" s="6" t="s">
        <v>18</v>
      </c>
      <c r="D10" s="7">
        <v>352209</v>
      </c>
      <c r="E10" s="9" t="s">
        <v>17</v>
      </c>
      <c r="F10" s="27">
        <v>20</v>
      </c>
      <c r="G10" s="36">
        <v>13.41</v>
      </c>
      <c r="H10" s="22">
        <f t="shared" si="0"/>
        <v>268.2</v>
      </c>
      <c r="I10" s="22"/>
      <c r="J10" s="22"/>
      <c r="K10" s="23" t="s">
        <v>13</v>
      </c>
      <c r="L10" s="24">
        <f>VLOOKUP(G10, Intervalos!$B$3:$C$8,2,TRUE)</f>
        <v>0.03</v>
      </c>
      <c r="M10" s="14"/>
      <c r="N10" s="14"/>
      <c r="O10" s="14"/>
      <c r="P10" s="14"/>
      <c r="Q10" s="14"/>
      <c r="R10" s="14"/>
      <c r="S10" s="14"/>
    </row>
    <row r="11" spans="2:19" ht="17.25" customHeight="1">
      <c r="B11" s="19">
        <v>9</v>
      </c>
      <c r="C11" s="6" t="s">
        <v>71</v>
      </c>
      <c r="D11" s="7">
        <v>352209</v>
      </c>
      <c r="E11" s="9" t="s">
        <v>17</v>
      </c>
      <c r="F11" s="27">
        <v>20</v>
      </c>
      <c r="G11" s="36">
        <v>38.67</v>
      </c>
      <c r="H11" s="22">
        <f t="shared" si="0"/>
        <v>773.40000000000009</v>
      </c>
      <c r="I11" s="22"/>
      <c r="J11" s="22"/>
      <c r="K11" s="23" t="s">
        <v>13</v>
      </c>
      <c r="L11" s="24">
        <f>VLOOKUP(G11, Intervalos!$B$3:$C$8,2,TRUE)</f>
        <v>0.05</v>
      </c>
      <c r="M11" s="14"/>
      <c r="N11" s="14"/>
      <c r="O11" s="14"/>
      <c r="P11" s="14"/>
      <c r="Q11" s="14"/>
      <c r="R11" s="14"/>
      <c r="S11" s="14"/>
    </row>
    <row r="12" spans="2:19" ht="17.25" customHeight="1">
      <c r="B12" s="19">
        <v>10</v>
      </c>
      <c r="C12" s="6" t="s">
        <v>19</v>
      </c>
      <c r="D12" s="7">
        <v>326381</v>
      </c>
      <c r="E12" s="9" t="s">
        <v>20</v>
      </c>
      <c r="F12" s="21">
        <v>4</v>
      </c>
      <c r="G12" s="36">
        <v>428.88</v>
      </c>
      <c r="H12" s="22">
        <f t="shared" si="0"/>
        <v>1715.52</v>
      </c>
      <c r="I12" s="22"/>
      <c r="J12" s="22"/>
      <c r="K12" s="23" t="s">
        <v>13</v>
      </c>
      <c r="L12" s="24" t="str">
        <f>VLOOKUP(G12, Intervalos!$B$3:$C$8,2,TRUE)</f>
        <v>0,10%</v>
      </c>
      <c r="M12" s="14"/>
      <c r="N12" s="14"/>
      <c r="O12" s="14"/>
      <c r="P12" s="14"/>
      <c r="Q12" s="14"/>
      <c r="R12" s="14"/>
      <c r="S12" s="14"/>
    </row>
    <row r="13" spans="2:19" ht="17.25" customHeight="1">
      <c r="B13" s="19">
        <v>11</v>
      </c>
      <c r="C13" s="6" t="s">
        <v>21</v>
      </c>
      <c r="D13" s="7">
        <v>316169</v>
      </c>
      <c r="E13" s="9" t="s">
        <v>20</v>
      </c>
      <c r="F13" s="21">
        <v>4</v>
      </c>
      <c r="G13" s="36">
        <v>275</v>
      </c>
      <c r="H13" s="22">
        <f t="shared" si="0"/>
        <v>1100</v>
      </c>
      <c r="I13" s="22"/>
      <c r="J13" s="22"/>
      <c r="K13" s="23" t="s">
        <v>13</v>
      </c>
      <c r="L13" s="24" t="str">
        <f>VLOOKUP(G13, Intervalos!$B$3:$C$8,2,TRUE)</f>
        <v>0,10%</v>
      </c>
      <c r="M13" s="14"/>
      <c r="N13" s="14"/>
      <c r="O13" s="14"/>
      <c r="P13" s="14"/>
      <c r="Q13" s="14"/>
      <c r="R13" s="14"/>
      <c r="S13" s="14"/>
    </row>
    <row r="14" spans="2:19" ht="17.25" customHeight="1">
      <c r="B14" s="19">
        <v>12</v>
      </c>
      <c r="C14" s="6" t="s">
        <v>22</v>
      </c>
      <c r="D14" s="7">
        <v>407792</v>
      </c>
      <c r="E14" s="9" t="s">
        <v>20</v>
      </c>
      <c r="F14" s="21">
        <v>4</v>
      </c>
      <c r="G14" s="36">
        <v>600</v>
      </c>
      <c r="H14" s="22">
        <f t="shared" si="0"/>
        <v>2400</v>
      </c>
      <c r="I14" s="22"/>
      <c r="J14" s="22"/>
      <c r="K14" s="23" t="s">
        <v>13</v>
      </c>
      <c r="L14" s="24" t="str">
        <f>VLOOKUP(G14, Intervalos!$B$3:$C$8,2,TRUE)</f>
        <v>0,10%</v>
      </c>
      <c r="M14" s="14"/>
      <c r="N14" s="14"/>
      <c r="O14" s="14"/>
      <c r="P14" s="14"/>
      <c r="Q14" s="14"/>
      <c r="R14" s="14"/>
      <c r="S14" s="14"/>
    </row>
    <row r="15" spans="2:19" ht="17.25" customHeight="1">
      <c r="B15" s="19">
        <v>13</v>
      </c>
      <c r="C15" s="6" t="s">
        <v>23</v>
      </c>
      <c r="D15" s="7">
        <v>407146</v>
      </c>
      <c r="E15" s="9" t="s">
        <v>17</v>
      </c>
      <c r="F15" s="21">
        <v>100</v>
      </c>
      <c r="G15" s="36">
        <v>19.5</v>
      </c>
      <c r="H15" s="22">
        <f t="shared" si="0"/>
        <v>1950</v>
      </c>
      <c r="I15" s="22"/>
      <c r="J15" s="22"/>
      <c r="K15" s="23" t="s">
        <v>13</v>
      </c>
      <c r="L15" s="24">
        <f>VLOOKUP(G15, Intervalos!$B$3:$C$8,2,TRUE)</f>
        <v>0.03</v>
      </c>
      <c r="M15" s="14"/>
      <c r="N15" s="14"/>
      <c r="O15" s="14"/>
      <c r="P15" s="14"/>
      <c r="Q15" s="28"/>
      <c r="R15" s="14"/>
      <c r="S15" s="14"/>
    </row>
    <row r="16" spans="2:19" ht="17.25" customHeight="1">
      <c r="B16" s="19">
        <v>14</v>
      </c>
      <c r="C16" s="6" t="s">
        <v>24</v>
      </c>
      <c r="D16" s="7">
        <v>607739</v>
      </c>
      <c r="E16" s="9" t="s">
        <v>17</v>
      </c>
      <c r="F16" s="21">
        <v>100</v>
      </c>
      <c r="G16" s="36">
        <v>19.829999999999998</v>
      </c>
      <c r="H16" s="22">
        <f t="shared" si="0"/>
        <v>1982.9999999999998</v>
      </c>
      <c r="I16" s="22"/>
      <c r="J16" s="22"/>
      <c r="K16" s="23" t="s">
        <v>13</v>
      </c>
      <c r="L16" s="24">
        <f>VLOOKUP(G16, Intervalos!$B$3:$C$8,2,TRUE)</f>
        <v>0.03</v>
      </c>
      <c r="M16" s="14"/>
      <c r="N16" s="14"/>
      <c r="O16" s="14"/>
      <c r="P16" s="14"/>
      <c r="Q16" s="14"/>
      <c r="R16" s="14"/>
      <c r="S16" s="14"/>
    </row>
    <row r="17" spans="2:19" ht="17.25" customHeight="1">
      <c r="B17" s="19">
        <v>15</v>
      </c>
      <c r="C17" s="6" t="s">
        <v>25</v>
      </c>
      <c r="D17" s="7">
        <v>417597</v>
      </c>
      <c r="E17" s="9" t="s">
        <v>26</v>
      </c>
      <c r="F17" s="21">
        <v>1</v>
      </c>
      <c r="G17" s="36">
        <v>96</v>
      </c>
      <c r="H17" s="22">
        <f t="shared" si="0"/>
        <v>96</v>
      </c>
      <c r="I17" s="22"/>
      <c r="J17" s="22"/>
      <c r="K17" s="23" t="s">
        <v>13</v>
      </c>
      <c r="L17" s="24">
        <f>VLOOKUP(G17, Intervalos!$B$3:$C$8,2,TRUE)</f>
        <v>0.1</v>
      </c>
      <c r="M17" s="14"/>
      <c r="N17" s="14"/>
      <c r="O17" s="14"/>
      <c r="P17" s="14"/>
      <c r="Q17" s="14"/>
      <c r="R17" s="14"/>
      <c r="S17" s="14"/>
    </row>
    <row r="18" spans="2:19" ht="17.25" customHeight="1">
      <c r="B18" s="19">
        <v>16</v>
      </c>
      <c r="C18" s="6" t="s">
        <v>27</v>
      </c>
      <c r="D18" s="7">
        <v>417597</v>
      </c>
      <c r="E18" s="9" t="s">
        <v>26</v>
      </c>
      <c r="F18" s="21">
        <v>1</v>
      </c>
      <c r="G18" s="36">
        <v>96</v>
      </c>
      <c r="H18" s="22">
        <f t="shared" si="0"/>
        <v>96</v>
      </c>
      <c r="I18" s="22"/>
      <c r="J18" s="22"/>
      <c r="K18" s="23" t="s">
        <v>13</v>
      </c>
      <c r="L18" s="24">
        <f>VLOOKUP(G18, Intervalos!$B$3:$C$8,2,TRUE)</f>
        <v>0.1</v>
      </c>
      <c r="M18" s="14"/>
      <c r="N18" s="14"/>
      <c r="O18" s="14"/>
      <c r="P18" s="14"/>
      <c r="Q18" s="14"/>
      <c r="R18" s="14"/>
      <c r="S18" s="14"/>
    </row>
    <row r="19" spans="2:19" ht="17.25" customHeight="1">
      <c r="B19" s="19">
        <v>17</v>
      </c>
      <c r="C19" s="6" t="s">
        <v>28</v>
      </c>
      <c r="D19" s="7">
        <v>417597</v>
      </c>
      <c r="E19" s="9" t="s">
        <v>29</v>
      </c>
      <c r="F19" s="21">
        <v>1</v>
      </c>
      <c r="G19" s="36">
        <v>96</v>
      </c>
      <c r="H19" s="22">
        <f t="shared" si="0"/>
        <v>96</v>
      </c>
      <c r="I19" s="22"/>
      <c r="J19" s="22"/>
      <c r="K19" s="23" t="s">
        <v>13</v>
      </c>
      <c r="L19" s="24">
        <f>VLOOKUP(G19, Intervalos!$B$3:$C$8,2,TRUE)</f>
        <v>0.1</v>
      </c>
      <c r="M19" s="14"/>
      <c r="N19" s="14"/>
      <c r="O19" s="14"/>
      <c r="P19" s="14"/>
      <c r="Q19" s="14"/>
      <c r="R19" s="14"/>
      <c r="S19" s="14"/>
    </row>
    <row r="20" spans="2:19" ht="17.25" customHeight="1">
      <c r="B20" s="19">
        <v>18</v>
      </c>
      <c r="C20" s="6" t="s">
        <v>30</v>
      </c>
      <c r="D20" s="7">
        <v>425906</v>
      </c>
      <c r="E20" s="9" t="s">
        <v>31</v>
      </c>
      <c r="F20" s="21">
        <v>1</v>
      </c>
      <c r="G20" s="36">
        <v>87.66</v>
      </c>
      <c r="H20" s="22">
        <f t="shared" si="0"/>
        <v>87.66</v>
      </c>
      <c r="I20" s="22"/>
      <c r="J20" s="22"/>
      <c r="K20" s="23" t="s">
        <v>13</v>
      </c>
      <c r="L20" s="24">
        <f>VLOOKUP(G20, Intervalos!$B$3:$C$8,2,TRUE)</f>
        <v>0.1</v>
      </c>
      <c r="M20" s="14"/>
      <c r="N20" s="14"/>
      <c r="O20" s="14"/>
      <c r="P20" s="14"/>
      <c r="Q20" s="14"/>
      <c r="R20" s="14"/>
      <c r="S20" s="14"/>
    </row>
    <row r="21" spans="2:19" ht="17.25" customHeight="1">
      <c r="B21" s="19">
        <v>19</v>
      </c>
      <c r="C21" s="6" t="s">
        <v>32</v>
      </c>
      <c r="D21" s="7">
        <v>605414</v>
      </c>
      <c r="E21" s="9" t="s">
        <v>31</v>
      </c>
      <c r="F21" s="21">
        <v>1</v>
      </c>
      <c r="G21" s="36">
        <v>87.66</v>
      </c>
      <c r="H21" s="22">
        <f t="shared" si="0"/>
        <v>87.66</v>
      </c>
      <c r="I21" s="22"/>
      <c r="J21" s="22"/>
      <c r="K21" s="23" t="s">
        <v>13</v>
      </c>
      <c r="L21" s="24">
        <f>VLOOKUP(G21, Intervalos!$B$3:$C$8,2,TRUE)</f>
        <v>0.1</v>
      </c>
      <c r="M21" s="14"/>
      <c r="N21" s="14"/>
      <c r="O21" s="14"/>
      <c r="P21" s="14"/>
      <c r="Q21" s="14"/>
      <c r="R21" s="14"/>
      <c r="S21" s="14"/>
    </row>
    <row r="22" spans="2:19" ht="17.25" customHeight="1">
      <c r="B22" s="19">
        <v>20</v>
      </c>
      <c r="C22" s="6" t="s">
        <v>33</v>
      </c>
      <c r="D22" s="7">
        <v>303367</v>
      </c>
      <c r="E22" s="9" t="s">
        <v>31</v>
      </c>
      <c r="F22" s="21">
        <v>1</v>
      </c>
      <c r="G22" s="36">
        <v>87.66</v>
      </c>
      <c r="H22" s="22">
        <f t="shared" si="0"/>
        <v>87.66</v>
      </c>
      <c r="I22" s="22"/>
      <c r="J22" s="22"/>
      <c r="K22" s="23" t="s">
        <v>13</v>
      </c>
      <c r="L22" s="24">
        <f>VLOOKUP(G22, Intervalos!$B$3:$C$8,2,TRUE)</f>
        <v>0.1</v>
      </c>
      <c r="M22" s="14"/>
      <c r="N22" s="14"/>
      <c r="O22" s="14"/>
      <c r="P22" s="14"/>
      <c r="Q22" s="28"/>
      <c r="R22" s="14"/>
      <c r="S22" s="14"/>
    </row>
    <row r="23" spans="2:19" ht="17.25" customHeight="1">
      <c r="B23" s="19">
        <v>21</v>
      </c>
      <c r="C23" s="6" t="s">
        <v>34</v>
      </c>
      <c r="D23" s="8">
        <v>303365</v>
      </c>
      <c r="E23" s="9" t="s">
        <v>31</v>
      </c>
      <c r="F23" s="21">
        <v>1</v>
      </c>
      <c r="G23" s="36">
        <v>87.66</v>
      </c>
      <c r="H23" s="22">
        <f t="shared" si="0"/>
        <v>87.66</v>
      </c>
      <c r="I23" s="22"/>
      <c r="J23" s="22"/>
      <c r="K23" s="23" t="s">
        <v>13</v>
      </c>
      <c r="L23" s="24">
        <f>VLOOKUP(G23, Intervalos!$B$3:$C$8,2,TRUE)</f>
        <v>0.1</v>
      </c>
      <c r="M23" s="14"/>
      <c r="N23" s="14"/>
      <c r="O23" s="14"/>
      <c r="P23" s="14"/>
      <c r="Q23" s="14"/>
      <c r="R23" s="14"/>
      <c r="S23" s="14"/>
    </row>
    <row r="24" spans="2:19" ht="17.25" customHeight="1">
      <c r="B24" s="19">
        <v>22</v>
      </c>
      <c r="C24" s="6" t="s">
        <v>35</v>
      </c>
      <c r="D24" s="7">
        <v>301588</v>
      </c>
      <c r="E24" s="9" t="s">
        <v>31</v>
      </c>
      <c r="F24" s="21">
        <v>1</v>
      </c>
      <c r="G24" s="36">
        <v>87.66</v>
      </c>
      <c r="H24" s="22">
        <f t="shared" si="0"/>
        <v>87.66</v>
      </c>
      <c r="I24" s="22"/>
      <c r="J24" s="22"/>
      <c r="K24" s="23" t="s">
        <v>13</v>
      </c>
      <c r="L24" s="24">
        <f>VLOOKUP(G24, Intervalos!$B$3:$C$8,2,TRUE)</f>
        <v>0.1</v>
      </c>
      <c r="M24" s="14"/>
      <c r="N24" s="29"/>
      <c r="O24" s="29"/>
      <c r="P24" s="14"/>
      <c r="Q24" s="28"/>
      <c r="R24" s="14"/>
      <c r="S24" s="28"/>
    </row>
    <row r="25" spans="2:19" ht="60">
      <c r="B25" s="19">
        <v>23</v>
      </c>
      <c r="C25" s="6" t="s">
        <v>36</v>
      </c>
      <c r="D25" s="7">
        <v>438148</v>
      </c>
      <c r="E25" s="20" t="s">
        <v>17</v>
      </c>
      <c r="F25" s="21">
        <v>1</v>
      </c>
      <c r="G25" s="36">
        <v>2366.66</v>
      </c>
      <c r="H25" s="22">
        <f t="shared" si="0"/>
        <v>2366.66</v>
      </c>
      <c r="I25" s="22"/>
      <c r="J25" s="22"/>
      <c r="K25" s="23" t="s">
        <v>13</v>
      </c>
      <c r="L25" s="24" t="str">
        <f>VLOOKUP(G25, Intervalos!$B$3:$C$8,2,TRUE)</f>
        <v>0,10%</v>
      </c>
      <c r="M25" s="14"/>
      <c r="N25" s="29"/>
      <c r="O25" s="14"/>
      <c r="P25" s="14"/>
      <c r="Q25" s="14"/>
      <c r="R25" s="14"/>
      <c r="S25" s="28"/>
    </row>
    <row r="26" spans="2:19" ht="75">
      <c r="B26" s="19">
        <v>24</v>
      </c>
      <c r="C26" s="25" t="s">
        <v>83</v>
      </c>
      <c r="D26" s="7">
        <v>383451</v>
      </c>
      <c r="E26" s="20" t="s">
        <v>17</v>
      </c>
      <c r="F26" s="21">
        <v>50</v>
      </c>
      <c r="G26" s="36">
        <v>16.07</v>
      </c>
      <c r="H26" s="22">
        <f t="shared" si="0"/>
        <v>803.5</v>
      </c>
      <c r="I26" s="22"/>
      <c r="J26" s="22"/>
      <c r="K26" s="23" t="s">
        <v>13</v>
      </c>
      <c r="L26" s="24">
        <f>VLOOKUP(G26, Intervalos!$B$3:$C$8,2,TRUE)</f>
        <v>0.03</v>
      </c>
      <c r="M26" s="14"/>
      <c r="N26" s="14"/>
      <c r="O26" s="14"/>
      <c r="P26" s="14"/>
      <c r="Q26" s="14"/>
      <c r="R26" s="14"/>
      <c r="S26" s="14"/>
    </row>
    <row r="27" spans="2:19" ht="105">
      <c r="B27" s="19">
        <v>25</v>
      </c>
      <c r="C27" s="6" t="s">
        <v>74</v>
      </c>
      <c r="D27" s="7">
        <v>419656</v>
      </c>
      <c r="E27" s="9" t="s">
        <v>72</v>
      </c>
      <c r="F27" s="27">
        <v>1</v>
      </c>
      <c r="G27" s="36">
        <v>1926</v>
      </c>
      <c r="H27" s="22">
        <f t="shared" si="0"/>
        <v>1926</v>
      </c>
      <c r="I27" s="22"/>
      <c r="J27" s="22"/>
      <c r="K27" s="23" t="s">
        <v>13</v>
      </c>
      <c r="L27" s="24" t="str">
        <f>VLOOKUP(G27, Intervalos!$B$3:$C$8,2,TRUE)</f>
        <v>0,10%</v>
      </c>
      <c r="M27" s="14"/>
      <c r="N27" s="29"/>
      <c r="O27" s="14"/>
      <c r="P27" s="14"/>
      <c r="Q27" s="14"/>
      <c r="R27" s="14"/>
      <c r="S27" s="14"/>
    </row>
    <row r="28" spans="2:19" ht="75">
      <c r="B28" s="19">
        <v>26</v>
      </c>
      <c r="C28" s="6" t="s">
        <v>76</v>
      </c>
      <c r="D28" s="7">
        <v>425566</v>
      </c>
      <c r="E28" s="9" t="s">
        <v>37</v>
      </c>
      <c r="F28" s="27">
        <v>1</v>
      </c>
      <c r="G28" s="36">
        <v>1694</v>
      </c>
      <c r="H28" s="22">
        <f t="shared" si="0"/>
        <v>1694</v>
      </c>
      <c r="I28" s="22"/>
      <c r="J28" s="22"/>
      <c r="K28" s="23" t="s">
        <v>13</v>
      </c>
      <c r="L28" s="24" t="str">
        <f>VLOOKUP(G28, Intervalos!$B$3:$C$8,2,TRUE)</f>
        <v>0,10%</v>
      </c>
      <c r="M28" s="14"/>
      <c r="N28" s="14"/>
      <c r="O28" s="14"/>
      <c r="P28" s="14"/>
      <c r="Q28" s="14"/>
      <c r="R28" s="14"/>
      <c r="S28" s="14"/>
    </row>
    <row r="29" spans="2:19" ht="60">
      <c r="B29" s="19">
        <v>27</v>
      </c>
      <c r="C29" s="6" t="s">
        <v>77</v>
      </c>
      <c r="D29" s="7">
        <v>390505</v>
      </c>
      <c r="E29" s="9" t="s">
        <v>75</v>
      </c>
      <c r="F29" s="27">
        <v>1</v>
      </c>
      <c r="G29" s="36">
        <v>423</v>
      </c>
      <c r="H29" s="22">
        <f t="shared" si="0"/>
        <v>423</v>
      </c>
      <c r="I29" s="22"/>
      <c r="J29" s="22"/>
      <c r="K29" s="23" t="s">
        <v>13</v>
      </c>
      <c r="L29" s="24" t="str">
        <f>VLOOKUP(G29, Intervalos!$B$3:$C$8,2,TRUE)</f>
        <v>0,10%</v>
      </c>
      <c r="M29" s="14"/>
      <c r="N29" s="14"/>
      <c r="O29" s="14"/>
      <c r="P29" s="14"/>
      <c r="Q29" s="14"/>
      <c r="R29" s="14"/>
      <c r="S29" s="14"/>
    </row>
    <row r="30" spans="2:19" ht="270.75" customHeight="1">
      <c r="B30" s="19">
        <v>28</v>
      </c>
      <c r="C30" s="6" t="s">
        <v>38</v>
      </c>
      <c r="D30" s="7">
        <v>417952</v>
      </c>
      <c r="E30" s="9" t="s">
        <v>17</v>
      </c>
      <c r="F30" s="27">
        <v>1</v>
      </c>
      <c r="G30" s="36">
        <v>18374</v>
      </c>
      <c r="H30" s="22">
        <f t="shared" si="0"/>
        <v>18374</v>
      </c>
      <c r="I30" s="22"/>
      <c r="J30" s="22"/>
      <c r="K30" s="23" t="s">
        <v>13</v>
      </c>
      <c r="L30" s="24" t="str">
        <f>VLOOKUP(G30, Intervalos!$B$3:$C$8,2,TRUE)</f>
        <v>0,10%</v>
      </c>
      <c r="M30" s="14"/>
      <c r="N30" s="29"/>
      <c r="O30" s="14"/>
      <c r="P30" s="14"/>
      <c r="Q30" s="14"/>
      <c r="R30" s="14"/>
      <c r="S30" s="28"/>
    </row>
    <row r="31" spans="2:19" ht="90">
      <c r="B31" s="19">
        <v>29</v>
      </c>
      <c r="C31" s="25" t="s">
        <v>84</v>
      </c>
      <c r="D31" s="7">
        <v>476469</v>
      </c>
      <c r="E31" s="20" t="s">
        <v>17</v>
      </c>
      <c r="F31" s="21">
        <v>1</v>
      </c>
      <c r="G31" s="36">
        <v>2116.33</v>
      </c>
      <c r="H31" s="22">
        <f>F31*G31</f>
        <v>2116.33</v>
      </c>
      <c r="I31" s="22"/>
      <c r="J31" s="22"/>
      <c r="K31" s="23" t="s">
        <v>13</v>
      </c>
      <c r="L31" s="24" t="str">
        <f>VLOOKUP(G31, Intervalos!$B$3:$C$8,2,TRUE)</f>
        <v>0,10%</v>
      </c>
      <c r="M31" s="14"/>
      <c r="N31" s="14"/>
      <c r="O31" s="14"/>
      <c r="P31" s="14"/>
      <c r="Q31" s="14"/>
      <c r="R31" s="14"/>
      <c r="S31" s="14"/>
    </row>
    <row r="32" spans="2:19" ht="135">
      <c r="B32" s="19">
        <v>30</v>
      </c>
      <c r="C32" s="6" t="s">
        <v>85</v>
      </c>
      <c r="D32" s="7">
        <v>436786</v>
      </c>
      <c r="E32" s="20" t="s">
        <v>17</v>
      </c>
      <c r="F32" s="21">
        <v>1</v>
      </c>
      <c r="G32" s="36">
        <v>114450</v>
      </c>
      <c r="H32" s="22">
        <f t="shared" ref="H10:H37" si="1">F32*G32</f>
        <v>114450</v>
      </c>
      <c r="I32" s="22"/>
      <c r="J32" s="22"/>
      <c r="K32" s="23" t="s">
        <v>13</v>
      </c>
      <c r="L32" s="24" t="str">
        <f>VLOOKUP(G32, Intervalos!$B$3:$C$8,2,TRUE)</f>
        <v>0,10%</v>
      </c>
      <c r="M32" s="14"/>
      <c r="N32" s="14"/>
      <c r="O32" s="14"/>
      <c r="P32" s="14"/>
      <c r="Q32" s="14"/>
      <c r="R32" s="14"/>
      <c r="S32" s="14"/>
    </row>
    <row r="33" spans="2:19" ht="210">
      <c r="B33" s="19">
        <v>31</v>
      </c>
      <c r="C33" s="6" t="s">
        <v>68</v>
      </c>
      <c r="D33" s="7">
        <v>383451</v>
      </c>
      <c r="E33" s="20" t="s">
        <v>17</v>
      </c>
      <c r="F33" s="21">
        <v>1</v>
      </c>
      <c r="G33" s="36">
        <v>4223.45</v>
      </c>
      <c r="H33" s="22">
        <f>F33*G33</f>
        <v>4223.45</v>
      </c>
      <c r="I33" s="22"/>
      <c r="J33" s="22"/>
      <c r="K33" s="23" t="s">
        <v>13</v>
      </c>
      <c r="L33" s="24" t="str">
        <f>VLOOKUP(G33, Intervalos!$B$3:$C$8,2,TRUE)</f>
        <v>0,10%</v>
      </c>
      <c r="M33" s="14"/>
      <c r="N33" s="14"/>
      <c r="O33" s="14"/>
      <c r="P33" s="14"/>
      <c r="Q33" s="14"/>
      <c r="R33" s="14"/>
      <c r="S33" s="14"/>
    </row>
    <row r="34" spans="2:19" ht="225">
      <c r="B34" s="19">
        <v>32</v>
      </c>
      <c r="C34" s="6" t="s">
        <v>69</v>
      </c>
      <c r="D34" s="7">
        <v>602367</v>
      </c>
      <c r="E34" s="20" t="s">
        <v>17</v>
      </c>
      <c r="F34" s="21">
        <v>1</v>
      </c>
      <c r="G34" s="36">
        <v>4748.8</v>
      </c>
      <c r="H34" s="22">
        <f t="shared" si="1"/>
        <v>4748.8</v>
      </c>
      <c r="I34" s="22"/>
      <c r="J34" s="22"/>
      <c r="K34" s="23" t="s">
        <v>13</v>
      </c>
      <c r="L34" s="24" t="str">
        <f>VLOOKUP(G34, Intervalos!$B$3:$C$8,2,TRUE)</f>
        <v>0,10%</v>
      </c>
      <c r="M34" s="14"/>
      <c r="N34" s="14"/>
      <c r="O34" s="14"/>
      <c r="P34" s="14"/>
      <c r="Q34" s="14"/>
      <c r="R34" s="14"/>
      <c r="S34" s="14"/>
    </row>
    <row r="35" spans="2:19" ht="150">
      <c r="B35" s="19">
        <v>33</v>
      </c>
      <c r="C35" s="6" t="s">
        <v>86</v>
      </c>
      <c r="D35" s="7">
        <v>608809</v>
      </c>
      <c r="E35" s="20" t="s">
        <v>17</v>
      </c>
      <c r="F35" s="21">
        <v>1</v>
      </c>
      <c r="G35" s="36">
        <v>6025.38</v>
      </c>
      <c r="H35" s="22">
        <f t="shared" si="1"/>
        <v>6025.38</v>
      </c>
      <c r="I35" s="22"/>
      <c r="J35" s="22"/>
      <c r="K35" s="23" t="s">
        <v>13</v>
      </c>
      <c r="L35" s="24" t="str">
        <f>VLOOKUP(G35, Intervalos!$B$3:$C$8,2,TRUE)</f>
        <v>0,10%</v>
      </c>
      <c r="M35" s="14"/>
      <c r="N35" s="14"/>
      <c r="O35" s="14"/>
      <c r="P35" s="14"/>
      <c r="Q35" s="14"/>
      <c r="R35" s="14"/>
      <c r="S35" s="14"/>
    </row>
    <row r="36" spans="2:19" ht="75">
      <c r="B36" s="19">
        <v>34</v>
      </c>
      <c r="C36" s="6" t="s">
        <v>87</v>
      </c>
      <c r="D36" s="7">
        <v>470969</v>
      </c>
      <c r="E36" s="20" t="s">
        <v>17</v>
      </c>
      <c r="F36" s="21">
        <v>1</v>
      </c>
      <c r="G36" s="36">
        <v>5395.05</v>
      </c>
      <c r="H36" s="22">
        <f t="shared" si="1"/>
        <v>5395.05</v>
      </c>
      <c r="I36" s="22"/>
      <c r="J36" s="22"/>
      <c r="K36" s="23" t="s">
        <v>13</v>
      </c>
      <c r="L36" s="24" t="str">
        <f>VLOOKUP(G36, Intervalos!$B$3:$C$8,2,TRUE)</f>
        <v>0,10%</v>
      </c>
      <c r="M36" s="14"/>
      <c r="N36" s="14"/>
      <c r="O36" s="14"/>
      <c r="P36" s="14"/>
      <c r="Q36" s="14"/>
      <c r="R36" s="14"/>
      <c r="S36" s="14"/>
    </row>
    <row r="37" spans="2:19" ht="180">
      <c r="B37" s="19">
        <v>35</v>
      </c>
      <c r="C37" s="6" t="s">
        <v>88</v>
      </c>
      <c r="D37" s="7">
        <v>470969</v>
      </c>
      <c r="E37" s="20" t="s">
        <v>17</v>
      </c>
      <c r="F37" s="21">
        <v>1</v>
      </c>
      <c r="G37" s="36">
        <v>1832.97</v>
      </c>
      <c r="H37" s="22">
        <f t="shared" si="1"/>
        <v>1832.97</v>
      </c>
      <c r="I37" s="22"/>
      <c r="J37" s="22"/>
      <c r="K37" s="23" t="s">
        <v>13</v>
      </c>
      <c r="L37" s="24" t="str">
        <f>VLOOKUP(G37, Intervalos!$B$3:$C$8,2,TRUE)</f>
        <v>0,10%</v>
      </c>
      <c r="M37" s="14"/>
      <c r="N37" s="14"/>
      <c r="O37" s="14"/>
      <c r="P37" s="14"/>
      <c r="Q37" s="14"/>
      <c r="R37" s="14"/>
      <c r="S37" s="14"/>
    </row>
    <row r="38" spans="2:19" ht="79.5" customHeight="1">
      <c r="B38" s="19">
        <v>36</v>
      </c>
      <c r="C38" s="6" t="s">
        <v>89</v>
      </c>
      <c r="D38" s="7">
        <v>441787</v>
      </c>
      <c r="E38" s="20" t="s">
        <v>17</v>
      </c>
      <c r="F38" s="21">
        <v>1</v>
      </c>
      <c r="G38" s="36">
        <v>1819</v>
      </c>
      <c r="H38" s="22">
        <f t="shared" ref="H12:H41" si="2">G38*F38</f>
        <v>1819</v>
      </c>
      <c r="I38" s="22"/>
      <c r="J38" s="22"/>
      <c r="K38" s="23" t="s">
        <v>13</v>
      </c>
      <c r="L38" s="24" t="str">
        <f>VLOOKUP(G38, Intervalos!$B$3:$C$8,2,TRUE)</f>
        <v>0,10%</v>
      </c>
      <c r="M38" s="14"/>
      <c r="N38" s="14"/>
      <c r="O38" s="14"/>
      <c r="P38" s="14"/>
      <c r="Q38" s="14"/>
      <c r="R38" s="14"/>
      <c r="S38" s="14"/>
    </row>
    <row r="39" spans="2:19" ht="274.5" customHeight="1">
      <c r="B39" s="19">
        <v>37</v>
      </c>
      <c r="C39" s="6" t="s">
        <v>90</v>
      </c>
      <c r="D39" s="7">
        <v>477013</v>
      </c>
      <c r="E39" s="20" t="s">
        <v>17</v>
      </c>
      <c r="F39" s="21">
        <v>1</v>
      </c>
      <c r="G39" s="36">
        <v>190996.66</v>
      </c>
      <c r="H39" s="22">
        <f t="shared" si="2"/>
        <v>190996.66</v>
      </c>
      <c r="I39" s="22"/>
      <c r="J39" s="22"/>
      <c r="K39" s="23" t="s">
        <v>13</v>
      </c>
      <c r="L39" s="24" t="str">
        <f>VLOOKUP(G39, Intervalos!$B$3:$C$8,2,TRUE)</f>
        <v>0,10%</v>
      </c>
      <c r="M39" s="14"/>
      <c r="N39" s="14"/>
      <c r="O39" s="14"/>
      <c r="P39" s="14"/>
      <c r="Q39" s="14"/>
      <c r="R39" s="14"/>
      <c r="S39" s="14"/>
    </row>
    <row r="40" spans="2:19" ht="268.5" customHeight="1">
      <c r="B40" s="19">
        <v>38</v>
      </c>
      <c r="C40" s="6" t="s">
        <v>39</v>
      </c>
      <c r="D40" s="7">
        <v>448507</v>
      </c>
      <c r="E40" s="20" t="s">
        <v>17</v>
      </c>
      <c r="F40" s="21">
        <v>1</v>
      </c>
      <c r="G40" s="36">
        <v>17938.330000000002</v>
      </c>
      <c r="H40" s="22">
        <f t="shared" si="2"/>
        <v>17938.330000000002</v>
      </c>
      <c r="I40" s="22"/>
      <c r="J40" s="22"/>
      <c r="K40" s="23" t="s">
        <v>13</v>
      </c>
      <c r="L40" s="24" t="str">
        <f>VLOOKUP(G40, Intervalos!$B$3:$C$8,2,TRUE)</f>
        <v>0,10%</v>
      </c>
      <c r="M40" s="14"/>
      <c r="N40" s="14"/>
      <c r="O40" s="14"/>
      <c r="P40" s="14"/>
      <c r="Q40" s="14"/>
      <c r="R40" s="14"/>
      <c r="S40" s="14"/>
    </row>
    <row r="41" spans="2:19" ht="210" customHeight="1">
      <c r="B41" s="19">
        <v>39</v>
      </c>
      <c r="C41" s="6" t="s">
        <v>67</v>
      </c>
      <c r="D41" s="7">
        <v>323267</v>
      </c>
      <c r="E41" s="20" t="s">
        <v>17</v>
      </c>
      <c r="F41" s="21">
        <v>1</v>
      </c>
      <c r="G41" s="36">
        <v>26233.600000000002</v>
      </c>
      <c r="H41" s="22">
        <f t="shared" si="2"/>
        <v>26233.600000000002</v>
      </c>
      <c r="I41" s="22"/>
      <c r="J41" s="22"/>
      <c r="K41" s="23" t="s">
        <v>13</v>
      </c>
      <c r="L41" s="24" t="str">
        <f>VLOOKUP(G41, Intervalos!$B$3:$C$8,2,TRUE)</f>
        <v>0,10%</v>
      </c>
      <c r="M41" s="14"/>
      <c r="N41" s="29"/>
      <c r="O41" s="14"/>
      <c r="P41" s="14"/>
      <c r="Q41" s="28"/>
      <c r="R41" s="14"/>
      <c r="S41" s="14"/>
    </row>
    <row r="42" spans="2:19" ht="332.25" customHeight="1">
      <c r="B42" s="19">
        <v>40</v>
      </c>
      <c r="C42" s="6" t="s">
        <v>91</v>
      </c>
      <c r="D42" s="7">
        <v>217698</v>
      </c>
      <c r="E42" s="20" t="s">
        <v>17</v>
      </c>
      <c r="F42" s="21">
        <v>1</v>
      </c>
      <c r="G42" s="36">
        <v>28418</v>
      </c>
      <c r="H42" s="22">
        <f t="shared" ref="H42:H57" si="3">G42*F42</f>
        <v>28418</v>
      </c>
      <c r="I42" s="22"/>
      <c r="J42" s="22"/>
      <c r="K42" s="23" t="s">
        <v>13</v>
      </c>
      <c r="L42" s="24" t="str">
        <f>VLOOKUP(G42, Intervalos!$B$3:$C$8,2,TRUE)</f>
        <v>0,10%</v>
      </c>
      <c r="M42" s="14"/>
      <c r="N42" s="14"/>
      <c r="O42" s="14"/>
      <c r="P42" s="14"/>
      <c r="Q42" s="14"/>
      <c r="R42" s="14"/>
      <c r="S42" s="14"/>
    </row>
    <row r="43" spans="2:19" ht="60">
      <c r="B43" s="19">
        <v>41</v>
      </c>
      <c r="C43" s="6" t="s">
        <v>40</v>
      </c>
      <c r="D43" s="7">
        <v>429330</v>
      </c>
      <c r="E43" s="20" t="s">
        <v>17</v>
      </c>
      <c r="F43" s="21">
        <v>1</v>
      </c>
      <c r="G43" s="36">
        <v>2866.9500000000003</v>
      </c>
      <c r="H43" s="22">
        <f t="shared" si="3"/>
        <v>2866.9500000000003</v>
      </c>
      <c r="I43" s="22"/>
      <c r="J43" s="22"/>
      <c r="K43" s="23" t="s">
        <v>13</v>
      </c>
      <c r="L43" s="24" t="str">
        <f>VLOOKUP(G43, Intervalos!$B$3:$C$8,2,TRUE)</f>
        <v>0,10%</v>
      </c>
      <c r="M43" s="14"/>
      <c r="N43" s="14"/>
      <c r="O43" s="14"/>
      <c r="P43" s="14"/>
      <c r="Q43" s="14"/>
      <c r="R43" s="14"/>
      <c r="S43" s="14"/>
    </row>
    <row r="44" spans="2:19" ht="409.5">
      <c r="B44" s="19">
        <v>42</v>
      </c>
      <c r="C44" s="6" t="s">
        <v>92</v>
      </c>
      <c r="D44" s="30">
        <v>389556</v>
      </c>
      <c r="E44" s="20" t="s">
        <v>17</v>
      </c>
      <c r="F44" s="21">
        <v>1</v>
      </c>
      <c r="G44" s="36">
        <v>37000</v>
      </c>
      <c r="H44" s="22">
        <f t="shared" si="3"/>
        <v>37000</v>
      </c>
      <c r="I44" s="22"/>
      <c r="J44" s="22"/>
      <c r="K44" s="23" t="s">
        <v>13</v>
      </c>
      <c r="L44" s="24" t="str">
        <f>VLOOKUP(G44, Intervalos!$B$3:$C$8,2,TRUE)</f>
        <v>0,10%</v>
      </c>
      <c r="M44" s="14"/>
      <c r="N44" s="14"/>
      <c r="O44" s="14"/>
      <c r="P44" s="14"/>
      <c r="Q44" s="14"/>
      <c r="R44" s="14"/>
      <c r="S44" s="14"/>
    </row>
    <row r="45" spans="2:19" ht="137.25">
      <c r="B45" s="19">
        <v>43</v>
      </c>
      <c r="C45" s="6" t="s">
        <v>93</v>
      </c>
      <c r="D45" s="7">
        <v>462142</v>
      </c>
      <c r="E45" s="20" t="s">
        <v>17</v>
      </c>
      <c r="F45" s="21">
        <v>1</v>
      </c>
      <c r="G45" s="36">
        <v>3831.33</v>
      </c>
      <c r="H45" s="22">
        <f t="shared" si="3"/>
        <v>3831.33</v>
      </c>
      <c r="I45" s="22"/>
      <c r="J45" s="22"/>
      <c r="K45" s="23" t="s">
        <v>13</v>
      </c>
      <c r="L45" s="24" t="str">
        <f>VLOOKUP(G45, Intervalos!$B$3:$C$8,2,TRUE)</f>
        <v>0,10%</v>
      </c>
      <c r="M45" s="14"/>
      <c r="N45" s="14"/>
      <c r="O45" s="14"/>
      <c r="P45" s="14"/>
      <c r="Q45" s="14"/>
      <c r="R45" s="14"/>
      <c r="S45" s="14"/>
    </row>
    <row r="46" spans="2:19" ht="105">
      <c r="B46" s="19">
        <v>44</v>
      </c>
      <c r="C46" s="6" t="s">
        <v>70</v>
      </c>
      <c r="D46" s="7">
        <v>442348</v>
      </c>
      <c r="E46" s="20" t="s">
        <v>17</v>
      </c>
      <c r="F46" s="21">
        <v>1</v>
      </c>
      <c r="G46" s="36">
        <v>660.46</v>
      </c>
      <c r="H46" s="22">
        <f t="shared" si="3"/>
        <v>660.46</v>
      </c>
      <c r="I46" s="22"/>
      <c r="J46" s="22"/>
      <c r="K46" s="23" t="s">
        <v>13</v>
      </c>
      <c r="L46" s="24" t="str">
        <f>VLOOKUP(G46, Intervalos!$B$3:$C$8,2,TRUE)</f>
        <v>0,10%</v>
      </c>
      <c r="M46" s="14"/>
      <c r="N46" s="14"/>
      <c r="O46" s="14"/>
      <c r="P46" s="14"/>
      <c r="Q46" s="14"/>
      <c r="R46" s="14"/>
      <c r="S46" s="14"/>
    </row>
    <row r="47" spans="2:19" ht="30">
      <c r="B47" s="19">
        <v>45</v>
      </c>
      <c r="C47" s="6" t="s">
        <v>94</v>
      </c>
      <c r="D47" s="7">
        <v>608689</v>
      </c>
      <c r="E47" s="20" t="s">
        <v>17</v>
      </c>
      <c r="F47" s="21">
        <v>1</v>
      </c>
      <c r="G47" s="36">
        <v>1164.5</v>
      </c>
      <c r="H47" s="22">
        <f t="shared" si="3"/>
        <v>1164.5</v>
      </c>
      <c r="I47" s="22"/>
      <c r="J47" s="22"/>
      <c r="K47" s="23" t="s">
        <v>13</v>
      </c>
      <c r="L47" s="24" t="str">
        <f>VLOOKUP(G47, Intervalos!$B$3:$C$8,2,TRUE)</f>
        <v>0,10%</v>
      </c>
      <c r="M47" s="14"/>
      <c r="N47" s="14"/>
      <c r="O47" s="14"/>
      <c r="P47" s="14"/>
      <c r="Q47" s="14"/>
      <c r="R47" s="14"/>
      <c r="S47" s="14"/>
    </row>
    <row r="48" spans="2:19" ht="30">
      <c r="B48" s="19">
        <v>46</v>
      </c>
      <c r="C48" s="6" t="s">
        <v>41</v>
      </c>
      <c r="D48" s="7">
        <v>377862</v>
      </c>
      <c r="E48" s="20" t="s">
        <v>17</v>
      </c>
      <c r="F48" s="21">
        <v>1</v>
      </c>
      <c r="G48" s="36">
        <v>9</v>
      </c>
      <c r="H48" s="22">
        <f t="shared" si="3"/>
        <v>9</v>
      </c>
      <c r="I48" s="22"/>
      <c r="J48" s="22"/>
      <c r="K48" s="23" t="s">
        <v>13</v>
      </c>
      <c r="L48" s="24">
        <f>VLOOKUP(G48, Intervalos!$B$3:$C$8,2,TRUE)</f>
        <v>0.02</v>
      </c>
      <c r="M48" s="14"/>
      <c r="N48" s="14"/>
      <c r="O48" s="14"/>
      <c r="P48" s="14"/>
      <c r="Q48" s="14"/>
      <c r="R48" s="14"/>
      <c r="S48" s="14"/>
    </row>
    <row r="49" spans="2:19" ht="135">
      <c r="B49" s="19">
        <v>47</v>
      </c>
      <c r="C49" s="6" t="s">
        <v>42</v>
      </c>
      <c r="D49" s="7">
        <v>377862</v>
      </c>
      <c r="E49" s="20" t="s">
        <v>17</v>
      </c>
      <c r="F49" s="21">
        <v>1</v>
      </c>
      <c r="G49" s="36">
        <v>309.66000000000003</v>
      </c>
      <c r="H49" s="22">
        <f t="shared" si="3"/>
        <v>309.66000000000003</v>
      </c>
      <c r="I49" s="22"/>
      <c r="J49" s="22"/>
      <c r="K49" s="23" t="s">
        <v>13</v>
      </c>
      <c r="L49" s="24" t="str">
        <f>VLOOKUP(G49, Intervalos!$B$3:$C$8,2,TRUE)</f>
        <v>0,10%</v>
      </c>
      <c r="M49" s="14"/>
      <c r="N49" s="14"/>
      <c r="O49" s="14"/>
      <c r="P49" s="14"/>
      <c r="Q49" s="14"/>
      <c r="R49" s="14"/>
      <c r="S49" s="14"/>
    </row>
    <row r="50" spans="2:19" ht="30">
      <c r="B50" s="19">
        <v>48</v>
      </c>
      <c r="C50" s="6" t="s">
        <v>43</v>
      </c>
      <c r="D50" s="7">
        <v>429330</v>
      </c>
      <c r="E50" s="20" t="s">
        <v>17</v>
      </c>
      <c r="F50" s="21">
        <v>1</v>
      </c>
      <c r="G50" s="36">
        <v>2522.3200000000002</v>
      </c>
      <c r="H50" s="22">
        <f t="shared" si="3"/>
        <v>2522.3200000000002</v>
      </c>
      <c r="I50" s="22"/>
      <c r="J50" s="22"/>
      <c r="K50" s="23" t="s">
        <v>13</v>
      </c>
      <c r="L50" s="24" t="str">
        <f>VLOOKUP(G50, Intervalos!$B$3:$C$8,2,TRUE)</f>
        <v>0,10%</v>
      </c>
      <c r="M50" s="14"/>
      <c r="N50" s="14"/>
      <c r="O50" s="14"/>
      <c r="P50" s="14"/>
      <c r="Q50" s="14"/>
      <c r="R50" s="14"/>
      <c r="S50" s="14"/>
    </row>
    <row r="51" spans="2:19" ht="60">
      <c r="B51" s="19">
        <v>49</v>
      </c>
      <c r="C51" s="6" t="s">
        <v>44</v>
      </c>
      <c r="D51" s="7">
        <v>610263</v>
      </c>
      <c r="E51" s="20" t="s">
        <v>17</v>
      </c>
      <c r="F51" s="21">
        <v>1</v>
      </c>
      <c r="G51" s="36">
        <v>7978.31</v>
      </c>
      <c r="H51" s="22">
        <f t="shared" si="3"/>
        <v>7978.31</v>
      </c>
      <c r="I51" s="22"/>
      <c r="J51" s="22"/>
      <c r="K51" s="23" t="s">
        <v>13</v>
      </c>
      <c r="L51" s="24" t="str">
        <f>VLOOKUP(G51, Intervalos!$B$3:$C$8,2,TRUE)</f>
        <v>0,10%</v>
      </c>
      <c r="M51" s="14"/>
      <c r="N51" s="14"/>
      <c r="O51" s="14"/>
      <c r="P51" s="14"/>
      <c r="Q51" s="14"/>
      <c r="R51" s="14"/>
      <c r="S51" s="14"/>
    </row>
    <row r="52" spans="2:19" ht="45">
      <c r="B52" s="19">
        <v>50</v>
      </c>
      <c r="C52" s="6" t="s">
        <v>45</v>
      </c>
      <c r="D52" s="7">
        <v>428408</v>
      </c>
      <c r="E52" s="20" t="s">
        <v>17</v>
      </c>
      <c r="F52" s="21">
        <v>1</v>
      </c>
      <c r="G52" s="36">
        <v>660.46</v>
      </c>
      <c r="H52" s="22">
        <f t="shared" si="3"/>
        <v>660.46</v>
      </c>
      <c r="I52" s="22"/>
      <c r="J52" s="22"/>
      <c r="K52" s="23" t="s">
        <v>13</v>
      </c>
      <c r="L52" s="24" t="str">
        <f>VLOOKUP(G52, Intervalos!$B$3:$C$8,2,TRUE)</f>
        <v>0,10%</v>
      </c>
      <c r="M52" s="14"/>
      <c r="N52" s="14"/>
      <c r="O52" s="14"/>
      <c r="P52" s="14"/>
      <c r="Q52" s="14"/>
      <c r="R52" s="14"/>
      <c r="S52" s="14"/>
    </row>
    <row r="53" spans="2:19" ht="75">
      <c r="B53" s="19">
        <v>51</v>
      </c>
      <c r="C53" s="6" t="s">
        <v>46</v>
      </c>
      <c r="D53" s="7">
        <v>429330</v>
      </c>
      <c r="E53" s="20" t="s">
        <v>17</v>
      </c>
      <c r="F53" s="21">
        <v>1</v>
      </c>
      <c r="G53" s="36">
        <v>1745.66</v>
      </c>
      <c r="H53" s="22">
        <f t="shared" si="3"/>
        <v>1745.66</v>
      </c>
      <c r="I53" s="22"/>
      <c r="J53" s="22"/>
      <c r="K53" s="23" t="s">
        <v>13</v>
      </c>
      <c r="L53" s="24" t="str">
        <f>VLOOKUP(G53, Intervalos!$B$3:$C$8,2,TRUE)</f>
        <v>0,10%</v>
      </c>
      <c r="M53" s="14"/>
      <c r="N53" s="14"/>
      <c r="O53" s="14"/>
      <c r="P53" s="14"/>
      <c r="Q53" s="14"/>
      <c r="R53" s="14"/>
      <c r="S53" s="14"/>
    </row>
    <row r="54" spans="2:19" ht="45">
      <c r="B54" s="19">
        <v>52</v>
      </c>
      <c r="C54" s="6" t="s">
        <v>47</v>
      </c>
      <c r="D54" s="7">
        <v>425425</v>
      </c>
      <c r="E54" s="20" t="s">
        <v>17</v>
      </c>
      <c r="F54" s="21">
        <v>1</v>
      </c>
      <c r="G54" s="36">
        <v>434.91</v>
      </c>
      <c r="H54" s="22">
        <f t="shared" si="3"/>
        <v>434.91</v>
      </c>
      <c r="I54" s="22"/>
      <c r="J54" s="22"/>
      <c r="K54" s="23" t="s">
        <v>13</v>
      </c>
      <c r="L54" s="24" t="str">
        <f>VLOOKUP(G54, Intervalos!$B$3:$C$8,2,TRUE)</f>
        <v>0,10%</v>
      </c>
      <c r="M54" s="14"/>
      <c r="N54" s="14"/>
      <c r="O54" s="14"/>
      <c r="P54" s="14"/>
      <c r="Q54" s="14"/>
      <c r="R54" s="14"/>
      <c r="S54" s="14"/>
    </row>
    <row r="55" spans="2:19" ht="60">
      <c r="B55" s="19">
        <v>53</v>
      </c>
      <c r="C55" s="6" t="s">
        <v>48</v>
      </c>
      <c r="D55" s="7">
        <v>462256</v>
      </c>
      <c r="E55" s="20" t="s">
        <v>17</v>
      </c>
      <c r="F55" s="21">
        <v>1</v>
      </c>
      <c r="G55" s="36">
        <v>753.22</v>
      </c>
      <c r="H55" s="22">
        <f t="shared" si="3"/>
        <v>753.22</v>
      </c>
      <c r="I55" s="22"/>
      <c r="J55" s="22"/>
      <c r="K55" s="23" t="s">
        <v>13</v>
      </c>
      <c r="L55" s="24" t="str">
        <f>VLOOKUP(G55, Intervalos!$B$3:$C$8,2,TRUE)</f>
        <v>0,10%</v>
      </c>
      <c r="M55" s="14"/>
      <c r="N55" s="14"/>
      <c r="O55" s="14"/>
      <c r="P55" s="14"/>
      <c r="Q55" s="14"/>
      <c r="R55" s="14"/>
      <c r="S55" s="14"/>
    </row>
    <row r="56" spans="2:19" ht="60">
      <c r="B56" s="19">
        <v>54</v>
      </c>
      <c r="C56" s="6" t="s">
        <v>48</v>
      </c>
      <c r="D56" s="7">
        <v>425425</v>
      </c>
      <c r="E56" s="20" t="s">
        <v>17</v>
      </c>
      <c r="F56" s="21">
        <v>1</v>
      </c>
      <c r="G56" s="36">
        <v>2600.69</v>
      </c>
      <c r="H56" s="22">
        <f t="shared" si="3"/>
        <v>2600.69</v>
      </c>
      <c r="I56" s="22"/>
      <c r="J56" s="22"/>
      <c r="K56" s="23" t="s">
        <v>13</v>
      </c>
      <c r="L56" s="24" t="str">
        <f>VLOOKUP(G56, Intervalos!$B$3:$C$8,2,TRUE)</f>
        <v>0,10%</v>
      </c>
      <c r="M56" s="14"/>
      <c r="N56" s="14"/>
      <c r="O56" s="14"/>
      <c r="P56" s="14"/>
      <c r="Q56" s="14"/>
      <c r="R56" s="14"/>
      <c r="S56" s="14"/>
    </row>
    <row r="57" spans="2:19" ht="45">
      <c r="B57" s="19">
        <v>55</v>
      </c>
      <c r="C57" s="6" t="s">
        <v>49</v>
      </c>
      <c r="D57" s="7">
        <v>429330</v>
      </c>
      <c r="E57" s="20" t="s">
        <v>17</v>
      </c>
      <c r="F57" s="21">
        <v>1</v>
      </c>
      <c r="G57" s="36">
        <v>1865.7</v>
      </c>
      <c r="H57" s="22">
        <f t="shared" si="3"/>
        <v>1865.7</v>
      </c>
      <c r="I57" s="22"/>
      <c r="J57" s="22"/>
      <c r="K57" s="23" t="s">
        <v>13</v>
      </c>
      <c r="L57" s="24" t="str">
        <f>VLOOKUP(G57, Intervalos!$B$3:$C$8,2,TRUE)</f>
        <v>0,10%</v>
      </c>
      <c r="M57" s="14"/>
      <c r="N57" s="14"/>
      <c r="O57" s="14"/>
      <c r="P57" s="14"/>
      <c r="Q57" s="14"/>
      <c r="R57" s="14"/>
      <c r="S57" s="14"/>
    </row>
    <row r="58" spans="2:19" ht="60">
      <c r="B58" s="19">
        <v>56</v>
      </c>
      <c r="C58" s="6" t="s">
        <v>50</v>
      </c>
      <c r="D58" s="7">
        <v>429330</v>
      </c>
      <c r="E58" s="20" t="s">
        <v>17</v>
      </c>
      <c r="F58" s="21">
        <v>1</v>
      </c>
      <c r="G58" s="36">
        <v>863</v>
      </c>
      <c r="H58" s="22">
        <f t="shared" ref="H58:H65" si="4">G58*F58</f>
        <v>863</v>
      </c>
      <c r="I58" s="22"/>
      <c r="J58" s="22"/>
      <c r="K58" s="23" t="s">
        <v>13</v>
      </c>
      <c r="L58" s="24" t="str">
        <f>VLOOKUP(G58, Intervalos!$B$3:$C$8,2,TRUE)</f>
        <v>0,10%</v>
      </c>
      <c r="M58" s="14"/>
      <c r="N58" s="14"/>
      <c r="O58" s="14"/>
      <c r="P58" s="14"/>
      <c r="Q58" s="14"/>
      <c r="R58" s="14"/>
      <c r="S58" s="14"/>
    </row>
    <row r="59" spans="2:19" ht="90">
      <c r="B59" s="19">
        <v>57</v>
      </c>
      <c r="C59" s="6" t="s">
        <v>51</v>
      </c>
      <c r="D59" s="7">
        <v>429330</v>
      </c>
      <c r="E59" s="20" t="s">
        <v>17</v>
      </c>
      <c r="F59" s="21">
        <v>1</v>
      </c>
      <c r="G59" s="36">
        <v>2489.1</v>
      </c>
      <c r="H59" s="22">
        <f t="shared" si="4"/>
        <v>2489.1</v>
      </c>
      <c r="I59" s="22"/>
      <c r="J59" s="22"/>
      <c r="K59" s="23" t="s">
        <v>13</v>
      </c>
      <c r="L59" s="24" t="str">
        <f>VLOOKUP(G59, Intervalos!$B$3:$C$8,2,TRUE)</f>
        <v>0,10%</v>
      </c>
      <c r="M59" s="14"/>
      <c r="N59" s="14"/>
      <c r="O59" s="14"/>
      <c r="P59" s="14"/>
      <c r="Q59" s="14"/>
      <c r="R59" s="14"/>
      <c r="S59" s="14"/>
    </row>
    <row r="60" spans="2:19" ht="60">
      <c r="B60" s="19">
        <v>58</v>
      </c>
      <c r="C60" s="6" t="s">
        <v>52</v>
      </c>
      <c r="D60" s="7">
        <v>438289</v>
      </c>
      <c r="E60" s="20" t="s">
        <v>17</v>
      </c>
      <c r="F60" s="21">
        <v>1</v>
      </c>
      <c r="G60" s="36">
        <v>607.66</v>
      </c>
      <c r="H60" s="22">
        <f t="shared" si="4"/>
        <v>607.66</v>
      </c>
      <c r="I60" s="22"/>
      <c r="J60" s="22"/>
      <c r="K60" s="23" t="s">
        <v>13</v>
      </c>
      <c r="L60" s="24" t="str">
        <f>VLOOKUP(G60, Intervalos!$B$3:$C$8,2,TRUE)</f>
        <v>0,10%</v>
      </c>
      <c r="M60" s="14"/>
      <c r="N60" s="14"/>
      <c r="O60" s="14"/>
      <c r="P60" s="14"/>
      <c r="Q60" s="14"/>
      <c r="R60" s="14"/>
      <c r="S60" s="14"/>
    </row>
    <row r="61" spans="2:19" ht="30">
      <c r="B61" s="19">
        <v>59</v>
      </c>
      <c r="C61" s="6" t="s">
        <v>53</v>
      </c>
      <c r="D61" s="7">
        <v>429330</v>
      </c>
      <c r="E61" s="20" t="s">
        <v>17</v>
      </c>
      <c r="F61" s="21">
        <v>1</v>
      </c>
      <c r="G61" s="36">
        <v>471.12999999999994</v>
      </c>
      <c r="H61" s="22">
        <f t="shared" si="4"/>
        <v>471.12999999999994</v>
      </c>
      <c r="I61" s="22"/>
      <c r="J61" s="22"/>
      <c r="K61" s="23" t="s">
        <v>13</v>
      </c>
      <c r="L61" s="24" t="str">
        <f>VLOOKUP(G61, Intervalos!$B$3:$C$8,2,TRUE)</f>
        <v>0,10%</v>
      </c>
      <c r="M61" s="14"/>
      <c r="N61" s="14"/>
      <c r="O61" s="14"/>
      <c r="P61" s="14"/>
      <c r="Q61" s="14"/>
      <c r="R61" s="14"/>
      <c r="S61" s="14"/>
    </row>
    <row r="62" spans="2:19" ht="45">
      <c r="B62" s="19">
        <v>60</v>
      </c>
      <c r="C62" s="6" t="s">
        <v>54</v>
      </c>
      <c r="D62" s="7">
        <v>429330</v>
      </c>
      <c r="E62" s="20" t="s">
        <v>17</v>
      </c>
      <c r="F62" s="21">
        <v>1</v>
      </c>
      <c r="G62" s="36">
        <v>181.66</v>
      </c>
      <c r="H62" s="22">
        <f t="shared" si="4"/>
        <v>181.66</v>
      </c>
      <c r="I62" s="22"/>
      <c r="J62" s="22"/>
      <c r="K62" s="23" t="s">
        <v>13</v>
      </c>
      <c r="L62" s="24" t="str">
        <f>VLOOKUP(G62, Intervalos!$B$3:$C$8,2,TRUE)</f>
        <v>0,10%</v>
      </c>
      <c r="M62" s="14"/>
      <c r="N62" s="14"/>
      <c r="O62" s="14"/>
      <c r="P62" s="14"/>
      <c r="Q62" s="14"/>
      <c r="R62" s="14"/>
      <c r="S62" s="14"/>
    </row>
    <row r="63" spans="2:19" ht="154.5">
      <c r="B63" s="19">
        <v>61</v>
      </c>
      <c r="C63" s="6" t="s">
        <v>95</v>
      </c>
      <c r="D63" s="7">
        <v>410460</v>
      </c>
      <c r="E63" s="20" t="s">
        <v>17</v>
      </c>
      <c r="F63" s="21">
        <v>1</v>
      </c>
      <c r="G63" s="36">
        <v>11390</v>
      </c>
      <c r="H63" s="22">
        <f t="shared" si="4"/>
        <v>11390</v>
      </c>
      <c r="I63" s="22"/>
      <c r="J63" s="22"/>
      <c r="K63" s="23" t="s">
        <v>13</v>
      </c>
      <c r="L63" s="24" t="str">
        <f>VLOOKUP(G63, Intervalos!$B$3:$C$8,2,TRUE)</f>
        <v>0,10%</v>
      </c>
      <c r="M63" s="14"/>
      <c r="N63" s="14"/>
      <c r="O63" s="14"/>
      <c r="P63" s="14"/>
      <c r="Q63" s="14"/>
      <c r="R63" s="14"/>
      <c r="S63" s="14"/>
    </row>
    <row r="64" spans="2:19" ht="60">
      <c r="B64" s="19">
        <v>62</v>
      </c>
      <c r="C64" s="6" t="s">
        <v>55</v>
      </c>
      <c r="D64" s="7">
        <v>429330</v>
      </c>
      <c r="E64" s="20" t="s">
        <v>17</v>
      </c>
      <c r="F64" s="21">
        <v>1</v>
      </c>
      <c r="G64" s="36">
        <v>2788.1</v>
      </c>
      <c r="H64" s="22">
        <f t="shared" si="4"/>
        <v>2788.1</v>
      </c>
      <c r="I64" s="22"/>
      <c r="J64" s="22"/>
      <c r="K64" s="23" t="s">
        <v>13</v>
      </c>
      <c r="L64" s="24" t="str">
        <f>VLOOKUP(G64, Intervalos!$B$3:$C$8,2,TRUE)</f>
        <v>0,10%</v>
      </c>
      <c r="M64" s="14"/>
      <c r="N64" s="14"/>
      <c r="O64" s="14"/>
      <c r="P64" s="14"/>
      <c r="Q64" s="14"/>
      <c r="R64" s="14"/>
      <c r="S64" s="14"/>
    </row>
    <row r="65" spans="2:19" ht="255">
      <c r="B65" s="19">
        <v>63</v>
      </c>
      <c r="C65" s="6" t="s">
        <v>73</v>
      </c>
      <c r="D65" s="7">
        <v>413144</v>
      </c>
      <c r="E65" s="20" t="s">
        <v>17</v>
      </c>
      <c r="F65" s="21">
        <v>1</v>
      </c>
      <c r="G65" s="36">
        <v>232727</v>
      </c>
      <c r="H65" s="22">
        <f t="shared" si="4"/>
        <v>232727</v>
      </c>
      <c r="I65" s="22"/>
      <c r="J65" s="22"/>
      <c r="K65" s="23" t="s">
        <v>13</v>
      </c>
      <c r="L65" s="24" t="str">
        <f>VLOOKUP(G65, Intervalos!$B$3:$C$8,2,TRUE)</f>
        <v>0,10%</v>
      </c>
      <c r="M65" s="14"/>
      <c r="N65" s="14"/>
      <c r="O65" s="14"/>
      <c r="P65" s="14"/>
      <c r="Q65" s="14"/>
      <c r="R65" s="14"/>
      <c r="S65" s="14"/>
    </row>
    <row r="66" spans="2:19" ht="12.75" customHeight="1">
      <c r="B66" s="10"/>
      <c r="C66" s="11"/>
      <c r="D66" s="10"/>
      <c r="E66" s="12"/>
      <c r="F66" s="12"/>
      <c r="G66" s="18" t="s">
        <v>56</v>
      </c>
      <c r="H66" s="31">
        <f>SUM(H3:H65)</f>
        <v>765272.72999999986</v>
      </c>
      <c r="I66" s="12"/>
      <c r="J66" s="12"/>
      <c r="K66" s="13"/>
      <c r="L66" s="12"/>
      <c r="M66" s="14"/>
      <c r="N66" s="14"/>
      <c r="O66" s="14"/>
      <c r="P66" s="14"/>
      <c r="Q66" s="14"/>
      <c r="R66" s="14"/>
      <c r="S66" s="14"/>
    </row>
    <row r="67" spans="2:19" ht="12.75" customHeight="1">
      <c r="B67" s="10"/>
      <c r="C67" s="11"/>
      <c r="D67" s="10"/>
      <c r="E67" s="12"/>
      <c r="F67" s="12"/>
      <c r="G67" s="12"/>
      <c r="H67" s="12"/>
      <c r="I67" s="12"/>
      <c r="J67" s="12"/>
      <c r="K67" s="13"/>
      <c r="L67" s="12"/>
      <c r="M67" s="14"/>
      <c r="N67" s="14"/>
      <c r="O67" s="14"/>
      <c r="P67" s="14"/>
      <c r="Q67" s="14"/>
      <c r="R67" s="14"/>
      <c r="S67" s="14"/>
    </row>
    <row r="68" spans="2:19" ht="12.75" customHeight="1">
      <c r="B68" s="10"/>
      <c r="C68" s="11"/>
      <c r="D68" s="10"/>
      <c r="E68" s="12"/>
      <c r="F68" s="12"/>
      <c r="G68" s="12"/>
      <c r="H68" s="12"/>
      <c r="I68" s="12"/>
      <c r="J68" s="12"/>
      <c r="K68" s="13"/>
      <c r="L68" s="12"/>
      <c r="M68" s="14"/>
      <c r="N68" s="14"/>
      <c r="O68" s="14"/>
      <c r="P68" s="14"/>
      <c r="Q68" s="14"/>
      <c r="R68" s="14"/>
      <c r="S68" s="14"/>
    </row>
    <row r="69" spans="2:19" ht="12.75" customHeight="1">
      <c r="B69" s="10"/>
      <c r="C69" s="11"/>
      <c r="D69" s="10"/>
      <c r="E69" s="12"/>
      <c r="F69" s="12"/>
      <c r="G69" s="12"/>
      <c r="H69" s="12"/>
      <c r="I69" s="12"/>
      <c r="J69" s="12"/>
      <c r="K69" s="13"/>
      <c r="L69" s="12"/>
      <c r="M69" s="14"/>
      <c r="N69" s="14"/>
      <c r="O69" s="14"/>
      <c r="P69" s="14"/>
      <c r="Q69" s="14"/>
      <c r="R69" s="14"/>
      <c r="S69" s="14"/>
    </row>
    <row r="70" spans="2:19" ht="12.75" customHeight="1">
      <c r="B70" s="10"/>
      <c r="C70" s="11"/>
      <c r="D70" s="10"/>
      <c r="E70" s="12"/>
      <c r="F70" s="12"/>
      <c r="G70" s="12"/>
      <c r="H70" s="12"/>
      <c r="I70" s="12"/>
      <c r="J70" s="12"/>
      <c r="K70" s="13"/>
      <c r="L70" s="12"/>
      <c r="M70" s="14"/>
      <c r="N70" s="14"/>
      <c r="O70" s="14"/>
      <c r="P70" s="14"/>
      <c r="Q70" s="14"/>
      <c r="R70" s="14"/>
      <c r="S70" s="14"/>
    </row>
    <row r="71" spans="2:19" ht="12.75" customHeight="1">
      <c r="B71" s="10"/>
      <c r="C71" s="11"/>
      <c r="D71" s="10"/>
      <c r="E71" s="12"/>
      <c r="F71" s="12"/>
      <c r="G71" s="12"/>
      <c r="H71" s="12"/>
      <c r="I71" s="12"/>
      <c r="J71" s="12"/>
      <c r="K71" s="13"/>
      <c r="L71" s="12"/>
      <c r="M71" s="14"/>
      <c r="N71" s="14"/>
      <c r="O71" s="14"/>
      <c r="P71" s="14"/>
      <c r="Q71" s="14"/>
      <c r="R71" s="14"/>
      <c r="S71" s="14"/>
    </row>
    <row r="72" spans="2:19" ht="12.75" customHeight="1">
      <c r="B72" s="10"/>
      <c r="C72" s="11"/>
      <c r="D72" s="10"/>
      <c r="E72" s="12"/>
      <c r="F72" s="12"/>
      <c r="G72" s="12"/>
      <c r="H72" s="12"/>
      <c r="I72" s="12"/>
      <c r="J72" s="12"/>
      <c r="K72" s="13"/>
      <c r="L72" s="12"/>
      <c r="M72" s="14"/>
      <c r="N72" s="14"/>
      <c r="O72" s="14"/>
      <c r="P72" s="14"/>
      <c r="Q72" s="14"/>
      <c r="R72" s="14"/>
      <c r="S72" s="14"/>
    </row>
    <row r="73" spans="2:19" ht="12.75" customHeight="1">
      <c r="B73" s="10"/>
      <c r="C73" s="11"/>
      <c r="D73" s="10"/>
      <c r="E73" s="12"/>
      <c r="F73" s="12"/>
      <c r="G73" s="12"/>
      <c r="H73" s="12"/>
      <c r="I73" s="12"/>
      <c r="J73" s="12"/>
      <c r="K73" s="13"/>
      <c r="L73" s="12"/>
      <c r="M73" s="14"/>
      <c r="N73" s="14"/>
      <c r="O73" s="14"/>
      <c r="P73" s="14"/>
      <c r="Q73" s="14"/>
      <c r="R73" s="14"/>
      <c r="S73" s="14"/>
    </row>
    <row r="74" spans="2:19" ht="12.75" customHeight="1">
      <c r="B74" s="10"/>
      <c r="C74" s="11"/>
      <c r="D74" s="10"/>
      <c r="E74" s="12"/>
      <c r="F74" s="12"/>
      <c r="G74" s="12"/>
      <c r="H74" s="12"/>
      <c r="I74" s="12"/>
      <c r="J74" s="12"/>
      <c r="K74" s="13"/>
      <c r="L74" s="12"/>
      <c r="M74" s="14"/>
      <c r="N74" s="14"/>
      <c r="O74" s="14"/>
      <c r="P74" s="14"/>
      <c r="Q74" s="14"/>
      <c r="R74" s="14"/>
      <c r="S74" s="14"/>
    </row>
    <row r="75" spans="2:19" ht="12.75" customHeight="1">
      <c r="B75" s="10"/>
      <c r="C75" s="11"/>
      <c r="D75" s="10"/>
      <c r="E75" s="12"/>
      <c r="F75" s="12"/>
      <c r="G75" s="12"/>
      <c r="H75" s="12"/>
      <c r="I75" s="12"/>
      <c r="J75" s="12"/>
      <c r="K75" s="13"/>
      <c r="L75" s="12"/>
      <c r="M75" s="14"/>
      <c r="N75" s="14"/>
      <c r="O75" s="14"/>
      <c r="P75" s="14"/>
      <c r="Q75" s="14"/>
      <c r="R75" s="14"/>
      <c r="S75" s="14"/>
    </row>
    <row r="76" spans="2:19" ht="12.75" customHeight="1">
      <c r="B76" s="10"/>
      <c r="C76" s="11"/>
      <c r="D76" s="10"/>
      <c r="E76" s="12"/>
      <c r="F76" s="12"/>
      <c r="G76" s="12"/>
      <c r="H76" s="12"/>
      <c r="I76" s="12"/>
      <c r="J76" s="12"/>
      <c r="K76" s="13"/>
      <c r="L76" s="12"/>
      <c r="M76" s="14"/>
      <c r="N76" s="14"/>
      <c r="O76" s="14"/>
      <c r="P76" s="14"/>
      <c r="Q76" s="14"/>
      <c r="R76" s="14"/>
      <c r="S76" s="14"/>
    </row>
    <row r="77" spans="2:19" ht="12.75" customHeight="1">
      <c r="B77" s="10"/>
      <c r="C77" s="11"/>
      <c r="D77" s="10"/>
      <c r="E77" s="12"/>
      <c r="F77" s="12"/>
      <c r="G77" s="12"/>
      <c r="H77" s="12"/>
      <c r="I77" s="12"/>
      <c r="J77" s="12"/>
      <c r="K77" s="13"/>
      <c r="L77" s="12"/>
      <c r="M77" s="14"/>
      <c r="N77" s="14"/>
      <c r="O77" s="14"/>
      <c r="P77" s="14"/>
      <c r="Q77" s="14"/>
      <c r="R77" s="14"/>
      <c r="S77" s="14"/>
    </row>
    <row r="78" spans="2:19" ht="12.75" customHeight="1">
      <c r="B78" s="10"/>
      <c r="C78" s="11"/>
      <c r="D78" s="10"/>
      <c r="E78" s="12"/>
      <c r="F78" s="12"/>
      <c r="G78" s="12"/>
      <c r="H78" s="12"/>
      <c r="I78" s="12"/>
      <c r="J78" s="12"/>
      <c r="K78" s="13"/>
      <c r="L78" s="12"/>
      <c r="M78" s="14"/>
      <c r="N78" s="14"/>
      <c r="O78" s="14"/>
      <c r="P78" s="14"/>
      <c r="Q78" s="14"/>
      <c r="R78" s="14"/>
      <c r="S78" s="14"/>
    </row>
    <row r="79" spans="2:19" ht="12.75" customHeight="1">
      <c r="B79" s="10"/>
      <c r="C79" s="11"/>
      <c r="D79" s="10"/>
      <c r="E79" s="12"/>
      <c r="F79" s="12"/>
      <c r="G79" s="12"/>
      <c r="H79" s="12"/>
      <c r="I79" s="12"/>
      <c r="J79" s="12"/>
      <c r="K79" s="13"/>
      <c r="L79" s="12"/>
      <c r="M79" s="14"/>
      <c r="N79" s="14"/>
      <c r="O79" s="14"/>
      <c r="P79" s="14"/>
      <c r="Q79" s="14"/>
      <c r="R79" s="14"/>
      <c r="S79" s="14"/>
    </row>
    <row r="80" spans="2:19" ht="12.75" customHeight="1">
      <c r="B80" s="10"/>
      <c r="C80" s="11"/>
      <c r="D80" s="10"/>
      <c r="E80" s="12"/>
      <c r="F80" s="12"/>
      <c r="G80" s="12"/>
      <c r="H80" s="12"/>
      <c r="I80" s="12"/>
      <c r="J80" s="12"/>
      <c r="K80" s="13"/>
      <c r="L80" s="12"/>
      <c r="M80" s="14"/>
      <c r="N80" s="14"/>
      <c r="O80" s="14"/>
      <c r="P80" s="14"/>
      <c r="Q80" s="14"/>
      <c r="R80" s="14"/>
      <c r="S80" s="14"/>
    </row>
    <row r="81" spans="2:19" ht="12.75" customHeight="1">
      <c r="B81" s="10"/>
      <c r="C81" s="11"/>
      <c r="D81" s="10"/>
      <c r="E81" s="12"/>
      <c r="F81" s="12"/>
      <c r="G81" s="12"/>
      <c r="H81" s="12"/>
      <c r="I81" s="12"/>
      <c r="J81" s="12"/>
      <c r="K81" s="13"/>
      <c r="L81" s="12"/>
      <c r="M81" s="14"/>
      <c r="N81" s="14"/>
      <c r="O81" s="14"/>
      <c r="P81" s="14"/>
      <c r="Q81" s="14"/>
      <c r="R81" s="14"/>
      <c r="S81" s="14"/>
    </row>
    <row r="82" spans="2:19" ht="12.75" customHeight="1">
      <c r="B82" s="10"/>
      <c r="C82" s="11"/>
      <c r="D82" s="10"/>
      <c r="E82" s="12"/>
      <c r="F82" s="12"/>
      <c r="G82" s="12"/>
      <c r="H82" s="12"/>
      <c r="I82" s="12"/>
      <c r="J82" s="12"/>
      <c r="K82" s="13"/>
      <c r="L82" s="12"/>
      <c r="M82" s="14"/>
      <c r="N82" s="14"/>
      <c r="O82" s="14"/>
      <c r="P82" s="14"/>
      <c r="Q82" s="14"/>
      <c r="R82" s="14"/>
      <c r="S82" s="14"/>
    </row>
    <row r="83" spans="2:19" ht="12.75" customHeight="1">
      <c r="B83" s="10"/>
      <c r="C83" s="11"/>
      <c r="D83" s="10"/>
      <c r="E83" s="12"/>
      <c r="F83" s="12"/>
      <c r="G83" s="12"/>
      <c r="H83" s="12"/>
      <c r="I83" s="12"/>
      <c r="J83" s="12"/>
      <c r="K83" s="13"/>
      <c r="L83" s="12"/>
      <c r="M83" s="14"/>
      <c r="N83" s="14"/>
      <c r="O83" s="14"/>
      <c r="P83" s="14"/>
      <c r="Q83" s="14"/>
      <c r="R83" s="14"/>
      <c r="S83" s="14"/>
    </row>
    <row r="84" spans="2:19" ht="12.75" customHeight="1">
      <c r="B84" s="10"/>
      <c r="C84" s="11"/>
      <c r="D84" s="10"/>
      <c r="E84" s="12"/>
      <c r="F84" s="12"/>
      <c r="G84" s="12"/>
      <c r="H84" s="12"/>
      <c r="I84" s="12"/>
      <c r="J84" s="12"/>
      <c r="K84" s="13"/>
      <c r="L84" s="12"/>
      <c r="M84" s="14"/>
      <c r="N84" s="14"/>
      <c r="O84" s="14"/>
      <c r="P84" s="14"/>
      <c r="Q84" s="14"/>
      <c r="R84" s="14"/>
      <c r="S84" s="14"/>
    </row>
    <row r="85" spans="2:19" ht="12.75" customHeight="1">
      <c r="B85" s="10"/>
      <c r="C85" s="11"/>
      <c r="D85" s="10"/>
      <c r="E85" s="12"/>
      <c r="F85" s="12"/>
      <c r="G85" s="12"/>
      <c r="H85" s="12"/>
      <c r="I85" s="12"/>
      <c r="J85" s="12"/>
      <c r="K85" s="13"/>
      <c r="L85" s="12"/>
      <c r="M85" s="14"/>
      <c r="N85" s="14"/>
      <c r="O85" s="14"/>
      <c r="P85" s="14"/>
      <c r="Q85" s="14"/>
      <c r="R85" s="14"/>
      <c r="S85" s="14"/>
    </row>
    <row r="86" spans="2:19" ht="12.75" customHeight="1">
      <c r="B86" s="10"/>
      <c r="C86" s="11"/>
      <c r="D86" s="10"/>
      <c r="E86" s="12"/>
      <c r="F86" s="12"/>
      <c r="G86" s="12"/>
      <c r="H86" s="12"/>
      <c r="I86" s="12"/>
      <c r="J86" s="12"/>
      <c r="K86" s="13"/>
      <c r="L86" s="12"/>
      <c r="M86" s="14"/>
      <c r="N86" s="14"/>
      <c r="O86" s="14"/>
      <c r="P86" s="14"/>
      <c r="Q86" s="14"/>
      <c r="R86" s="14"/>
      <c r="S86" s="14"/>
    </row>
    <row r="87" spans="2:19" ht="12.75" customHeight="1">
      <c r="B87" s="10"/>
      <c r="C87" s="11"/>
      <c r="D87" s="10"/>
      <c r="E87" s="12"/>
      <c r="F87" s="12"/>
      <c r="G87" s="12"/>
      <c r="H87" s="12"/>
      <c r="I87" s="12"/>
      <c r="J87" s="12"/>
      <c r="K87" s="13"/>
      <c r="L87" s="12"/>
      <c r="M87" s="14"/>
      <c r="N87" s="14"/>
      <c r="O87" s="14"/>
      <c r="P87" s="14"/>
      <c r="Q87" s="14"/>
      <c r="R87" s="14"/>
      <c r="S87" s="14"/>
    </row>
    <row r="88" spans="2:19" ht="12.75" customHeight="1">
      <c r="B88" s="10"/>
      <c r="C88" s="11"/>
      <c r="D88" s="10"/>
      <c r="E88" s="12"/>
      <c r="F88" s="12"/>
      <c r="G88" s="12"/>
      <c r="H88" s="12"/>
      <c r="I88" s="12"/>
      <c r="J88" s="12"/>
      <c r="K88" s="13"/>
      <c r="L88" s="12"/>
      <c r="M88" s="14"/>
      <c r="N88" s="14"/>
      <c r="O88" s="14"/>
      <c r="P88" s="14"/>
      <c r="Q88" s="14"/>
      <c r="R88" s="14"/>
      <c r="S88" s="14"/>
    </row>
    <row r="89" spans="2:19" ht="12.75" customHeight="1">
      <c r="B89" s="10"/>
      <c r="C89" s="11"/>
      <c r="D89" s="10"/>
      <c r="E89" s="12"/>
      <c r="F89" s="12"/>
      <c r="G89" s="12"/>
      <c r="H89" s="12"/>
      <c r="I89" s="12"/>
      <c r="J89" s="12"/>
      <c r="K89" s="13"/>
      <c r="L89" s="12"/>
      <c r="M89" s="14"/>
      <c r="N89" s="14"/>
      <c r="O89" s="14"/>
      <c r="P89" s="14"/>
      <c r="Q89" s="14"/>
      <c r="R89" s="14"/>
      <c r="S89" s="14"/>
    </row>
    <row r="90" spans="2:19" ht="12.75" customHeight="1">
      <c r="B90" s="10"/>
      <c r="C90" s="11"/>
      <c r="D90" s="10"/>
      <c r="E90" s="12"/>
      <c r="F90" s="12"/>
      <c r="G90" s="12"/>
      <c r="H90" s="12"/>
      <c r="I90" s="12"/>
      <c r="J90" s="12"/>
      <c r="K90" s="13"/>
      <c r="L90" s="12"/>
      <c r="M90" s="14"/>
      <c r="N90" s="14"/>
      <c r="O90" s="14"/>
      <c r="P90" s="14"/>
      <c r="Q90" s="14"/>
      <c r="R90" s="14"/>
      <c r="S90" s="14"/>
    </row>
    <row r="91" spans="2:19" ht="12.75" customHeight="1">
      <c r="B91" s="10"/>
      <c r="C91" s="11"/>
      <c r="D91" s="10"/>
      <c r="E91" s="12"/>
      <c r="F91" s="12"/>
      <c r="G91" s="12"/>
      <c r="H91" s="12"/>
      <c r="I91" s="12"/>
      <c r="J91" s="12"/>
      <c r="K91" s="13"/>
      <c r="L91" s="12"/>
      <c r="M91" s="14"/>
      <c r="N91" s="14"/>
      <c r="O91" s="14"/>
      <c r="P91" s="14"/>
      <c r="Q91" s="14"/>
      <c r="R91" s="14"/>
      <c r="S91" s="14"/>
    </row>
    <row r="92" spans="2:19" ht="12.75" customHeight="1">
      <c r="B92" s="10"/>
      <c r="C92" s="11"/>
      <c r="D92" s="10"/>
      <c r="E92" s="12"/>
      <c r="F92" s="12"/>
      <c r="G92" s="12"/>
      <c r="H92" s="12"/>
      <c r="I92" s="12"/>
      <c r="J92" s="12"/>
      <c r="K92" s="13"/>
      <c r="L92" s="12"/>
      <c r="M92" s="14"/>
      <c r="N92" s="14"/>
      <c r="O92" s="14"/>
      <c r="P92" s="14"/>
      <c r="Q92" s="14"/>
      <c r="R92" s="14"/>
      <c r="S92" s="14"/>
    </row>
    <row r="93" spans="2:19" ht="12.75" customHeight="1">
      <c r="B93" s="10"/>
      <c r="C93" s="11"/>
      <c r="D93" s="10"/>
      <c r="E93" s="12"/>
      <c r="F93" s="12"/>
      <c r="G93" s="12"/>
      <c r="H93" s="12"/>
      <c r="I93" s="12"/>
      <c r="J93" s="12"/>
      <c r="K93" s="13"/>
      <c r="L93" s="12"/>
      <c r="M93" s="14"/>
      <c r="N93" s="14"/>
      <c r="O93" s="14"/>
      <c r="P93" s="14"/>
      <c r="Q93" s="14"/>
      <c r="R93" s="14"/>
      <c r="S93" s="14"/>
    </row>
    <row r="94" spans="2:19" ht="12.75" customHeight="1">
      <c r="B94" s="10"/>
      <c r="C94" s="11"/>
      <c r="D94" s="10"/>
      <c r="E94" s="12"/>
      <c r="F94" s="12"/>
      <c r="G94" s="12"/>
      <c r="H94" s="12"/>
      <c r="I94" s="12"/>
      <c r="J94" s="12"/>
      <c r="K94" s="13"/>
      <c r="L94" s="12"/>
      <c r="M94" s="14"/>
      <c r="N94" s="14"/>
      <c r="O94" s="14"/>
      <c r="P94" s="14"/>
      <c r="Q94" s="14"/>
      <c r="R94" s="14"/>
      <c r="S94" s="14"/>
    </row>
    <row r="95" spans="2:19" ht="12.75" customHeight="1">
      <c r="B95" s="10"/>
      <c r="C95" s="11"/>
      <c r="D95" s="10"/>
      <c r="E95" s="12"/>
      <c r="F95" s="12"/>
      <c r="G95" s="12"/>
      <c r="H95" s="12"/>
      <c r="I95" s="12"/>
      <c r="J95" s="12"/>
      <c r="K95" s="13"/>
      <c r="L95" s="12"/>
      <c r="M95" s="14"/>
      <c r="N95" s="14"/>
      <c r="O95" s="14"/>
      <c r="P95" s="14"/>
      <c r="Q95" s="14"/>
      <c r="R95" s="14"/>
      <c r="S95" s="14"/>
    </row>
    <row r="96" spans="2:19" ht="12.75" customHeight="1">
      <c r="B96" s="10"/>
      <c r="C96" s="11"/>
      <c r="D96" s="10"/>
      <c r="E96" s="12"/>
      <c r="F96" s="12"/>
      <c r="G96" s="12"/>
      <c r="H96" s="12"/>
      <c r="I96" s="12"/>
      <c r="J96" s="12"/>
      <c r="K96" s="13"/>
      <c r="L96" s="12"/>
      <c r="M96" s="14"/>
      <c r="N96" s="14"/>
      <c r="O96" s="14"/>
      <c r="P96" s="14"/>
      <c r="Q96" s="14"/>
      <c r="R96" s="14"/>
      <c r="S96" s="14"/>
    </row>
    <row r="97" spans="2:19" ht="12.75" customHeight="1">
      <c r="B97" s="10"/>
      <c r="C97" s="11"/>
      <c r="D97" s="10"/>
      <c r="E97" s="12"/>
      <c r="F97" s="12"/>
      <c r="G97" s="12"/>
      <c r="H97" s="12"/>
      <c r="I97" s="12"/>
      <c r="J97" s="12"/>
      <c r="K97" s="13"/>
      <c r="L97" s="12"/>
      <c r="M97" s="14"/>
      <c r="N97" s="14"/>
      <c r="O97" s="14"/>
      <c r="P97" s="14"/>
      <c r="Q97" s="14"/>
      <c r="R97" s="14"/>
      <c r="S97" s="14"/>
    </row>
    <row r="98" spans="2:19" ht="12.75" customHeight="1">
      <c r="B98" s="10"/>
      <c r="C98" s="11"/>
      <c r="D98" s="10"/>
      <c r="E98" s="12"/>
      <c r="F98" s="12"/>
      <c r="G98" s="12"/>
      <c r="H98" s="12"/>
      <c r="I98" s="12"/>
      <c r="J98" s="12"/>
      <c r="K98" s="13"/>
      <c r="L98" s="12"/>
      <c r="M98" s="14"/>
      <c r="N98" s="14"/>
      <c r="O98" s="14"/>
      <c r="P98" s="14"/>
      <c r="Q98" s="14"/>
      <c r="R98" s="14"/>
      <c r="S98" s="14"/>
    </row>
    <row r="99" spans="2:19" ht="12.75" customHeight="1">
      <c r="B99" s="10"/>
      <c r="C99" s="11"/>
      <c r="D99" s="10"/>
      <c r="E99" s="12"/>
      <c r="F99" s="12"/>
      <c r="G99" s="12"/>
      <c r="H99" s="12"/>
      <c r="I99" s="12"/>
      <c r="J99" s="12"/>
      <c r="K99" s="13"/>
      <c r="L99" s="12"/>
      <c r="M99" s="14"/>
      <c r="N99" s="14"/>
      <c r="O99" s="14"/>
      <c r="P99" s="14"/>
      <c r="Q99" s="14"/>
      <c r="R99" s="14"/>
      <c r="S99" s="14"/>
    </row>
    <row r="100" spans="2:19" ht="12.75" customHeight="1">
      <c r="B100" s="10"/>
      <c r="C100" s="11"/>
      <c r="D100" s="10"/>
      <c r="E100" s="12"/>
      <c r="F100" s="12"/>
      <c r="G100" s="12"/>
      <c r="H100" s="12"/>
      <c r="I100" s="12"/>
      <c r="J100" s="12"/>
      <c r="K100" s="13"/>
      <c r="L100" s="12"/>
      <c r="M100" s="14"/>
      <c r="N100" s="14"/>
      <c r="O100" s="14"/>
      <c r="P100" s="14"/>
      <c r="Q100" s="14"/>
      <c r="R100" s="14"/>
      <c r="S100" s="14"/>
    </row>
    <row r="101" spans="2:19" ht="12.75" customHeight="1">
      <c r="B101" s="10"/>
      <c r="C101" s="11"/>
      <c r="D101" s="10"/>
      <c r="E101" s="12"/>
      <c r="F101" s="12"/>
      <c r="G101" s="12"/>
      <c r="H101" s="12"/>
      <c r="I101" s="12"/>
      <c r="J101" s="12"/>
      <c r="K101" s="13"/>
      <c r="L101" s="12"/>
      <c r="M101" s="14"/>
      <c r="N101" s="14"/>
      <c r="O101" s="14"/>
      <c r="P101" s="14"/>
      <c r="Q101" s="14"/>
      <c r="R101" s="14"/>
      <c r="S101" s="14"/>
    </row>
    <row r="102" spans="2:19" ht="12.75" customHeight="1">
      <c r="B102" s="10"/>
      <c r="C102" s="11"/>
      <c r="D102" s="10"/>
      <c r="E102" s="12"/>
      <c r="F102" s="12"/>
      <c r="G102" s="12"/>
      <c r="H102" s="12"/>
      <c r="I102" s="12"/>
      <c r="J102" s="12"/>
      <c r="K102" s="13"/>
      <c r="L102" s="12"/>
      <c r="M102" s="14"/>
      <c r="N102" s="14"/>
      <c r="O102" s="14"/>
      <c r="P102" s="14"/>
      <c r="Q102" s="14"/>
      <c r="R102" s="14"/>
      <c r="S102" s="14"/>
    </row>
    <row r="103" spans="2:19" ht="12.75" customHeight="1">
      <c r="B103" s="10"/>
      <c r="C103" s="11"/>
      <c r="D103" s="10"/>
      <c r="E103" s="12"/>
      <c r="F103" s="12"/>
      <c r="G103" s="12"/>
      <c r="H103" s="12"/>
      <c r="I103" s="12"/>
      <c r="J103" s="12"/>
      <c r="K103" s="13"/>
      <c r="L103" s="12"/>
      <c r="M103" s="14"/>
      <c r="N103" s="14"/>
      <c r="O103" s="14"/>
      <c r="P103" s="14"/>
      <c r="Q103" s="14"/>
      <c r="R103" s="14"/>
      <c r="S103" s="14"/>
    </row>
    <row r="104" spans="2:19" ht="12.75" customHeight="1">
      <c r="B104" s="10"/>
      <c r="C104" s="11"/>
      <c r="D104" s="10"/>
      <c r="E104" s="12"/>
      <c r="F104" s="12"/>
      <c r="G104" s="12"/>
      <c r="H104" s="12"/>
      <c r="I104" s="12"/>
      <c r="J104" s="12"/>
      <c r="K104" s="13"/>
      <c r="L104" s="12"/>
      <c r="M104" s="14"/>
      <c r="N104" s="14"/>
      <c r="O104" s="14"/>
      <c r="P104" s="14"/>
      <c r="Q104" s="14"/>
      <c r="R104" s="14"/>
      <c r="S104" s="14"/>
    </row>
    <row r="105" spans="2:19" ht="12.75" customHeight="1">
      <c r="B105" s="10"/>
      <c r="C105" s="11"/>
      <c r="D105" s="10"/>
      <c r="E105" s="12"/>
      <c r="F105" s="12"/>
      <c r="G105" s="12"/>
      <c r="H105" s="12"/>
      <c r="I105" s="12"/>
      <c r="J105" s="12"/>
      <c r="K105" s="13"/>
      <c r="L105" s="12"/>
      <c r="M105" s="14"/>
      <c r="N105" s="14"/>
      <c r="O105" s="14"/>
      <c r="P105" s="14"/>
      <c r="Q105" s="14"/>
      <c r="R105" s="14"/>
      <c r="S105" s="14"/>
    </row>
    <row r="106" spans="2:19" ht="12.75" customHeight="1">
      <c r="B106" s="10"/>
      <c r="C106" s="11"/>
      <c r="D106" s="10"/>
      <c r="E106" s="12"/>
      <c r="F106" s="12"/>
      <c r="G106" s="12"/>
      <c r="H106" s="12"/>
      <c r="I106" s="12"/>
      <c r="J106" s="12"/>
      <c r="K106" s="13"/>
      <c r="L106" s="12"/>
      <c r="M106" s="14"/>
      <c r="N106" s="14"/>
      <c r="O106" s="14"/>
      <c r="P106" s="14"/>
      <c r="Q106" s="14"/>
      <c r="R106" s="14"/>
      <c r="S106" s="14"/>
    </row>
    <row r="107" spans="2:19" ht="12.75" customHeight="1">
      <c r="B107" s="10"/>
      <c r="C107" s="11"/>
      <c r="D107" s="10"/>
      <c r="E107" s="12"/>
      <c r="F107" s="12"/>
      <c r="G107" s="12"/>
      <c r="H107" s="12"/>
      <c r="I107" s="12"/>
      <c r="J107" s="12"/>
      <c r="K107" s="13"/>
      <c r="L107" s="12"/>
      <c r="M107" s="14"/>
      <c r="N107" s="14"/>
      <c r="O107" s="14"/>
      <c r="P107" s="14"/>
      <c r="Q107" s="14"/>
      <c r="R107" s="14"/>
      <c r="S107" s="14"/>
    </row>
    <row r="108" spans="2:19" ht="12.75" customHeight="1">
      <c r="B108" s="10"/>
      <c r="C108" s="11"/>
      <c r="D108" s="10"/>
      <c r="E108" s="12"/>
      <c r="F108" s="12"/>
      <c r="G108" s="12"/>
      <c r="H108" s="12"/>
      <c r="I108" s="12"/>
      <c r="J108" s="12"/>
      <c r="K108" s="13"/>
      <c r="L108" s="12"/>
      <c r="M108" s="14"/>
      <c r="N108" s="14"/>
      <c r="O108" s="14"/>
      <c r="P108" s="14"/>
      <c r="Q108" s="14"/>
      <c r="R108" s="14"/>
      <c r="S108" s="14"/>
    </row>
    <row r="109" spans="2:19" ht="12.75" customHeight="1">
      <c r="B109" s="10"/>
      <c r="C109" s="11"/>
      <c r="D109" s="10"/>
      <c r="E109" s="12"/>
      <c r="F109" s="12"/>
      <c r="G109" s="12"/>
      <c r="H109" s="12"/>
      <c r="I109" s="12"/>
      <c r="J109" s="12"/>
      <c r="K109" s="13"/>
      <c r="L109" s="12"/>
      <c r="M109" s="14"/>
      <c r="N109" s="14"/>
      <c r="O109" s="14"/>
      <c r="P109" s="14"/>
      <c r="Q109" s="14"/>
      <c r="R109" s="14"/>
      <c r="S109" s="14"/>
    </row>
    <row r="110" spans="2:19" ht="12.75" customHeight="1">
      <c r="B110" s="10"/>
      <c r="C110" s="11"/>
      <c r="D110" s="10"/>
      <c r="E110" s="12"/>
      <c r="F110" s="12"/>
      <c r="G110" s="12"/>
      <c r="H110" s="12"/>
      <c r="I110" s="12"/>
      <c r="J110" s="12"/>
      <c r="K110" s="13"/>
      <c r="L110" s="12"/>
      <c r="M110" s="14"/>
      <c r="N110" s="14"/>
      <c r="O110" s="14"/>
      <c r="P110" s="14"/>
      <c r="Q110" s="14"/>
      <c r="R110" s="14"/>
      <c r="S110" s="14"/>
    </row>
    <row r="111" spans="2:19" ht="12.75" customHeight="1">
      <c r="B111" s="10"/>
      <c r="C111" s="11"/>
      <c r="D111" s="10"/>
      <c r="E111" s="12"/>
      <c r="F111" s="12"/>
      <c r="G111" s="12"/>
      <c r="H111" s="12"/>
      <c r="I111" s="12"/>
      <c r="J111" s="12"/>
      <c r="K111" s="13"/>
      <c r="L111" s="12"/>
      <c r="M111" s="14"/>
      <c r="N111" s="14"/>
      <c r="O111" s="14"/>
      <c r="P111" s="14"/>
      <c r="Q111" s="14"/>
      <c r="R111" s="14"/>
      <c r="S111" s="14"/>
    </row>
    <row r="112" spans="2:19" ht="12.75" customHeight="1">
      <c r="B112" s="10"/>
      <c r="C112" s="11"/>
      <c r="D112" s="10"/>
      <c r="E112" s="12"/>
      <c r="F112" s="12"/>
      <c r="G112" s="12"/>
      <c r="H112" s="12"/>
      <c r="I112" s="12"/>
      <c r="J112" s="12"/>
      <c r="K112" s="13"/>
      <c r="L112" s="12"/>
      <c r="M112" s="14"/>
      <c r="N112" s="14"/>
      <c r="O112" s="14"/>
      <c r="P112" s="14"/>
      <c r="Q112" s="14"/>
      <c r="R112" s="14"/>
      <c r="S112" s="14"/>
    </row>
    <row r="113" spans="2:19" ht="12.75" customHeight="1">
      <c r="B113" s="10"/>
      <c r="C113" s="11"/>
      <c r="D113" s="10"/>
      <c r="E113" s="12"/>
      <c r="F113" s="12"/>
      <c r="G113" s="12"/>
      <c r="H113" s="12"/>
      <c r="I113" s="12"/>
      <c r="J113" s="12"/>
      <c r="K113" s="13"/>
      <c r="L113" s="12"/>
      <c r="M113" s="14"/>
      <c r="N113" s="14"/>
      <c r="O113" s="14"/>
      <c r="P113" s="14"/>
      <c r="Q113" s="14"/>
      <c r="R113" s="14"/>
      <c r="S113" s="14"/>
    </row>
    <row r="114" spans="2:19" ht="12.75" customHeight="1">
      <c r="B114" s="10"/>
      <c r="C114" s="11"/>
      <c r="D114" s="10"/>
      <c r="E114" s="12"/>
      <c r="F114" s="12"/>
      <c r="G114" s="12"/>
      <c r="H114" s="12"/>
      <c r="I114" s="12"/>
      <c r="J114" s="12"/>
      <c r="K114" s="13"/>
      <c r="L114" s="12"/>
      <c r="M114" s="14"/>
      <c r="N114" s="14"/>
      <c r="O114" s="14"/>
      <c r="P114" s="14"/>
      <c r="Q114" s="14"/>
      <c r="R114" s="14"/>
      <c r="S114" s="14"/>
    </row>
    <row r="115" spans="2:19" ht="12.75" customHeight="1">
      <c r="B115" s="10"/>
      <c r="C115" s="11"/>
      <c r="D115" s="10"/>
      <c r="E115" s="12"/>
      <c r="F115" s="12"/>
      <c r="G115" s="12"/>
      <c r="H115" s="12"/>
      <c r="I115" s="12"/>
      <c r="J115" s="12"/>
      <c r="K115" s="13"/>
      <c r="L115" s="12"/>
      <c r="M115" s="14"/>
      <c r="N115" s="14"/>
      <c r="O115" s="14"/>
      <c r="P115" s="14"/>
      <c r="Q115" s="14"/>
      <c r="R115" s="14"/>
      <c r="S115" s="14"/>
    </row>
    <row r="116" spans="2:19" ht="12.75" customHeight="1">
      <c r="B116" s="10"/>
      <c r="C116" s="11"/>
      <c r="D116" s="10"/>
      <c r="E116" s="12"/>
      <c r="F116" s="12"/>
      <c r="G116" s="12"/>
      <c r="H116" s="12"/>
      <c r="I116" s="12"/>
      <c r="J116" s="12"/>
      <c r="K116" s="13"/>
      <c r="L116" s="12"/>
      <c r="M116" s="14"/>
      <c r="N116" s="14"/>
      <c r="O116" s="14"/>
      <c r="P116" s="14"/>
      <c r="Q116" s="14"/>
      <c r="R116" s="14"/>
      <c r="S116" s="14"/>
    </row>
    <row r="117" spans="2:19" ht="12.75" customHeight="1">
      <c r="B117" s="10"/>
      <c r="C117" s="11"/>
      <c r="D117" s="10"/>
      <c r="E117" s="12"/>
      <c r="F117" s="12"/>
      <c r="G117" s="12"/>
      <c r="H117" s="12"/>
      <c r="I117" s="12"/>
      <c r="J117" s="12"/>
      <c r="K117" s="13"/>
      <c r="L117" s="12"/>
      <c r="M117" s="14"/>
      <c r="N117" s="14"/>
      <c r="O117" s="14"/>
      <c r="P117" s="14"/>
      <c r="Q117" s="14"/>
      <c r="R117" s="14"/>
      <c r="S117" s="14"/>
    </row>
    <row r="118" spans="2:19" ht="12.75" customHeight="1">
      <c r="B118" s="10"/>
      <c r="C118" s="11"/>
      <c r="D118" s="10"/>
      <c r="E118" s="12"/>
      <c r="F118" s="12"/>
      <c r="G118" s="12"/>
      <c r="H118" s="12"/>
      <c r="I118" s="12"/>
      <c r="J118" s="12"/>
      <c r="K118" s="13"/>
      <c r="L118" s="12"/>
      <c r="M118" s="14"/>
      <c r="N118" s="14"/>
      <c r="O118" s="14"/>
      <c r="P118" s="14"/>
      <c r="Q118" s="14"/>
      <c r="R118" s="14"/>
      <c r="S118" s="14"/>
    </row>
    <row r="119" spans="2:19" ht="12.75" customHeight="1">
      <c r="B119" s="10"/>
      <c r="C119" s="11"/>
      <c r="D119" s="10"/>
      <c r="E119" s="12"/>
      <c r="F119" s="12"/>
      <c r="G119" s="12"/>
      <c r="H119" s="12"/>
      <c r="I119" s="12"/>
      <c r="J119" s="12"/>
      <c r="K119" s="13"/>
      <c r="L119" s="12"/>
      <c r="M119" s="14"/>
      <c r="N119" s="14"/>
      <c r="O119" s="14"/>
      <c r="P119" s="14"/>
      <c r="Q119" s="14"/>
      <c r="R119" s="14"/>
      <c r="S119" s="14"/>
    </row>
  </sheetData>
  <autoFilter ref="B1:M119"/>
  <pageMargins left="3.937007874015748E-2" right="3.937007874015748E-2" top="0" bottom="0" header="0" footer="0"/>
  <pageSetup paperSize="9" scale="90" fitToHeight="0" orientation="landscape" horizontalDpi="4294967293" r:id="rId1"/>
  <headerFooter>
    <oddHeader>&amp;CPREGÃO ELETRÔNICO XX/2023</oddHeader>
    <oddFooter>&amp;LANEXO I-A- PLANILHA ESTIMATIVA DE QUANTIDADE E PREÇO&amp;R&amp;P/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0"/>
  <sheetViews>
    <sheetView workbookViewId="0"/>
  </sheetViews>
  <sheetFormatPr defaultColWidth="14.42578125" defaultRowHeight="15" customHeight="1"/>
  <cols>
    <col min="1" max="1" width="2.42578125" customWidth="1"/>
    <col min="2" max="2" width="12.85546875" customWidth="1"/>
    <col min="3" max="3" width="17.7109375" customWidth="1"/>
    <col min="4" max="4" width="3.140625" customWidth="1"/>
    <col min="5" max="5" width="27" customWidth="1"/>
    <col min="6" max="6" width="4" customWidth="1"/>
    <col min="7" max="11" width="8.7109375" customWidth="1"/>
  </cols>
  <sheetData>
    <row r="1" spans="2:5" ht="10.5" customHeight="1"/>
    <row r="2" spans="2:5" ht="63" customHeight="1">
      <c r="B2" s="1" t="s">
        <v>57</v>
      </c>
      <c r="C2" s="1" t="s">
        <v>58</v>
      </c>
      <c r="E2" s="2" t="s">
        <v>59</v>
      </c>
    </row>
    <row r="3" spans="2:5">
      <c r="B3" s="3">
        <v>0.01</v>
      </c>
      <c r="C3" s="3">
        <v>0.01</v>
      </c>
      <c r="E3" s="4" t="s">
        <v>60</v>
      </c>
    </row>
    <row r="4" spans="2:5">
      <c r="B4" s="3">
        <v>5</v>
      </c>
      <c r="C4" s="3">
        <v>0.02</v>
      </c>
      <c r="E4" s="4" t="s">
        <v>61</v>
      </c>
    </row>
    <row r="5" spans="2:5">
      <c r="B5" s="3">
        <v>10</v>
      </c>
      <c r="C5" s="3">
        <v>0.03</v>
      </c>
      <c r="E5" s="4" t="s">
        <v>62</v>
      </c>
    </row>
    <row r="6" spans="2:5">
      <c r="B6" s="3">
        <v>20</v>
      </c>
      <c r="C6" s="3">
        <v>0.05</v>
      </c>
      <c r="E6" s="4" t="s">
        <v>63</v>
      </c>
    </row>
    <row r="7" spans="2:5">
      <c r="B7" s="3">
        <v>50</v>
      </c>
      <c r="C7" s="3">
        <v>0.1</v>
      </c>
      <c r="E7" s="4" t="s">
        <v>64</v>
      </c>
    </row>
    <row r="8" spans="2:5">
      <c r="B8" s="3">
        <v>100</v>
      </c>
      <c r="C8" s="5" t="s">
        <v>65</v>
      </c>
      <c r="E8" s="4" t="s">
        <v>66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2</vt:i4>
      </vt:variant>
      <vt:variant>
        <vt:lpstr>Gráficos</vt:lpstr>
      </vt:variant>
      <vt:variant>
        <vt:i4>1</vt:i4>
      </vt:variant>
    </vt:vector>
  </HeadingPairs>
  <TitlesOfParts>
    <vt:vector size="3" baseType="lpstr">
      <vt:lpstr>Anexo I-A</vt:lpstr>
      <vt:lpstr>Intervalos</vt:lpstr>
      <vt:lpstr>Gráf1</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revision/>
  <cp:lastPrinted>2023-08-22T15:50:52Z</cp:lastPrinted>
  <dcterms:created xsi:type="dcterms:W3CDTF">2023-07-29T19:15:34Z</dcterms:created>
  <dcterms:modified xsi:type="dcterms:W3CDTF">2023-08-30T17:48:20Z</dcterms:modified>
  <cp:category/>
  <cp:contentStatus/>
</cp:coreProperties>
</file>