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AlgorithmName="SHA-512" workbookHashValue="HYfbBKhWn1FU94K08e2L4j+qMuizB/hYeKrFngixziyfIiXdc1H8zdknx4iYphouljWKHC0Okv4JMCEToO9zrg==" workbookSaltValue="iH1leCkNEqpGEKbicjXZ5A==" workbookSpinCount="100000" lockStructure="1"/>
  <bookViews>
    <workbookView windowWidth="24000" windowHeight="9795" activeTab="1"/>
  </bookViews>
  <sheets>
    <sheet name="Resumo" sheetId="5" r:id="rId1"/>
    <sheet name="Orçamento" sheetId="2" r:id="rId2"/>
    <sheet name="Cronograma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\s">#N/A</definedName>
    <definedName name="_01" localSheetId="2">#REF!</definedName>
    <definedName name="_01" localSheetId="0">#REF!</definedName>
    <definedName name="_01">#REF!</definedName>
    <definedName name="_01_4" localSheetId="2">#REF!</definedName>
    <definedName name="_01_4">#REF!</definedName>
    <definedName name="_10Excel_BuiltIn_Print_Area_1_1_1" localSheetId="2">#REF!</definedName>
    <definedName name="_10Excel_BuiltIn_Print_Area_1_1_1">#REF!</definedName>
    <definedName name="_11Excel_BuiltIn_Print_Area_1_1_1_1">#REF!</definedName>
    <definedName name="_12Excel_BuiltIn_Print_Area_1_1_1_1_1">#REF!</definedName>
    <definedName name="_13Excel_BuiltIn_Print_Area_5_1">#REF!</definedName>
    <definedName name="_14Excel_BuiltIn_Print_Area_5_1_1">"$#REF!.$A$1:$F$49"</definedName>
    <definedName name="_15Excel_BuiltIn_Print_Area_7_1" localSheetId="2">#REF!</definedName>
    <definedName name="_15Excel_BuiltIn_Print_Area_7_1">#REF!</definedName>
    <definedName name="_16ILUM_4_1">"$#REF!.$#REF!$#REF!"</definedName>
    <definedName name="_17INTE_4_1">"$#REF!.$#REF!$#REF!"</definedName>
    <definedName name="_18PARA_4_1">"$#REF!.$#REF!$#REF!"</definedName>
    <definedName name="_1CABO_4_1">"$#REF!.$#REF!$#REF!"</definedName>
    <definedName name="_2CAIX_4_1">"$#REF!.$#REF!$#REF!"</definedName>
    <definedName name="_3CDT_4_1">"$#REF!.$#REF!$#REF!"</definedName>
    <definedName name="_4COND_4_1">"$#REF!.$#REF!$#REF!"</definedName>
    <definedName name="_5CONE_4_1">"$#REF!.$#REF!$#REF!"</definedName>
    <definedName name="_6DIVE_4_1">"$#REF!.$#REF!$#REF!"</definedName>
    <definedName name="_7EQUI_4_1">"$#REF!.$#REF!$#REF!"</definedName>
    <definedName name="_8Excel_BuiltIn_Print_Area_1" localSheetId="2">#REF!</definedName>
    <definedName name="_8Excel_BuiltIn_Print_Area_1">#REF!</definedName>
    <definedName name="_9Excel_BuiltIn_Print_Area_1_1" localSheetId="2">#REF!</definedName>
    <definedName name="_9Excel_BuiltIn_Print_Area_1_1">#REF!</definedName>
    <definedName name="_A99990" localSheetId="2">'[1]Climatização Prédio DECEA'!#REF!</definedName>
    <definedName name="_A99990">'[1]Climatização Prédio DECEA'!#REF!</definedName>
    <definedName name="_A99999" localSheetId="2">'[1]Climatização Prédio DECEA'!#REF!</definedName>
    <definedName name="_A99999">'[1]Climatização Prédio DECEA'!#REF!</definedName>
    <definedName name="_s" localSheetId="2">#REF!</definedName>
    <definedName name="_s">#REF!</definedName>
    <definedName name="Á1" localSheetId="2">#REF!</definedName>
    <definedName name="Á1">#REF!</definedName>
    <definedName name="AAAA" localSheetId="2">#REF!</definedName>
    <definedName name="AAAA">#REF!</definedName>
    <definedName name="ACRES">#REF!</definedName>
    <definedName name="ACRES_4">#REF!</definedName>
    <definedName name="_xlnm.Print_Area" localSheetId="2">Cronograma!$A$1:$M$29</definedName>
    <definedName name="_xlnm.Print_Area" localSheetId="1">Orçamento!$A$1:$P$37</definedName>
    <definedName name="_xlnm.Print_Area" localSheetId="0">Resumo!$A$1:$F$24</definedName>
    <definedName name="_xlnm.Print_Area">#REF!</definedName>
    <definedName name="Área_impressão_IM" localSheetId="2">#REF!</definedName>
    <definedName name="Área_impressão_IM">#REF!</definedName>
    <definedName name="Área_impressão_IM_1" localSheetId="2">#REF!</definedName>
    <definedName name="Área_impressão_IM_1">#REF!</definedName>
    <definedName name="Área_impressão_IM_1_4" localSheetId="2">'[2]ICEA - SJC'!#REF!</definedName>
    <definedName name="Área_impressão_IM_1_4">'[2]ICEA - SJC'!#REF!</definedName>
    <definedName name="Área_impressão_IM_4" localSheetId="2">#REF!</definedName>
    <definedName name="Área_impressão_IM_4">#REF!</definedName>
    <definedName name="arredondamento" localSheetId="2">#REF!</definedName>
    <definedName name="arredondamento">#REF!</definedName>
    <definedName name="BBBB" localSheetId="2">#REF!</definedName>
    <definedName name="BBBB">#REF!</definedName>
    <definedName name="bdi">#REF!</definedName>
    <definedName name="BuiltIn_AutoFilter___1">#REF!</definedName>
    <definedName name="CABO">"PQ.$#REF!$#REF!"</definedName>
    <definedName name="CABO_2" localSheetId="2">#REF!</definedName>
    <definedName name="CABO_2">#REF!</definedName>
    <definedName name="CABO_3">"$#REF!.$#REF!$#REF!"</definedName>
    <definedName name="CABO_4">"$#REF!.$#REF!$#REF!"</definedName>
    <definedName name="CABO_4_1">"$#REF!.$#REF!$#REF!"</definedName>
    <definedName name="CABO_5">"$#REF!.$#REF!$#REF!"</definedName>
    <definedName name="CABO_6">"$#REF!.$#REF!$#REF!"</definedName>
    <definedName name="CAIX">"PQ.$#REF!$#REF!"</definedName>
    <definedName name="CAIX_2" localSheetId="2">#REF!</definedName>
    <definedName name="CAIX_2">#REF!</definedName>
    <definedName name="CAIX_3">"$#REF!.$#REF!$#REF!"</definedName>
    <definedName name="CAIX_4">"$#REF!.$#REF!$#REF!"</definedName>
    <definedName name="CAIX_4_1">"$#REF!.$#REF!$#REF!"</definedName>
    <definedName name="CAIX_5">"$#REF!.$#REF!$#REF!"</definedName>
    <definedName name="CAIX_6">"$#REF!.$#REF!$#REF!"</definedName>
    <definedName name="ccc" localSheetId="2">'[3]Parte Externa'!#REF!</definedName>
    <definedName name="ccc">'[3]Parte Externa'!#REF!</definedName>
    <definedName name="CDT">"PQ.$#REF!$#REF!"</definedName>
    <definedName name="CDT_2" localSheetId="2">#REF!</definedName>
    <definedName name="CDT_2">#REF!</definedName>
    <definedName name="CDT_3">"$#REF!.$#REF!$#REF!"</definedName>
    <definedName name="CDT_4">"$#REF!.$#REF!$#REF!"</definedName>
    <definedName name="CDT_4_1">"$#REF!.$#REF!$#REF!"</definedName>
    <definedName name="CDT_5">"$#REF!.$#REF!$#REF!"</definedName>
    <definedName name="CDT_6">"$#REF!.$#REF!$#REF!"</definedName>
    <definedName name="COND">"PQ.$#REF!$#REF!"</definedName>
    <definedName name="COND_2" localSheetId="2">#REF!</definedName>
    <definedName name="COND_2">#REF!</definedName>
    <definedName name="COND_3">"$#REF!.$#REF!$#REF!"</definedName>
    <definedName name="COND_4">"$#REF!.$#REF!$#REF!"</definedName>
    <definedName name="COND_4_1">"$#REF!.$#REF!$#REF!"</definedName>
    <definedName name="COND_5">"$#REF!.$#REF!$#REF!"</definedName>
    <definedName name="COND_6">"$#REF!.$#REF!$#REF!"</definedName>
    <definedName name="CONE">"PQ.$#REF!$#REF!"</definedName>
    <definedName name="CONE_2" localSheetId="2">#REF!</definedName>
    <definedName name="CONE_2">#REF!</definedName>
    <definedName name="CONE_3">"$#REF!.$#REF!$#REF!"</definedName>
    <definedName name="CONE_4">"$#REF!.$#REF!$#REF!"</definedName>
    <definedName name="CONE_4_1">"$#REF!.$#REF!$#REF!"</definedName>
    <definedName name="CONE_5">"$#REF!.$#REF!$#REF!"</definedName>
    <definedName name="CONE_6">"$#REF!.$#REF!$#REF!"</definedName>
    <definedName name="_xlnm.Criteria" localSheetId="2">#REF!</definedName>
    <definedName name="_xlnm.Criteria">#REF!</definedName>
    <definedName name="dddd" localSheetId="2">#REF!</definedName>
    <definedName name="dddd">#REF!</definedName>
    <definedName name="DDE_LINK4_5" localSheetId="2">'[4]CRONOGRAMA FISICO-FINANCEIRO'!#REF!</definedName>
    <definedName name="DDE_LINK4_5">'[4]CRONOGRAMA FISICO-FINANCEIRO'!#REF!</definedName>
    <definedName name="DDE_LINK41_5" localSheetId="2">'[4]CRONOGRAMA FISICO-FINANCEIRO'!#REF!</definedName>
    <definedName name="DDE_LINK41_5">'[4]CRONOGRAMA FISICO-FINANCEIRO'!#REF!</definedName>
    <definedName name="DIVE">"PQ.$#REF!$#REF!"</definedName>
    <definedName name="DIVE_2" localSheetId="2">#REF!</definedName>
    <definedName name="DIVE_2">#REF!</definedName>
    <definedName name="DIVE_3">"$#REF!.$#REF!$#REF!"</definedName>
    <definedName name="DIVE_4">"$#REF!.$#REF!$#REF!"</definedName>
    <definedName name="DIVE_4_1">"$#REF!.$#REF!$#REF!"</definedName>
    <definedName name="DIVE_5">"$#REF!.$#REF!$#REF!"</definedName>
    <definedName name="DIVE_6">"$#REF!.$#REF!$#REF!"</definedName>
    <definedName name="DPM_Eletricidade_Ltda." localSheetId="2">#REF!</definedName>
    <definedName name="DPM_Eletricidade_Ltda.">#REF!</definedName>
    <definedName name="EEEEE" localSheetId="2">'[5]ARQUITETURA - ANEXO A'!#REF!</definedName>
    <definedName name="EEEEE">'[5]ARQUITETURA - ANEXO A'!#REF!</definedName>
    <definedName name="EQUI">"PQ.$#REF!$#REF!"</definedName>
    <definedName name="EQUI_2" localSheetId="2">#REF!</definedName>
    <definedName name="EQUI_2">#REF!</definedName>
    <definedName name="EQUI_3">"$#REF!.$#REF!$#REF!"</definedName>
    <definedName name="EQUI_4">"$#REF!.$#REF!$#REF!"</definedName>
    <definedName name="EQUI_4_1">"$#REF!.$#REF!$#REF!"</definedName>
    <definedName name="EQUI_5">"$#REF!.$#REF!$#REF!"</definedName>
    <definedName name="EQUI_6">"$#REF!.$#REF!$#REF!"</definedName>
    <definedName name="Excel_BuiltIn__FilterDatabase_5" localSheetId="2">#REF!</definedName>
    <definedName name="Excel_BuiltIn__FilterDatabase_5">#REF!</definedName>
    <definedName name="Excel_BuiltIn_Print_Area" localSheetId="2">#REF!</definedName>
    <definedName name="Excel_BuiltIn_Print_Area">#REF!</definedName>
    <definedName name="Excel_BuiltIn_Print_Area_1" localSheetId="2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4">#REF!</definedName>
    <definedName name="Excel_BuiltIn_Print_Area_1_1_4">#REF!</definedName>
    <definedName name="Excel_BuiltIn_Print_Area_2">#REF!</definedName>
    <definedName name="Excel_BuiltIn_Print_Area_2_1">#REF!</definedName>
    <definedName name="Excel_BuiltIn_Print_Area_2_1_4">#REF!</definedName>
    <definedName name="Excel_BuiltIn_Print_Area_2_4">#REF!</definedName>
    <definedName name="Excel_BuiltIn_Print_Area_3">#REF!</definedName>
    <definedName name="Excel_BuiltIn_Print_Area_3_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4">#REF!</definedName>
    <definedName name="Excel_BuiltIn_Print_Area_5">#REF!</definedName>
    <definedName name="Excel_BuiltIn_Print_Area_5_1">"$#REF!.$A$1:$F$49"</definedName>
    <definedName name="Excel_BuiltIn_Print_Area_5_4" localSheetId="2">#REF!</definedName>
    <definedName name="Excel_BuiltIn_Print_Area_5_4">#REF!</definedName>
    <definedName name="Excel_BuiltIn_Print_Area_6_1" localSheetId="2">#REF!</definedName>
    <definedName name="Excel_BuiltIn_Print_Area_6_1">#REF!</definedName>
    <definedName name="Excel_BuiltIn_Print_Area_7" localSheetId="2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Titles_1">"$'planilha união'.$#REF!$#REF!:$#REF!$#REF!"</definedName>
    <definedName name="Excel_BuiltIn_Print_Titles_1_1" localSheetId="2">#REF!</definedName>
    <definedName name="Excel_BuiltIn_Print_Titles_1_1">#REF!</definedName>
    <definedName name="Excel_BuiltIn_Print_Titles_1_1_2" localSheetId="2">'[6]URB E RED EXT SO SG'!#REF!</definedName>
    <definedName name="Excel_BuiltIn_Print_Titles_1_1_2">'[6]URB E RED EXT SO SG'!#REF!</definedName>
    <definedName name="Excel_BuiltIn_Print_Titles_1_1_4" localSheetId="2">'[7]Climatização Prédio CISCEA'!#REF!</definedName>
    <definedName name="Excel_BuiltIn_Print_Titles_1_1_4">'[7]Climatização Prédio CISCEA'!#REF!</definedName>
    <definedName name="Excel_BuiltIn_Print_Titles_1_4" localSheetId="2">'[2]ICEA - SJC'!#REF!</definedName>
    <definedName name="Excel_BuiltIn_Print_Titles_1_4">'[2]ICEA - SJC'!#REF!</definedName>
    <definedName name="Excel_BuiltIn_Print_Titles_2" localSheetId="2">#REF!</definedName>
    <definedName name="Excel_BuiltIn_Print_Titles_2">#REF!</definedName>
    <definedName name="Excel_BuiltIn_Print_Titles_2_1" localSheetId="2">#REF!</definedName>
    <definedName name="Excel_BuiltIn_Print_Titles_2_1">#REF!</definedName>
    <definedName name="Excel_BuiltIn_Print_Titles_2_4" localSheetId="2">#REF!</definedName>
    <definedName name="Excel_BuiltIn_Print_Titles_2_4">#REF!</definedName>
    <definedName name="Excel_BuiltIn_Print_Titles_3">#REF!</definedName>
    <definedName name="Excel_BuiltIn_Print_Titles_3_1">#REF!</definedName>
    <definedName name="Excel_BuiltIn_Print_Titles_3_4">#REF!</definedName>
    <definedName name="Excel_BuiltIn_Print_Titles_4">#REF!</definedName>
    <definedName name="Excel_BuiltIn_Print_Titles_4_1">#REF!</definedName>
    <definedName name="Excel_BuiltIn_Print_Titles_4_4">#REF!</definedName>
    <definedName name="Excel_BuiltIn_Print_Titles_5">#REF!</definedName>
    <definedName name="Excel_BuiltIn_Print_Titles_5_1">#REF!</definedName>
    <definedName name="Excel_BuiltIn_Print_Titles_5_4">#REF!</definedName>
    <definedName name="ILUM">"PQ.$#REF!$#REF!"</definedName>
    <definedName name="ILUM_2" localSheetId="2">#REF!</definedName>
    <definedName name="ILUM_2">#REF!</definedName>
    <definedName name="ILUM_3">"$#REF!.$#REF!$#REF!"</definedName>
    <definedName name="ILUM_4">"$#REF!.$#REF!$#REF!"</definedName>
    <definedName name="ILUM_4_1">"$#REF!.$#REF!$#REF!"</definedName>
    <definedName name="ILUM_5">"$#REF!.$#REF!$#REF!"</definedName>
    <definedName name="ILUM_6">"$#REF!.$#REF!$#REF!"</definedName>
    <definedName name="INTE">"PQ.$#REF!$#REF!"</definedName>
    <definedName name="INTE_2" localSheetId="2">#REF!</definedName>
    <definedName name="INTE_2">#REF!</definedName>
    <definedName name="INTE_3">"$#REF!.$#REF!$#REF!"</definedName>
    <definedName name="INTE_4">"$#REF!.$#REF!$#REF!"</definedName>
    <definedName name="INTE_4_1">"$#REF!.$#REF!$#REF!"</definedName>
    <definedName name="INTE_5">"$#REF!.$#REF!$#REF!"</definedName>
    <definedName name="INTE_6">"$#REF!.$#REF!$#REF!"</definedName>
    <definedName name="mobilização" localSheetId="2">'[2]ICEA - SJC'!#REF!</definedName>
    <definedName name="mobilização">'[2]ICEA - SJC'!#REF!</definedName>
    <definedName name="NOME_DO_ARQUIVO" localSheetId="2">#REF!</definedName>
    <definedName name="NOME_DO_ARQUIVO">#REF!</definedName>
    <definedName name="NOME_DO_ARQUIVO_2" localSheetId="2">#REF!</definedName>
    <definedName name="NOME_DO_ARQUIVO_2">#REF!</definedName>
    <definedName name="NOME_DO_ARQUIVO_3" localSheetId="2">#REF!</definedName>
    <definedName name="NOME_DO_ARQUIVO_3">#REF!</definedName>
    <definedName name="NOME_DO_ARQUIVO_4">#REF!</definedName>
    <definedName name="NOME_DO_ARQUIVO_9" localSheetId="2">[8]CAPA!#REF!</definedName>
    <definedName name="NOME_DO_ARQUIVO_9">[8]CAPA!#REF!</definedName>
    <definedName name="PARA">"PQ.$#REF!$#REF!"</definedName>
    <definedName name="PARA_2" localSheetId="2">#REF!</definedName>
    <definedName name="PARA_2">#REF!</definedName>
    <definedName name="PARA_3">"$#REF!.$#REF!$#REF!"</definedName>
    <definedName name="PARA_4">"$#REF!.$#REF!$#REF!"</definedName>
    <definedName name="PARA_4_1">"$#REF!.$#REF!$#REF!"</definedName>
    <definedName name="PARA_5">"$#REF!.$#REF!$#REF!"</definedName>
    <definedName name="PARA_6">"$#REF!.$#REF!$#REF!"</definedName>
    <definedName name="Plan2" localSheetId="2">#REF!</definedName>
    <definedName name="Plan2">#REF!</definedName>
    <definedName name="PRAIO" localSheetId="2">#REF!</definedName>
    <definedName name="PRAIO">#REF!</definedName>
    <definedName name="PRAIO_4" localSheetId="2">#REF!</definedName>
    <definedName name="PRAIO_4">#REF!</definedName>
    <definedName name="Print_Area_MI">#REF!</definedName>
    <definedName name="Print_Area_MI___0">"$#REF!.$A$1:$G$64"</definedName>
    <definedName name="_xlnm.Print_Titles" localSheetId="2">Cronograma!$1:$9</definedName>
    <definedName name="_xlnm.Print_Titles" localSheetId="1">Orçamento!$6:$10</definedName>
    <definedName name="_xlnm.Print_Titles" localSheetId="0">Resumo!$4:$8</definedName>
    <definedName name="Títulos_impressão_IM" localSheetId="2">#REF!</definedName>
    <definedName name="Títulos_impressão_IM" localSheetId="0">#REF!</definedName>
    <definedName name="Títulos_impressão_IM">#REF!</definedName>
    <definedName name="Títulos_impressão_IM_1" localSheetId="2">#REF!</definedName>
    <definedName name="Títulos_impressão_IM_1">#REF!</definedName>
    <definedName name="Títulos_impressão_IM_1_4" localSheetId="2">'[2]ICEA - SJC'!#REF!</definedName>
    <definedName name="Títulos_impressão_IM_1_4">'[2]ICEA - SJC'!#REF!</definedName>
    <definedName name="Títulos_impressão_IM_4" localSheetId="2">#REF!</definedName>
    <definedName name="Títulos_impressão_IM_4">#REF!</definedName>
    <definedName name="TOTAL" localSheetId="2">#REF!</definedName>
    <definedName name="TOTAL">#REF!</definedName>
  </definedNames>
  <calcPr calcId="144525"/>
</workbook>
</file>

<file path=xl/sharedStrings.xml><?xml version="1.0" encoding="utf-8"?>
<sst xmlns="http://schemas.openxmlformats.org/spreadsheetml/2006/main" count="160" uniqueCount="126">
  <si>
    <t>(razão social da empresa licitante)</t>
  </si>
  <si>
    <t xml:space="preserve">(n.º do CNPJ) </t>
  </si>
  <si>
    <t>ITEM 01 - ANEXO III-A DO EDITAL DE LICITAÇÃO POR PREGÃO ELETRÔNICO - ICT N.º</t>
  </si>
  <si>
    <t>RESUMO DE ORÇAMENTO PARA EXECUÇÃO DE OBRA POR EMPREITADA POR PREÇO UNITÁRIO</t>
  </si>
  <si>
    <t>ESTIMADO PELA UFF</t>
  </si>
  <si>
    <t>PROPOSTO PELA EMPRESA</t>
  </si>
  <si>
    <t>ITEM</t>
  </si>
  <si>
    <t>DESCRIÇÃO DO ITEM</t>
  </si>
  <si>
    <t>%</t>
  </si>
  <si>
    <t>TOTAL DO ITEM (R$)</t>
  </si>
  <si>
    <t>SERVIÇO</t>
  </si>
  <si>
    <t>1.</t>
  </si>
  <si>
    <t>PROJETO</t>
  </si>
  <si>
    <t>2.</t>
  </si>
  <si>
    <t>SERVIÇOS PRELIMINARES</t>
  </si>
  <si>
    <t>3.</t>
  </si>
  <si>
    <t>INSTALAÇÕES ELÉTRICAS</t>
  </si>
  <si>
    <t>4.</t>
  </si>
  <si>
    <t>EQUIPAMENTOS</t>
  </si>
  <si>
    <t>5.</t>
  </si>
  <si>
    <t>SERVIÇOS COMPLEMENTARES</t>
  </si>
  <si>
    <t xml:space="preserve">TOTAL GERAL </t>
  </si>
  <si>
    <t>Local e data:</t>
  </si>
  <si>
    <t>Identificação (nome e CPF) e assinatura do representante legal da empresa e carimbo com CNPJ</t>
  </si>
  <si>
    <t>Identificação (nome por extenso) e assinatura do Responsável Técnico pelo Orçamento:</t>
  </si>
  <si>
    <t>N.º do CREA/CAU/CRT</t>
  </si>
  <si>
    <t>OBSERVAÇÃO:</t>
  </si>
  <si>
    <t>A planilha deve ser assinada pelo responsável técnico pela sua confecção (Art. 14 Lei 5.194/66), (identificado pelo nome) e número do CREA/CAU/CRT e pelo representante legal da empresa (identificado pelo nome e CPF), com carimbo do CNPJ.</t>
  </si>
  <si>
    <t>ITEM 01 -ANEXO III-B DO EDITAL DE LICITAÇÃO POR PREGÃO ELETRÔNICO - ICT N.º</t>
  </si>
  <si>
    <t>137/2022</t>
  </si>
  <si>
    <t>PLANILHA DE SERVIÇOS E PREÇOS UNITÁRIOS</t>
  </si>
  <si>
    <t>OBRA: Fornecimento, montagem e instalação de 01 (um) equipamento de transporte vertical no Instituto de Ciência e Tecnologia da UFF.</t>
  </si>
  <si>
    <t>Local: Rua Recife, Lotes 1-7, bairro Jardim Bela Vista, Rio das Ostras - RJ.</t>
  </si>
  <si>
    <t>VALOR ESTIMADO PELA UFF</t>
  </si>
  <si>
    <t>PROPOSTO PELA EMPRESA LICITANTE</t>
  </si>
  <si>
    <t>CÓDIGO</t>
  </si>
  <si>
    <t>FONTE</t>
  </si>
  <si>
    <t>UNID.</t>
  </si>
  <si>
    <t>QUANT. (A)</t>
  </si>
  <si>
    <t xml:space="preserve"> CUSTO UNITÁRIO (B)</t>
  </si>
  <si>
    <t>BDI (%) (C)</t>
  </si>
  <si>
    <t>PREÇO (R$)</t>
  </si>
  <si>
    <t>BDI (%) (H)</t>
  </si>
  <si>
    <t>CUSTO UNITÁRIO (I)</t>
  </si>
  <si>
    <t>UNITÁRIO (D=BxC)</t>
  </si>
  <si>
    <t>TOTAL</t>
  </si>
  <si>
    <t>UNITÁRIO (J=HxI)</t>
  </si>
  <si>
    <t>SUBITEM (E=AxD)</t>
  </si>
  <si>
    <t>SERVIÇO (G= Σ E)</t>
  </si>
  <si>
    <t>SUBITEM (L=JxA)</t>
  </si>
  <si>
    <t>SERVIÇO (N= Σ L)</t>
  </si>
  <si>
    <t>PROJETOS</t>
  </si>
  <si>
    <t>1.1</t>
  </si>
  <si>
    <t xml:space="preserve"> SE 24.50.0050 (A)</t>
  </si>
  <si>
    <t>SCO</t>
  </si>
  <si>
    <t>Fornecimento de projeto executivo de instalacao de mecanica em Autocad aprovado pela concessionaria, em predios escolares e administrativos com ate 500m2 de area.(desonerado)</t>
  </si>
  <si>
    <t>M2</t>
  </si>
  <si>
    <t>2.1</t>
  </si>
  <si>
    <t>016580</t>
  </si>
  <si>
    <t>SBC</t>
  </si>
  <si>
    <t>A R T TABELA A DO CREA ACIMA DE 15000,01</t>
  </si>
  <si>
    <t>UN</t>
  </si>
  <si>
    <t>2.2</t>
  </si>
  <si>
    <t>16500</t>
  </si>
  <si>
    <t>PLACA DE RESPONSABILIDADE TECNICA EM OBRAS</t>
  </si>
  <si>
    <t>2.3</t>
  </si>
  <si>
    <t>10527</t>
  </si>
  <si>
    <t>SINAPI I</t>
  </si>
  <si>
    <t>LOCACAO DE ANDAIME METALICO TUBULAR DE ENCAIXE, TIPO DE TORRE, CADA PAINEL COM LARGURA DE 1 ATE 1,5 M E ALTURA DE *1,00* M, INCLUINDO DIAGONAL, BARRAS DE LIGACAO, SAPATAS OU RODIZIOS E DEMAIS ITENS NECESSARIOS A MONTAGEM (NAO INCLUI INSTALACAO)</t>
  </si>
  <si>
    <t>M/MÊS</t>
  </si>
  <si>
    <t>2.4</t>
  </si>
  <si>
    <t>97064</t>
  </si>
  <si>
    <t>SINAPI</t>
  </si>
  <si>
    <t>MONTAGEM E DESMONTAGEM DE ANDAIME TUBULAR TIPO TORRE (EXCLUSIVE ANDAIME E LIMPEZA). AF_11/2017</t>
  </si>
  <si>
    <t>M</t>
  </si>
  <si>
    <t>3.1</t>
  </si>
  <si>
    <t>80600</t>
  </si>
  <si>
    <t>CASA DE MAQUINAS-CHAVES DE SERVICO ELEVADOR SOCIAL</t>
  </si>
  <si>
    <t>4.1</t>
  </si>
  <si>
    <t>80124</t>
  </si>
  <si>
    <t>ELEVADOR SOCIAL 06 PESSOAS 45mpm 420kgf-ATE 10 PAV.RESID.</t>
  </si>
  <si>
    <t>PAR</t>
  </si>
  <si>
    <t>5.1</t>
  </si>
  <si>
    <t>04.014.0095-A</t>
  </si>
  <si>
    <t>EMOP</t>
  </si>
  <si>
    <t>RETIRADA DE ENTULHO DE OBRA COM CACAMBA DE ACO TIPO CONTAINER COM 5M3 DE CAPACIDADE,INCLUSIVE CARREGAMENTO,TRANSPORTE E DESCARREGAMENTO.CUSTO POR UNIDADE DE CACAMBA E INCLUI A TAXA PARA DESCARGA EM LOCAIS AUTORIZADOS (5 M³)</t>
  </si>
  <si>
    <t>5.2</t>
  </si>
  <si>
    <t>COMP 01</t>
  </si>
  <si>
    <t>UFF</t>
  </si>
  <si>
    <t>LIMPEZA GERAL DE OBRA</t>
  </si>
  <si>
    <t>VALOR TOTAL ESTIMADO PELA UFF</t>
  </si>
  <si>
    <t>VALOR TOTAL PROPOSTO PELA EMPRESA</t>
  </si>
  <si>
    <t>CREA/CAU/CRT:</t>
  </si>
  <si>
    <t>OBSERVAÇÃO</t>
  </si>
  <si>
    <t>Orçamento realizado em Nov/2022;</t>
  </si>
  <si>
    <t>Incluso BDI desonerado sobre preço unitário de serviços em geral de 26,41 % e de 16,89 % sobre equipamentos;</t>
  </si>
  <si>
    <r>
      <rPr>
        <sz val="10"/>
        <color rgb="FFFF0000"/>
        <rFont val="Verdana"/>
        <charset val="134"/>
      </rPr>
      <t>A referência utilizada como base de custos é o SINAPI, SCO, SBC de Set/2022</t>
    </r>
    <r>
      <rPr>
        <sz val="10"/>
        <color indexed="10"/>
        <rFont val="Verdana"/>
        <charset val="134"/>
      </rPr>
      <t>;</t>
    </r>
  </si>
  <si>
    <t>Planilha protegida por senha, com exceção de partes editáveis como cabeçalho (A1:A2), colunas M em diante e linhas inferiores a 42;</t>
  </si>
  <si>
    <t>A licitante deverá preencher as colunas M em diante com seus valores, de forma a que o valor total proposto não ultrapasse o valor do seu ultimo lance e de acordo com as condições do edital;</t>
  </si>
  <si>
    <t xml:space="preserve">As composições que não constam no SINAPI, procedeu-se a obtenção da composição em outra fonte (SBC) e utilizou-se como base de cálculo os insumos do SINAPI. </t>
  </si>
  <si>
    <t>No caso em que não houve o insumo no SINAPI, foi mantido a referência de valor indicada na cotação de mercado;</t>
  </si>
  <si>
    <t>A planilha deve ser assinada pelo responsável técnico pela sua confecção (Art. 14 Lei 5.194/66), identificado pelo nome e número do CREA/CAU/CRT e pelo representante legal da empresa (identificado pelo nome e CPF), com carimbo do CNPJ.</t>
  </si>
  <si>
    <t>ITEM 01 -ANEXO III-C DO EDITAL DE LICITAÇÃO POR PREGÃO ELETRÔNICO - ICT N.º</t>
  </si>
  <si>
    <t>PLANILHA DE CRONOGRAMA FÍSICO E FINANCEIRO</t>
  </si>
  <si>
    <t>DISCRIMINAÇÃO DO SERVIÇO</t>
  </si>
  <si>
    <t>VALOR (R$)</t>
  </si>
  <si>
    <t>PERÍODO</t>
  </si>
  <si>
    <t>TOTAL DO ITEM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</si>
  <si>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</si>
  <si>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</si>
  <si>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</si>
  <si>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</si>
  <si>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</si>
  <si>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</si>
  <si>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</si>
  <si>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</si>
  <si>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1</t>
  </si>
  <si>
    <t>2</t>
  </si>
  <si>
    <t>3</t>
  </si>
  <si>
    <t>4</t>
  </si>
  <si>
    <t>5</t>
  </si>
  <si>
    <t>Total do orçamento</t>
  </si>
  <si>
    <t>Total mensal executado</t>
  </si>
  <si>
    <t>Percentual mensal excutado</t>
  </si>
  <si>
    <t>Total acumulado</t>
  </si>
  <si>
    <t>Percentual Acumulado</t>
  </si>
</sst>
</file>

<file path=xl/styles.xml><?xml version="1.0" encoding="utf-8"?>
<styleSheet xmlns="http://schemas.openxmlformats.org/spreadsheetml/2006/main">
  <numFmts count="10">
    <numFmt numFmtId="176" formatCode="_-&quot;R$ &quot;* #,##0.00_-;&quot;-R$ &quot;* #,##0.00_-;_-&quot;R$ &quot;* \-??_-;_-@_-"/>
    <numFmt numFmtId="177" formatCode="_-* #,##0.00_-;\-* #,##0.00_-;_-* \-??_-;_-@_-"/>
    <numFmt numFmtId="178" formatCode="_-* #,##0.00_-;\-* #,##0.00_-;_-* &quot;-&quot;??_-;_-@_-"/>
    <numFmt numFmtId="179" formatCode="_-&quot;R$&quot;\ * #,##0_-;\-&quot;R$&quot;\ * #,##0_-;_-&quot;R$&quot;\ * &quot;-&quot;_-;_-@_-"/>
    <numFmt numFmtId="180" formatCode="_-&quot;R$&quot;\ * #,##0.00_-;\-&quot;R$&quot;\ * #,##0.00_-;_-&quot;R$&quot;\ * &quot;-&quot;??_-;_-@_-"/>
    <numFmt numFmtId="181" formatCode="_-* #,##0_-;\-* #,##0_-;_-* &quot;-&quot;_-;_-@_-"/>
    <numFmt numFmtId="182" formatCode="General_)"/>
    <numFmt numFmtId="183" formatCode="_(\$* #,##0.00_);_(\$* \(#,##0.00\);_(\$* \-??_);_(@_)"/>
    <numFmt numFmtId="184" formatCode="_(* #,##0.00_);_(* \(#,##0.00\);_(* &quot;-&quot;??_);_(@_)"/>
    <numFmt numFmtId="185" formatCode="_(* #,##0.00_);_(* \(#,##0.00\);_(* \-??_);_(@_)"/>
  </numFmts>
  <fonts count="97">
    <font>
      <sz val="11"/>
      <color theme="1"/>
      <name val="Calibri"/>
      <charset val="134"/>
      <scheme val="minor"/>
    </font>
    <font>
      <b/>
      <sz val="12"/>
      <color rgb="FFFF0000"/>
      <name val="Verdana"/>
      <charset val="134"/>
    </font>
    <font>
      <b/>
      <sz val="12"/>
      <name val="Verdana"/>
      <charset val="134"/>
    </font>
    <font>
      <b/>
      <sz val="11"/>
      <name val="Verdana"/>
      <charset val="134"/>
    </font>
    <font>
      <b/>
      <sz val="11"/>
      <color theme="1"/>
      <name val="Verdana"/>
      <charset val="134"/>
    </font>
    <font>
      <b/>
      <sz val="9"/>
      <color theme="1"/>
      <name val="Verdana"/>
      <charset val="134"/>
    </font>
    <font>
      <b/>
      <sz val="9"/>
      <name val="Verdana"/>
      <charset val="134"/>
    </font>
    <font>
      <sz val="9"/>
      <color rgb="FF000000"/>
      <name val="Verdana"/>
      <charset val="134"/>
    </font>
    <font>
      <sz val="8"/>
      <color rgb="FF333399"/>
      <name val="Verdana"/>
      <charset val="134"/>
    </font>
    <font>
      <sz val="9"/>
      <color rgb="FF333399"/>
      <name val="Verdana"/>
      <charset val="134"/>
    </font>
    <font>
      <sz val="8"/>
      <color theme="1"/>
      <name val="Verdana"/>
      <charset val="134"/>
    </font>
    <font>
      <sz val="9"/>
      <name val="Verdana"/>
      <charset val="134"/>
    </font>
    <font>
      <b/>
      <sz val="9"/>
      <color rgb="FF000000"/>
      <name val="Verdana"/>
      <charset val="134"/>
    </font>
    <font>
      <sz val="9"/>
      <color theme="1"/>
      <name val="Verdana"/>
      <charset val="134"/>
    </font>
    <font>
      <i/>
      <sz val="7"/>
      <name val="Verdana"/>
      <charset val="134"/>
    </font>
    <font>
      <i/>
      <sz val="7"/>
      <color rgb="FF000000"/>
      <name val="Verdana"/>
      <charset val="134"/>
    </font>
    <font>
      <i/>
      <sz val="7"/>
      <color indexed="8"/>
      <name val="Verdana"/>
      <charset val="134"/>
    </font>
    <font>
      <b/>
      <sz val="9"/>
      <color rgb="FFFF0000"/>
      <name val="Verdana"/>
      <charset val="134"/>
    </font>
    <font>
      <sz val="9"/>
      <color rgb="FFFF0000"/>
      <name val="Verdana"/>
      <charset val="134"/>
    </font>
    <font>
      <b/>
      <sz val="10"/>
      <color indexed="10"/>
      <name val="Verdana"/>
      <charset val="134"/>
    </font>
    <font>
      <b/>
      <sz val="9"/>
      <color indexed="10"/>
      <name val="Verdana"/>
      <charset val="134"/>
    </font>
    <font>
      <b/>
      <sz val="12"/>
      <color indexed="10"/>
      <name val="Verdana"/>
      <charset val="134"/>
    </font>
    <font>
      <b/>
      <sz val="10"/>
      <color theme="1"/>
      <name val="Verdana"/>
      <charset val="134"/>
    </font>
    <font>
      <sz val="10"/>
      <name val="Arial"/>
      <charset val="134"/>
    </font>
    <font>
      <b/>
      <sz val="10"/>
      <name val="Arial"/>
      <charset val="134"/>
    </font>
    <font>
      <b/>
      <sz val="10"/>
      <color rgb="FFFF0000"/>
      <name val="Verdana"/>
      <charset val="134"/>
    </font>
    <font>
      <sz val="10"/>
      <color rgb="FFFF0000"/>
      <name val="Verdana"/>
      <charset val="134"/>
    </font>
    <font>
      <sz val="12"/>
      <name val="Arial"/>
      <charset val="134"/>
    </font>
    <font>
      <b/>
      <sz val="10"/>
      <name val="Verdana"/>
      <charset val="134"/>
    </font>
    <font>
      <b/>
      <sz val="8"/>
      <name val="Verdana"/>
      <charset val="134"/>
    </font>
    <font>
      <sz val="8"/>
      <name val="Verdana"/>
      <charset val="134"/>
    </font>
    <font>
      <i/>
      <sz val="10"/>
      <color indexed="8"/>
      <name val="Verdana"/>
      <charset val="134"/>
    </font>
    <font>
      <b/>
      <sz val="12"/>
      <color rgb="FFFF0000"/>
      <name val="Arial"/>
      <charset val="134"/>
    </font>
    <font>
      <b/>
      <sz val="7"/>
      <color rgb="FFFF0000"/>
      <name val="Verdana"/>
      <charset val="134"/>
    </font>
    <font>
      <sz val="9"/>
      <color indexed="10"/>
      <name val="Verdana"/>
      <charset val="134"/>
    </font>
    <font>
      <sz val="11"/>
      <color rgb="FF000000"/>
      <name val="Calibri"/>
      <charset val="1"/>
    </font>
    <font>
      <i/>
      <sz val="11"/>
      <color rgb="FF808080"/>
      <name val="Calibri"/>
      <charset val="1"/>
    </font>
    <font>
      <sz val="11"/>
      <color indexed="8"/>
      <name val="Calibri"/>
      <charset val="134"/>
    </font>
    <font>
      <sz val="11"/>
      <color rgb="FFFFFFFF"/>
      <name val="Calibri"/>
      <charset val="1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0"/>
      <name val="Arial"/>
      <charset val="1"/>
    </font>
    <font>
      <sz val="10"/>
      <color theme="1"/>
      <name val="Calibri"/>
      <charset val="134"/>
      <scheme val="minor"/>
    </font>
    <font>
      <b/>
      <sz val="15"/>
      <color rgb="FF333399"/>
      <name val="Calibri"/>
      <charset val="1"/>
    </font>
    <font>
      <sz val="11"/>
      <color rgb="FFFF9900"/>
      <name val="Calibri"/>
      <charset val="1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5"/>
      <color indexed="56"/>
      <name val="Calibri"/>
      <charset val="134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2"/>
      <name val="Courier"/>
      <charset val="134"/>
    </font>
    <font>
      <sz val="11"/>
      <color rgb="FF333399"/>
      <name val="Calibri"/>
      <charset val="1"/>
    </font>
    <font>
      <b/>
      <sz val="11"/>
      <color rgb="FFFA7D00"/>
      <name val="Calibri"/>
      <charset val="0"/>
      <scheme val="minor"/>
    </font>
    <font>
      <sz val="11"/>
      <color indexed="60"/>
      <name val="Calibri"/>
      <charset val="134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indexed="9"/>
      <name val="Calibri"/>
      <charset val="134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indexed="62"/>
      <name val="Calibri"/>
      <charset val="134"/>
    </font>
    <font>
      <b/>
      <sz val="18"/>
      <color rgb="FF333399"/>
      <name val="Cambria"/>
      <charset val="1"/>
    </font>
    <font>
      <sz val="11"/>
      <color indexed="14"/>
      <name val="Calibri"/>
      <charset val="134"/>
    </font>
    <font>
      <sz val="11"/>
      <color rgb="FFFF00FF"/>
      <name val="Calibri"/>
      <charset val="1"/>
    </font>
    <font>
      <b/>
      <sz val="11"/>
      <color indexed="52"/>
      <name val="Calibri"/>
      <charset val="134"/>
    </font>
    <font>
      <b/>
      <sz val="11"/>
      <color rgb="FFFF9900"/>
      <name val="Calibri"/>
      <charset val="1"/>
    </font>
    <font>
      <b/>
      <sz val="11"/>
      <color indexed="9"/>
      <name val="Calibri"/>
      <charset val="134"/>
    </font>
    <font>
      <b/>
      <sz val="11"/>
      <color rgb="FFFFFFFF"/>
      <name val="Calibri"/>
      <charset val="1"/>
    </font>
    <font>
      <b/>
      <sz val="18"/>
      <color indexed="56"/>
      <name val="Cambria"/>
      <charset val="134"/>
    </font>
    <font>
      <b/>
      <sz val="11"/>
      <color rgb="FF333333"/>
      <name val="Calibri"/>
      <charset val="1"/>
    </font>
    <font>
      <b/>
      <sz val="13"/>
      <color indexed="62"/>
      <name val="Calibri"/>
      <charset val="134"/>
    </font>
    <font>
      <b/>
      <sz val="13"/>
      <color rgb="FF333399"/>
      <name val="Calibri"/>
      <charset val="1"/>
    </font>
    <font>
      <i/>
      <sz val="11"/>
      <color indexed="23"/>
      <name val="Calibri"/>
      <charset val="134"/>
    </font>
    <font>
      <sz val="11"/>
      <color indexed="17"/>
      <name val="Calibri"/>
      <charset val="134"/>
    </font>
    <font>
      <sz val="11"/>
      <color rgb="FF008000"/>
      <name val="Calibri"/>
      <charset val="1"/>
    </font>
    <font>
      <b/>
      <sz val="15"/>
      <color indexed="62"/>
      <name val="Calibri"/>
      <charset val="134"/>
    </font>
    <font>
      <b/>
      <sz val="11"/>
      <color rgb="FF333399"/>
      <name val="Calibri"/>
      <charset val="1"/>
    </font>
    <font>
      <sz val="11"/>
      <color indexed="62"/>
      <name val="Calibri"/>
      <charset val="134"/>
    </font>
    <font>
      <sz val="11"/>
      <color indexed="52"/>
      <name val="Calibri"/>
      <charset val="134"/>
    </font>
    <font>
      <sz val="11"/>
      <color indexed="10"/>
      <name val="Calibri"/>
      <charset val="134"/>
    </font>
    <font>
      <sz val="11"/>
      <color rgb="FFFF0000"/>
      <name val="Calibri"/>
      <charset val="1"/>
    </font>
    <font>
      <b/>
      <sz val="18"/>
      <color rgb="FF003366"/>
      <name val="Cambria"/>
      <charset val="1"/>
    </font>
    <font>
      <sz val="11"/>
      <color rgb="FF993300"/>
      <name val="Calibri"/>
      <charset val="1"/>
    </font>
    <font>
      <sz val="11"/>
      <name val="Arial"/>
      <charset val="1"/>
    </font>
    <font>
      <sz val="12"/>
      <name val="Courier New"/>
      <charset val="1"/>
    </font>
    <font>
      <sz val="11"/>
      <color rgb="FF000000"/>
      <name val="Calibri"/>
      <charset val="134"/>
    </font>
    <font>
      <b/>
      <sz val="11"/>
      <color indexed="63"/>
      <name val="Calibri"/>
      <charset val="134"/>
    </font>
    <font>
      <b/>
      <sz val="18"/>
      <color indexed="62"/>
      <name val="Cambria"/>
      <charset val="134"/>
    </font>
    <font>
      <b/>
      <sz val="15"/>
      <color rgb="FF003366"/>
      <name val="Calibri"/>
      <charset val="1"/>
    </font>
    <font>
      <sz val="10"/>
      <color indexed="10"/>
      <name val="Verdana"/>
      <charset val="134"/>
    </font>
  </fonts>
  <fills count="7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3" tint="0.799981688894314"/>
        <bgColor rgb="FF8EB4E3"/>
      </patternFill>
    </fill>
    <fill>
      <patternFill patternType="solid">
        <fgColor theme="0"/>
        <bgColor rgb="FF8EB4E3"/>
      </patternFill>
    </fill>
    <fill>
      <patternFill patternType="solid">
        <fgColor theme="0"/>
        <bgColor rgb="FFFFFFCC"/>
      </patternFill>
    </fill>
    <fill>
      <patternFill patternType="solid">
        <fgColor theme="3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3" tint="0.799981688894314"/>
        <bgColor rgb="FFFF9900"/>
      </patternFill>
    </fill>
    <fill>
      <patternFill patternType="solid">
        <fgColor theme="0"/>
        <bgColor rgb="FFFF9900"/>
      </patternFill>
    </fill>
    <fill>
      <patternFill patternType="solid">
        <fgColor rgb="FFFFFFFF"/>
        <bgColor rgb="FFFFFFCC"/>
      </patternFill>
    </fill>
    <fill>
      <patternFill patternType="solid">
        <fgColor indexed="26"/>
        <bgColor indexed="64"/>
      </patternFill>
    </fill>
    <fill>
      <patternFill patternType="solid">
        <fgColor rgb="FFC0C0C0"/>
        <bgColor rgb="FFCCCCCC"/>
      </patternFill>
    </fill>
    <fill>
      <patternFill patternType="solid">
        <fgColor rgb="FFFFFF99"/>
        <bgColor rgb="FFFFFFCC"/>
      </patternFill>
    </fill>
    <fill>
      <patternFill patternType="solid">
        <fgColor rgb="FFFFCC99"/>
        <bgColor rgb="FFD9D9D9"/>
      </patternFill>
    </fill>
    <fill>
      <patternFill patternType="solid">
        <fgColor indexed="2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33CCCC"/>
        <bgColor rgb="FF00CCFF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808000"/>
        <bgColor rgb="FF808080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rgb="FFFFFFFF"/>
      </patternFill>
    </fill>
    <fill>
      <patternFill patternType="solid">
        <fgColor rgb="FFCCFFFF"/>
        <bgColor rgb="FFCCFFCC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rgb="FFFF99CC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rgb="FF8EB4E3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99CC"/>
        <bgColor rgb="FFFF8080"/>
      </patternFill>
    </fill>
    <fill>
      <patternFill patternType="solid">
        <fgColor rgb="FF666699"/>
        <bgColor rgb="FF808080"/>
      </patternFill>
    </fill>
    <fill>
      <patternFill patternType="solid">
        <fgColor rgb="FFFF6600"/>
        <bgColor rgb="FFFF8000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rgb="FF808080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rgb="FFCCFFFF"/>
      </patternFill>
    </fill>
  </fills>
  <borders count="130">
    <border>
      <left/>
      <right/>
      <top/>
      <bottom/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double">
        <color rgb="FF000000"/>
      </left>
      <right style="hair">
        <color auto="1"/>
      </right>
      <top style="thin">
        <color rgb="FF000000"/>
      </top>
      <bottom/>
      <diagonal/>
    </border>
    <border>
      <left style="hair">
        <color auto="1"/>
      </left>
      <right style="hair">
        <color auto="1"/>
      </right>
      <top style="thin">
        <color rgb="FF000000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rgb="FF000000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rgb="FF000000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double">
        <color rgb="FF000000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double">
        <color rgb="FF000000"/>
      </left>
      <right/>
      <top style="thin">
        <color auto="1"/>
      </top>
      <bottom style="hair">
        <color rgb="FF000000"/>
      </bottom>
      <diagonal/>
    </border>
    <border>
      <left/>
      <right style="hair">
        <color rgb="FF000000"/>
      </right>
      <top style="thin">
        <color auto="1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auto="1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auto="1"/>
      </top>
      <bottom/>
      <diagonal/>
    </border>
    <border diagonalUp="1">
      <left style="hair">
        <color rgb="FF000000"/>
      </left>
      <right style="hair">
        <color rgb="FF000000"/>
      </right>
      <top style="thin">
        <color auto="1"/>
      </top>
      <bottom style="hair">
        <color rgb="FF000000"/>
      </bottom>
      <diagonal style="hair">
        <color rgb="FF000000"/>
      </diagonal>
    </border>
    <border>
      <left style="double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double">
        <color rgb="FF000000"/>
      </left>
      <right/>
      <top style="hair">
        <color rgb="FF000000"/>
      </top>
      <bottom style="double">
        <color rgb="FF000000"/>
      </bottom>
      <diagonal/>
    </border>
    <border>
      <left/>
      <right/>
      <top style="hair">
        <color rgb="FF000000"/>
      </top>
      <bottom style="double">
        <color rgb="FF000000"/>
      </bottom>
      <diagonal/>
    </border>
    <border>
      <left/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/>
      <top style="double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 style="hair">
        <color rgb="FF000000"/>
      </bottom>
      <diagonal/>
    </border>
    <border>
      <left/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 diagonalUp="1">
      <left style="hair">
        <color rgb="FF000000"/>
      </left>
      <right/>
      <top style="thin">
        <color auto="1"/>
      </top>
      <bottom style="hair">
        <color rgb="FF000000"/>
      </bottom>
      <diagonal style="hair">
        <color rgb="FF000000"/>
      </diagonal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hair">
        <color rgb="FF000000"/>
      </right>
      <top style="double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double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ck">
        <color rgb="FF33CCCC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33CCCC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rgb="FF333399"/>
      </bottom>
      <diagonal/>
    </border>
  </borders>
  <cellStyleXfs count="206">
    <xf numFmtId="0" fontId="0" fillId="0" borderId="0"/>
    <xf numFmtId="0" fontId="37" fillId="16" borderId="0" applyNumberFormat="0" applyBorder="0" applyAlignment="0" applyProtection="0"/>
    <xf numFmtId="178" fontId="0" fillId="0" borderId="0" applyFont="0" applyFill="0" applyBorder="0" applyAlignment="0" applyProtection="0"/>
    <xf numFmtId="181" fontId="42" fillId="0" borderId="0" applyFont="0" applyFill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37" fillId="12" borderId="0" applyNumberFormat="0" applyBorder="0" applyAlignment="0" applyProtection="0"/>
    <xf numFmtId="0" fontId="44" fillId="0" borderId="106" applyProtection="0"/>
    <xf numFmtId="9" fontId="37" fillId="0" borderId="0" applyFont="0" applyFill="0" applyBorder="0" applyAlignment="0" applyProtection="0"/>
    <xf numFmtId="0" fontId="48" fillId="0" borderId="108" applyNumberFormat="0" applyFill="0" applyAlignment="0" applyProtection="0">
      <alignment vertical="center"/>
    </xf>
    <xf numFmtId="0" fontId="51" fillId="21" borderId="109" applyNumberFormat="0" applyAlignment="0" applyProtection="0">
      <alignment vertical="center"/>
    </xf>
    <xf numFmtId="179" fontId="42" fillId="0" borderId="0" applyFont="0" applyFill="0" applyBorder="0" applyAlignment="0" applyProtection="0">
      <alignment vertical="center"/>
    </xf>
    <xf numFmtId="180" fontId="42" fillId="0" borderId="0" applyFont="0" applyFill="0" applyBorder="0" applyAlignment="0" applyProtection="0">
      <alignment vertical="center"/>
    </xf>
    <xf numFmtId="0" fontId="35" fillId="15" borderId="0" applyBorder="0" applyProtection="0"/>
    <xf numFmtId="0" fontId="23" fillId="0" borderId="0"/>
    <xf numFmtId="0" fontId="45" fillId="23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2" fillId="22" borderId="110" applyNumberFormat="0" applyFont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37" fillId="30" borderId="0" applyNumberFormat="0" applyBorder="0" applyAlignment="0" applyProtection="0"/>
    <xf numFmtId="0" fontId="45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/>
    <xf numFmtId="0" fontId="40" fillId="0" borderId="0" applyNumberFormat="0" applyFill="0" applyBorder="0" applyAlignment="0" applyProtection="0">
      <alignment vertical="center"/>
    </xf>
    <xf numFmtId="0" fontId="38" fillId="34" borderId="0" applyBorder="0" applyProtection="0"/>
    <xf numFmtId="0" fontId="61" fillId="0" borderId="0" applyNumberFormat="0" applyFill="0" applyBorder="0" applyAlignment="0" applyProtection="0">
      <alignment vertical="center"/>
    </xf>
    <xf numFmtId="0" fontId="41" fillId="0" borderId="0"/>
    <xf numFmtId="0" fontId="50" fillId="0" borderId="0" applyNumberFormat="0" applyFill="0" applyBorder="0" applyAlignment="0" applyProtection="0">
      <alignment vertical="center"/>
    </xf>
    <xf numFmtId="0" fontId="39" fillId="0" borderId="104" applyNumberFormat="0" applyFill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63" fillId="0" borderId="104" applyNumberFormat="0" applyFill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60" fillId="0" borderId="114" applyNumberFormat="0" applyFill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55" fillId="27" borderId="112" applyNumberFormat="0" applyAlignment="0" applyProtection="0">
      <alignment vertical="center"/>
    </xf>
    <xf numFmtId="0" fontId="65" fillId="36" borderId="115" applyNumberFormat="0" applyAlignment="0" applyProtection="0">
      <alignment vertical="center"/>
    </xf>
    <xf numFmtId="0" fontId="38" fillId="44" borderId="0" applyBorder="0" applyProtection="0"/>
    <xf numFmtId="0" fontId="58" fillId="36" borderId="112" applyNumberFormat="0" applyAlignment="0" applyProtection="0">
      <alignment vertical="center"/>
    </xf>
    <xf numFmtId="0" fontId="46" fillId="0" borderId="107" applyNumberFormat="0" applyFill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180" fontId="37" fillId="0" borderId="0" applyFont="0" applyFill="0" applyBorder="0" applyAlignment="0" applyProtection="0"/>
    <xf numFmtId="0" fontId="66" fillId="48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43" fillId="0" borderId="105" applyProtection="0"/>
    <xf numFmtId="0" fontId="45" fillId="38" borderId="0" applyNumberFormat="0" applyBorder="0" applyAlignment="0" applyProtection="0">
      <alignment vertical="center"/>
    </xf>
    <xf numFmtId="0" fontId="35" fillId="15" borderId="0" applyBorder="0" applyProtection="0"/>
    <xf numFmtId="0" fontId="49" fillId="35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35" fillId="11" borderId="0" applyBorder="0" applyProtection="0"/>
    <xf numFmtId="178" fontId="37" fillId="0" borderId="0" applyFont="0" applyFill="0" applyBorder="0" applyAlignment="0" applyProtection="0"/>
    <xf numFmtId="0" fontId="49" fillId="19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37" fillId="18" borderId="0" applyNumberFormat="0" applyBorder="0" applyAlignment="0" applyProtection="0"/>
    <xf numFmtId="0" fontId="49" fillId="50" borderId="0" applyNumberFormat="0" applyBorder="0" applyAlignment="0" applyProtection="0">
      <alignment vertical="center"/>
    </xf>
    <xf numFmtId="0" fontId="41" fillId="0" borderId="0"/>
    <xf numFmtId="0" fontId="45" fillId="41" borderId="0" applyNumberFormat="0" applyBorder="0" applyAlignment="0" applyProtection="0">
      <alignment vertical="center"/>
    </xf>
    <xf numFmtId="0" fontId="35" fillId="13" borderId="0" applyBorder="0" applyProtection="0"/>
    <xf numFmtId="0" fontId="49" fillId="51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37" fillId="30" borderId="0" applyNumberFormat="0" applyBorder="0" applyAlignment="0" applyProtection="0"/>
    <xf numFmtId="0" fontId="49" fillId="53" borderId="0" applyNumberFormat="0" applyBorder="0" applyAlignment="0" applyProtection="0">
      <alignment vertical="center"/>
    </xf>
    <xf numFmtId="0" fontId="49" fillId="54" borderId="0" applyNumberFormat="0" applyBorder="0" applyAlignment="0" applyProtection="0">
      <alignment vertical="center"/>
    </xf>
    <xf numFmtId="0" fontId="35" fillId="15" borderId="0" applyBorder="0" applyProtection="0"/>
    <xf numFmtId="0" fontId="67" fillId="0" borderId="116" applyNumberFormat="0" applyFill="0" applyAlignment="0" applyProtection="0"/>
    <xf numFmtId="0" fontId="35" fillId="55" borderId="0" applyBorder="0" applyProtection="0"/>
    <xf numFmtId="0" fontId="35" fillId="11" borderId="0" applyBorder="0" applyProtection="0"/>
    <xf numFmtId="0" fontId="35" fillId="56" borderId="0" applyBorder="0" applyProtection="0"/>
    <xf numFmtId="0" fontId="37" fillId="18" borderId="0" applyNumberFormat="0" applyBorder="0" applyAlignment="0" applyProtection="0"/>
    <xf numFmtId="0" fontId="37" fillId="57" borderId="0" applyNumberFormat="0" applyBorder="0" applyAlignment="0" applyProtection="0"/>
    <xf numFmtId="0" fontId="35" fillId="58" borderId="0" applyBorder="0" applyProtection="0"/>
    <xf numFmtId="0" fontId="37" fillId="37" borderId="0" applyNumberFormat="0" applyBorder="0" applyAlignment="0" applyProtection="0"/>
    <xf numFmtId="0" fontId="35" fillId="14" borderId="0" applyBorder="0" applyProtection="0"/>
    <xf numFmtId="0" fontId="37" fillId="16" borderId="0" applyNumberFormat="0" applyBorder="0" applyAlignment="0" applyProtection="0"/>
    <xf numFmtId="0" fontId="35" fillId="13" borderId="0" applyBorder="0" applyProtection="0"/>
    <xf numFmtId="0" fontId="37" fillId="59" borderId="0" applyNumberFormat="0" applyBorder="0" applyAlignment="0" applyProtection="0"/>
    <xf numFmtId="0" fontId="35" fillId="60" borderId="0" applyBorder="0" applyProtection="0"/>
    <xf numFmtId="0" fontId="37" fillId="18" borderId="0" applyNumberFormat="0" applyBorder="0" applyAlignment="0" applyProtection="0"/>
    <xf numFmtId="0" fontId="64" fillId="40" borderId="0" applyNumberFormat="0" applyBorder="0" applyAlignment="0" applyProtection="0"/>
    <xf numFmtId="0" fontId="38" fillId="34" borderId="0" applyBorder="0" applyProtection="0"/>
    <xf numFmtId="0" fontId="68" fillId="0" borderId="0" applyBorder="0" applyProtection="0"/>
    <xf numFmtId="0" fontId="64" fillId="57" borderId="0" applyNumberFormat="0" applyBorder="0" applyAlignment="0" applyProtection="0"/>
    <xf numFmtId="0" fontId="38" fillId="58" borderId="0" applyBorder="0" applyProtection="0"/>
    <xf numFmtId="0" fontId="64" fillId="37" borderId="0" applyNumberFormat="0" applyBorder="0" applyAlignment="0" applyProtection="0"/>
    <xf numFmtId="0" fontId="69" fillId="61" borderId="0" applyNumberFormat="0" applyBorder="0" applyAlignment="0" applyProtection="0"/>
    <xf numFmtId="0" fontId="38" fillId="14" borderId="0" applyBorder="0" applyProtection="0"/>
    <xf numFmtId="0" fontId="64" fillId="16" borderId="0" applyNumberFormat="0" applyBorder="0" applyAlignment="0" applyProtection="0"/>
    <xf numFmtId="0" fontId="38" fillId="13" borderId="0" applyBorder="0" applyProtection="0"/>
    <xf numFmtId="0" fontId="64" fillId="40" borderId="0" applyNumberFormat="0" applyBorder="0" applyAlignment="0" applyProtection="0"/>
    <xf numFmtId="0" fontId="38" fillId="34" borderId="0" applyBorder="0" applyProtection="0"/>
    <xf numFmtId="0" fontId="64" fillId="18" borderId="0" applyNumberFormat="0" applyBorder="0" applyAlignment="0" applyProtection="0"/>
    <xf numFmtId="0" fontId="38" fillId="15" borderId="0" applyBorder="0" applyProtection="0"/>
    <xf numFmtId="0" fontId="64" fillId="40" borderId="0" applyNumberFormat="0" applyBorder="0" applyAlignment="0" applyProtection="0"/>
    <xf numFmtId="0" fontId="38" fillId="34" borderId="0" applyBorder="0" applyProtection="0"/>
    <xf numFmtId="0" fontId="64" fillId="62" borderId="0" applyNumberFormat="0" applyBorder="0" applyAlignment="0" applyProtection="0"/>
    <xf numFmtId="0" fontId="38" fillId="44" borderId="0" applyBorder="0" applyProtection="0"/>
    <xf numFmtId="0" fontId="64" fillId="62" borderId="0" applyNumberFormat="0" applyBorder="0" applyAlignment="0" applyProtection="0"/>
    <xf numFmtId="0" fontId="64" fillId="63" borderId="0" applyNumberFormat="0" applyBorder="0" applyAlignment="0" applyProtection="0"/>
    <xf numFmtId="0" fontId="64" fillId="64" borderId="0" applyNumberFormat="0" applyBorder="0" applyAlignment="0" applyProtection="0"/>
    <xf numFmtId="0" fontId="38" fillId="66" borderId="0" applyBorder="0" applyProtection="0"/>
    <xf numFmtId="0" fontId="64" fillId="40" borderId="0" applyNumberFormat="0" applyBorder="0" applyAlignment="0" applyProtection="0"/>
    <xf numFmtId="0" fontId="38" fillId="67" borderId="0" applyBorder="0" applyProtection="0"/>
    <xf numFmtId="0" fontId="70" fillId="65" borderId="0" applyBorder="0" applyProtection="0"/>
    <xf numFmtId="0" fontId="71" fillId="30" borderId="117" applyNumberFormat="0" applyAlignment="0" applyProtection="0"/>
    <xf numFmtId="0" fontId="72" fillId="11" borderId="113" applyProtection="0"/>
    <xf numFmtId="177" fontId="35" fillId="0" borderId="0"/>
    <xf numFmtId="0" fontId="73" fillId="68" borderId="118" applyNumberFormat="0" applyAlignment="0" applyProtection="0"/>
    <xf numFmtId="0" fontId="74" fillId="69" borderId="119" applyProtection="0"/>
    <xf numFmtId="0" fontId="75" fillId="0" borderId="0" applyNumberFormat="0" applyFill="0" applyBorder="0" applyAlignment="0" applyProtection="0"/>
    <xf numFmtId="183" fontId="23" fillId="0" borderId="0" applyFill="0" applyBorder="0" applyAlignment="0" applyProtection="0"/>
    <xf numFmtId="0" fontId="76" fillId="11" borderId="120" applyProtection="0"/>
    <xf numFmtId="0" fontId="41" fillId="0" borderId="0"/>
    <xf numFmtId="0" fontId="79" fillId="0" borderId="0" applyNumberFormat="0" applyFill="0" applyBorder="0" applyAlignment="0" applyProtection="0"/>
    <xf numFmtId="0" fontId="36" fillId="0" borderId="0" applyBorder="0" applyProtection="0"/>
    <xf numFmtId="9" fontId="37" fillId="0" borderId="0"/>
    <xf numFmtId="0" fontId="80" fillId="70" borderId="0" applyNumberFormat="0" applyBorder="0" applyAlignment="0" applyProtection="0"/>
    <xf numFmtId="9" fontId="35" fillId="0" borderId="0"/>
    <xf numFmtId="0" fontId="81" fillId="71" borderId="0" applyBorder="0" applyProtection="0"/>
    <xf numFmtId="0" fontId="82" fillId="0" borderId="123" applyNumberFormat="0" applyFill="0" applyAlignment="0" applyProtection="0"/>
    <xf numFmtId="0" fontId="77" fillId="0" borderId="121" applyNumberFormat="0" applyFill="0" applyAlignment="0" applyProtection="0"/>
    <xf numFmtId="0" fontId="78" fillId="0" borderId="122" applyProtection="0"/>
    <xf numFmtId="0" fontId="83" fillId="0" borderId="124" applyProtection="0"/>
    <xf numFmtId="0" fontId="67" fillId="0" borderId="0" applyNumberFormat="0" applyFill="0" applyBorder="0" applyAlignment="0" applyProtection="0"/>
    <xf numFmtId="0" fontId="83" fillId="0" borderId="0" applyBorder="0" applyProtection="0"/>
    <xf numFmtId="177" fontId="35" fillId="0" borderId="0" applyBorder="0" applyProtection="0"/>
    <xf numFmtId="0" fontId="84" fillId="18" borderId="117" applyNumberFormat="0" applyAlignment="0" applyProtection="0"/>
    <xf numFmtId="0" fontId="57" fillId="15" borderId="113" applyProtection="0"/>
    <xf numFmtId="0" fontId="85" fillId="0" borderId="125" applyNumberFormat="0" applyFill="0" applyAlignment="0" applyProtection="0"/>
    <xf numFmtId="180" fontId="37" fillId="0" borderId="0" applyFont="0" applyFill="0" applyBorder="0" applyAlignment="0" applyProtection="0"/>
    <xf numFmtId="176" fontId="35" fillId="0" borderId="0" applyBorder="0" applyProtection="0"/>
    <xf numFmtId="176" fontId="35" fillId="0" borderId="0" applyBorder="0" applyProtection="0"/>
    <xf numFmtId="180" fontId="37" fillId="0" borderId="0" applyFont="0" applyFill="0" applyBorder="0" applyAlignment="0" applyProtection="0"/>
    <xf numFmtId="176" fontId="35" fillId="0" borderId="0" applyBorder="0" applyProtection="0"/>
    <xf numFmtId="180" fontId="37" fillId="0" borderId="0" applyFont="0" applyFill="0" applyBorder="0" applyAlignment="0" applyProtection="0"/>
    <xf numFmtId="176" fontId="35" fillId="0" borderId="0" applyBorder="0" applyProtection="0"/>
    <xf numFmtId="180" fontId="37" fillId="0" borderId="0" applyFont="0" applyFill="0" applyBorder="0" applyAlignment="0" applyProtection="0"/>
    <xf numFmtId="176" fontId="35" fillId="0" borderId="0" applyBorder="0" applyProtection="0"/>
    <xf numFmtId="180" fontId="37" fillId="0" borderId="0" applyFont="0" applyFill="0" applyBorder="0" applyAlignment="0" applyProtection="0"/>
    <xf numFmtId="176" fontId="35" fillId="0" borderId="0" applyBorder="0" applyProtection="0"/>
    <xf numFmtId="0" fontId="86" fillId="0" borderId="0" applyNumberFormat="0" applyFill="0" applyBorder="0" applyAlignment="0" applyProtection="0"/>
    <xf numFmtId="180" fontId="37" fillId="0" borderId="0" applyFont="0" applyFill="0" applyBorder="0" applyAlignment="0" applyProtection="0"/>
    <xf numFmtId="0" fontId="87" fillId="0" borderId="0" applyBorder="0" applyProtection="0"/>
    <xf numFmtId="176" fontId="35" fillId="0" borderId="0" applyBorder="0" applyProtection="0"/>
    <xf numFmtId="180" fontId="37" fillId="0" borderId="0" applyFont="0" applyFill="0" applyBorder="0" applyAlignment="0" applyProtection="0"/>
    <xf numFmtId="178" fontId="37" fillId="0" borderId="0" applyFont="0" applyFill="0" applyBorder="0" applyAlignment="0" applyProtection="0"/>
    <xf numFmtId="176" fontId="35" fillId="0" borderId="0" applyBorder="0" applyProtection="0"/>
    <xf numFmtId="180" fontId="37" fillId="0" borderId="0" applyFont="0" applyFill="0" applyBorder="0" applyAlignment="0" applyProtection="0"/>
    <xf numFmtId="176" fontId="35" fillId="0" borderId="0" applyBorder="0" applyProtection="0"/>
    <xf numFmtId="180" fontId="37" fillId="0" borderId="0" applyFont="0" applyFill="0" applyBorder="0" applyAlignment="0" applyProtection="0"/>
    <xf numFmtId="176" fontId="35" fillId="0" borderId="0" applyBorder="0" applyProtection="0"/>
    <xf numFmtId="180" fontId="37" fillId="0" borderId="0" applyFont="0" applyFill="0" applyBorder="0" applyAlignment="0" applyProtection="0"/>
    <xf numFmtId="176" fontId="35" fillId="0" borderId="0" applyBorder="0" applyProtection="0"/>
    <xf numFmtId="180" fontId="37" fillId="0" borderId="0" applyFont="0" applyFill="0" applyBorder="0" applyAlignment="0" applyProtection="0"/>
    <xf numFmtId="176" fontId="35" fillId="0" borderId="0" applyBorder="0" applyProtection="0"/>
    <xf numFmtId="180" fontId="37" fillId="0" borderId="0" applyFont="0" applyFill="0" applyBorder="0" applyAlignment="0" applyProtection="0"/>
    <xf numFmtId="176" fontId="35" fillId="0" borderId="0" applyBorder="0" applyProtection="0"/>
    <xf numFmtId="184" fontId="23" fillId="0" borderId="0" applyFill="0" applyBorder="0" applyAlignment="0" applyProtection="0"/>
    <xf numFmtId="0" fontId="59" fillId="37" borderId="0" applyNumberFormat="0" applyBorder="0" applyAlignment="0" applyProtection="0"/>
    <xf numFmtId="0" fontId="53" fillId="0" borderId="111" applyNumberFormat="0" applyFill="0" applyAlignment="0" applyProtection="0"/>
    <xf numFmtId="0" fontId="89" fillId="14" borderId="0" applyBorder="0" applyProtection="0"/>
    <xf numFmtId="0" fontId="23" fillId="0" borderId="0"/>
    <xf numFmtId="0" fontId="41" fillId="0" borderId="0"/>
    <xf numFmtId="0" fontId="90" fillId="0" borderId="0"/>
    <xf numFmtId="0" fontId="23" fillId="0" borderId="0"/>
    <xf numFmtId="0" fontId="41" fillId="0" borderId="0"/>
    <xf numFmtId="0" fontId="23" fillId="0" borderId="0"/>
    <xf numFmtId="0" fontId="41" fillId="0" borderId="0"/>
    <xf numFmtId="0" fontId="88" fillId="0" borderId="0" applyBorder="0" applyProtection="0"/>
    <xf numFmtId="182" fontId="56" fillId="0" borderId="0"/>
    <xf numFmtId="182" fontId="91" fillId="0" borderId="0"/>
    <xf numFmtId="0" fontId="23" fillId="0" borderId="0"/>
    <xf numFmtId="0" fontId="23" fillId="0" borderId="0"/>
    <xf numFmtId="0" fontId="41" fillId="0" borderId="0"/>
    <xf numFmtId="0" fontId="35" fillId="0" borderId="0"/>
    <xf numFmtId="0" fontId="92" fillId="0" borderId="0"/>
    <xf numFmtId="0" fontId="23" fillId="12" borderId="126" applyNumberFormat="0" applyFont="0" applyAlignment="0" applyProtection="0"/>
    <xf numFmtId="0" fontId="35" fillId="55" borderId="127" applyProtection="0"/>
    <xf numFmtId="0" fontId="93" fillId="30" borderId="128" applyNumberFormat="0" applyAlignment="0" applyProtection="0"/>
    <xf numFmtId="9" fontId="23" fillId="0" borderId="0" applyFill="0" applyBorder="0" applyAlignment="0" applyProtection="0"/>
    <xf numFmtId="9" fontId="41" fillId="0" borderId="0" applyBorder="0" applyProtection="0"/>
    <xf numFmtId="9" fontId="37" fillId="0" borderId="0" applyFont="0" applyFill="0" applyBorder="0" applyAlignment="0" applyProtection="0"/>
    <xf numFmtId="0" fontId="75" fillId="0" borderId="0" applyNumberFormat="0" applyFill="0" applyBorder="0" applyAlignment="0" applyProtection="0"/>
    <xf numFmtId="9" fontId="35" fillId="0" borderId="0" applyBorder="0" applyProtection="0"/>
    <xf numFmtId="9" fontId="35" fillId="0" borderId="0" applyBorder="0" applyProtection="0"/>
    <xf numFmtId="177" fontId="35" fillId="0" borderId="0" applyBorder="0" applyProtection="0"/>
    <xf numFmtId="178" fontId="37" fillId="0" borderId="0" applyFont="0" applyFill="0" applyBorder="0" applyAlignment="0" applyProtection="0"/>
    <xf numFmtId="177" fontId="35" fillId="0" borderId="0" applyBorder="0" applyProtection="0"/>
    <xf numFmtId="184" fontId="23" fillId="0" borderId="0" applyFill="0" applyBorder="0" applyAlignment="0" applyProtection="0"/>
    <xf numFmtId="0" fontId="53" fillId="0" borderId="111" applyNumberFormat="0" applyFill="0" applyAlignment="0" applyProtection="0"/>
    <xf numFmtId="185" fontId="41" fillId="0" borderId="0" applyBorder="0" applyProtection="0"/>
    <xf numFmtId="185" fontId="41" fillId="0" borderId="0" applyBorder="0" applyProtection="0"/>
    <xf numFmtId="177" fontId="37" fillId="0" borderId="0"/>
    <xf numFmtId="184" fontId="23" fillId="0" borderId="0" applyFont="0" applyFill="0" applyBorder="0" applyAlignment="0" applyProtection="0"/>
    <xf numFmtId="185" fontId="35" fillId="0" borderId="0" applyBorder="0" applyProtection="0"/>
    <xf numFmtId="0" fontId="94" fillId="0" borderId="0" applyNumberFormat="0" applyFill="0" applyBorder="0" applyAlignment="0" applyProtection="0"/>
    <xf numFmtId="0" fontId="95" fillId="0" borderId="129" applyProtection="0"/>
    <xf numFmtId="0" fontId="95" fillId="0" borderId="129" applyProtection="0"/>
    <xf numFmtId="0" fontId="75" fillId="0" borderId="0" applyNumberFormat="0" applyFill="0" applyBorder="0" applyAlignment="0" applyProtection="0"/>
    <xf numFmtId="0" fontId="88" fillId="0" borderId="0" applyBorder="0" applyProtection="0"/>
    <xf numFmtId="185" fontId="23" fillId="0" borderId="0"/>
    <xf numFmtId="185" fontId="41" fillId="0" borderId="0"/>
  </cellStyleXfs>
  <cellXfs count="340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/>
    </xf>
    <xf numFmtId="49" fontId="6" fillId="3" borderId="5" xfId="0" applyNumberFormat="1" applyFont="1" applyFill="1" applyBorder="1" applyAlignment="1">
      <alignment horizontal="center" vertical="center" wrapText="1"/>
    </xf>
    <xf numFmtId="2" fontId="6" fillId="2" borderId="6" xfId="0" applyNumberFormat="1" applyFont="1" applyFill="1" applyBorder="1" applyAlignment="1" applyProtection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/>
    </xf>
    <xf numFmtId="10" fontId="7" fillId="3" borderId="7" xfId="185" applyNumberFormat="1" applyFont="1" applyFill="1" applyBorder="1" applyAlignment="1">
      <alignment horizontal="center" vertical="center"/>
    </xf>
    <xf numFmtId="10" fontId="8" fillId="4" borderId="7" xfId="0" applyNumberFormat="1" applyFont="1" applyFill="1" applyBorder="1" applyAlignment="1">
      <alignment horizontal="center" vertical="center"/>
    </xf>
    <xf numFmtId="10" fontId="8" fillId="5" borderId="7" xfId="0" applyNumberFormat="1" applyFont="1" applyFill="1" applyBorder="1" applyAlignment="1">
      <alignment horizontal="center"/>
    </xf>
    <xf numFmtId="49" fontId="6" fillId="3" borderId="8" xfId="0" applyNumberFormat="1" applyFont="1" applyFill="1" applyBorder="1" applyAlignment="1">
      <alignment horizontal="center" vertical="center" wrapText="1"/>
    </xf>
    <xf numFmtId="2" fontId="6" fillId="2" borderId="7" xfId="0" applyNumberFormat="1" applyFont="1" applyFill="1" applyBorder="1" applyAlignment="1" applyProtection="1">
      <alignment horizontal="center" vertical="center" wrapText="1"/>
    </xf>
    <xf numFmtId="4" fontId="7" fillId="3" borderId="7" xfId="0" applyNumberFormat="1" applyFont="1" applyFill="1" applyBorder="1" applyAlignment="1">
      <alignment horizontal="center" vertical="center"/>
    </xf>
    <xf numFmtId="10" fontId="7" fillId="3" borderId="9" xfId="185" applyNumberFormat="1" applyFont="1" applyFill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/>
    </xf>
    <xf numFmtId="4" fontId="9" fillId="2" borderId="9" xfId="0" applyNumberFormat="1" applyFont="1" applyFill="1" applyBorder="1" applyAlignment="1">
      <alignment horizontal="center"/>
    </xf>
    <xf numFmtId="49" fontId="6" fillId="3" borderId="10" xfId="0" applyNumberFormat="1" applyFont="1" applyFill="1" applyBorder="1" applyAlignment="1">
      <alignment horizontal="center" vertical="center" wrapText="1"/>
    </xf>
    <xf numFmtId="4" fontId="6" fillId="2" borderId="11" xfId="173" applyNumberFormat="1" applyFont="1" applyFill="1" applyBorder="1" applyAlignment="1">
      <alignment horizontal="center" vertical="center" wrapText="1"/>
    </xf>
    <xf numFmtId="4" fontId="7" fillId="3" borderId="11" xfId="0" applyNumberFormat="1" applyFont="1" applyFill="1" applyBorder="1" applyAlignment="1">
      <alignment horizontal="center" vertical="center"/>
    </xf>
    <xf numFmtId="10" fontId="8" fillId="5" borderId="9" xfId="0" applyNumberFormat="1" applyFont="1" applyFill="1" applyBorder="1" applyAlignment="1">
      <alignment horizontal="center" vertical="center"/>
    </xf>
    <xf numFmtId="10" fontId="8" fillId="4" borderId="9" xfId="0" applyNumberFormat="1" applyFont="1" applyFill="1" applyBorder="1" applyAlignment="1">
      <alignment horizontal="center" vertical="center"/>
    </xf>
    <xf numFmtId="4" fontId="6" fillId="2" borderId="7" xfId="173" applyNumberFormat="1" applyFont="1" applyFill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/>
    </xf>
    <xf numFmtId="4" fontId="9" fillId="2" borderId="9" xfId="0" applyNumberFormat="1" applyFont="1" applyFill="1" applyBorder="1" applyAlignment="1">
      <alignment horizontal="center" vertical="center"/>
    </xf>
    <xf numFmtId="4" fontId="6" fillId="6" borderId="11" xfId="173" applyNumberFormat="1" applyFont="1" applyFill="1" applyBorder="1" applyAlignment="1">
      <alignment horizontal="center" vertical="center" wrapText="1"/>
    </xf>
    <xf numFmtId="10" fontId="10" fillId="4" borderId="9" xfId="0" applyNumberFormat="1" applyFont="1" applyFill="1" applyBorder="1" applyAlignment="1">
      <alignment horizontal="center" vertical="center"/>
    </xf>
    <xf numFmtId="4" fontId="6" fillId="6" borderId="7" xfId="173" applyNumberFormat="1" applyFont="1" applyFill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/>
    </xf>
    <xf numFmtId="10" fontId="9" fillId="0" borderId="9" xfId="7" applyNumberFormat="1" applyFont="1" applyBorder="1" applyAlignment="1">
      <alignment horizontal="center" vertical="center"/>
    </xf>
    <xf numFmtId="10" fontId="8" fillId="2" borderId="9" xfId="7" applyNumberFormat="1" applyFont="1" applyFill="1" applyBorder="1" applyAlignment="1">
      <alignment horizontal="center" vertical="center"/>
    </xf>
    <xf numFmtId="10" fontId="8" fillId="7" borderId="9" xfId="7" applyNumberFormat="1" applyFont="1" applyFill="1" applyBorder="1" applyAlignment="1">
      <alignment horizontal="center" vertical="center"/>
    </xf>
    <xf numFmtId="10" fontId="9" fillId="2" borderId="9" xfId="7" applyNumberFormat="1" applyFont="1" applyFill="1" applyBorder="1" applyAlignment="1">
      <alignment horizontal="center" vertical="center"/>
    </xf>
    <xf numFmtId="4" fontId="11" fillId="0" borderId="7" xfId="0" applyNumberFormat="1" applyFont="1" applyBorder="1" applyAlignment="1">
      <alignment horizontal="center" vertical="center"/>
    </xf>
    <xf numFmtId="9" fontId="9" fillId="0" borderId="9" xfId="7" applyFont="1" applyBorder="1" applyAlignment="1">
      <alignment horizontal="center" vertical="center"/>
    </xf>
    <xf numFmtId="2" fontId="6" fillId="2" borderId="12" xfId="0" applyNumberFormat="1" applyFont="1" applyFill="1" applyBorder="1" applyAlignment="1" applyProtection="1">
      <alignment vertical="center" wrapText="1"/>
    </xf>
    <xf numFmtId="2" fontId="6" fillId="2" borderId="13" xfId="0" applyNumberFormat="1" applyFont="1" applyFill="1" applyBorder="1" applyAlignment="1" applyProtection="1">
      <alignment vertical="center" wrapText="1"/>
    </xf>
    <xf numFmtId="4" fontId="6" fillId="0" borderId="14" xfId="0" applyNumberFormat="1" applyFont="1" applyBorder="1" applyAlignment="1">
      <alignment horizontal="center" vertical="center"/>
    </xf>
    <xf numFmtId="10" fontId="6" fillId="0" borderId="14" xfId="7" applyNumberFormat="1" applyFont="1" applyBorder="1" applyAlignment="1">
      <alignment horizontal="center" vertical="center"/>
    </xf>
    <xf numFmtId="4" fontId="5" fillId="3" borderId="14" xfId="0" applyNumberFormat="1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4" fontId="6" fillId="3" borderId="17" xfId="0" applyNumberFormat="1" applyFont="1" applyFill="1" applyBorder="1" applyAlignment="1">
      <alignment vertical="center"/>
    </xf>
    <xf numFmtId="10" fontId="6" fillId="3" borderId="18" xfId="7" applyNumberFormat="1" applyFont="1" applyFill="1" applyBorder="1" applyAlignment="1">
      <alignment horizontal="center" vertical="center"/>
    </xf>
    <xf numFmtId="4" fontId="12" fillId="3" borderId="19" xfId="0" applyNumberFormat="1" applyFont="1" applyFill="1" applyBorder="1" applyAlignment="1">
      <alignment horizontal="center"/>
    </xf>
    <xf numFmtId="0" fontId="13" fillId="0" borderId="19" xfId="0" applyFont="1" applyBorder="1"/>
    <xf numFmtId="10" fontId="6" fillId="3" borderId="20" xfId="0" applyNumberFormat="1" applyFont="1" applyFill="1" applyBorder="1" applyAlignment="1">
      <alignment horizontal="center"/>
    </xf>
    <xf numFmtId="10" fontId="6" fillId="3" borderId="21" xfId="0" applyNumberFormat="1" applyFont="1" applyFill="1" applyBorder="1" applyAlignment="1">
      <alignment horizontal="center"/>
    </xf>
    <xf numFmtId="10" fontId="6" fillId="3" borderId="22" xfId="0" applyNumberFormat="1" applyFont="1" applyFill="1" applyBorder="1" applyAlignment="1">
      <alignment horizontal="center"/>
    </xf>
    <xf numFmtId="4" fontId="7" fillId="3" borderId="23" xfId="0" applyNumberFormat="1" applyFont="1" applyFill="1" applyBorder="1" applyAlignment="1">
      <alignment horizontal="center"/>
    </xf>
    <xf numFmtId="10" fontId="11" fillId="0" borderId="24" xfId="7" applyNumberFormat="1" applyFont="1" applyFill="1" applyBorder="1" applyAlignment="1">
      <alignment horizontal="center" vertical="center" wrapText="1"/>
    </xf>
    <xf numFmtId="4" fontId="6" fillId="0" borderId="24" xfId="7" applyNumberFormat="1" applyFont="1" applyFill="1" applyBorder="1" applyAlignment="1">
      <alignment horizontal="center" vertical="center" wrapText="1"/>
    </xf>
    <xf numFmtId="10" fontId="6" fillId="3" borderId="25" xfId="0" applyNumberFormat="1" applyFont="1" applyFill="1" applyBorder="1" applyAlignment="1">
      <alignment horizontal="center" vertical="center"/>
    </xf>
    <xf numFmtId="10" fontId="6" fillId="3" borderId="26" xfId="0" applyNumberFormat="1" applyFont="1" applyFill="1" applyBorder="1" applyAlignment="1">
      <alignment horizontal="center" vertical="center"/>
    </xf>
    <xf numFmtId="10" fontId="6" fillId="3" borderId="27" xfId="0" applyNumberFormat="1" applyFont="1" applyFill="1" applyBorder="1" applyAlignment="1">
      <alignment horizontal="center" vertical="center"/>
    </xf>
    <xf numFmtId="10" fontId="5" fillId="0" borderId="28" xfId="0" applyNumberFormat="1" applyFont="1" applyBorder="1" applyAlignment="1">
      <alignment horizontal="center"/>
    </xf>
    <xf numFmtId="10" fontId="12" fillId="3" borderId="28" xfId="0" applyNumberFormat="1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 vertical="top" wrapText="1"/>
    </xf>
    <xf numFmtId="0" fontId="14" fillId="0" borderId="30" xfId="0" applyFont="1" applyFill="1" applyBorder="1" applyAlignment="1">
      <alignment horizontal="center" vertical="top" wrapText="1"/>
    </xf>
    <xf numFmtId="0" fontId="14" fillId="0" borderId="31" xfId="0" applyFont="1" applyFill="1" applyBorder="1" applyAlignment="1">
      <alignment horizontal="center" vertical="top" wrapText="1"/>
    </xf>
    <xf numFmtId="0" fontId="15" fillId="0" borderId="32" xfId="0" applyFont="1" applyBorder="1" applyAlignment="1" applyProtection="1">
      <alignment horizontal="center" vertical="top" wrapText="1"/>
      <protection locked="0"/>
    </xf>
    <xf numFmtId="0" fontId="15" fillId="0" borderId="33" xfId="0" applyFont="1" applyBorder="1" applyAlignment="1" applyProtection="1">
      <alignment horizontal="center" vertical="top" wrapText="1"/>
      <protection locked="0"/>
    </xf>
    <xf numFmtId="0" fontId="16" fillId="0" borderId="34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  <xf numFmtId="0" fontId="15" fillId="0" borderId="35" xfId="0" applyFont="1" applyBorder="1" applyAlignment="1" applyProtection="1">
      <alignment horizontal="center" vertical="top" wrapText="1"/>
      <protection locked="0"/>
    </xf>
    <xf numFmtId="0" fontId="15" fillId="0" borderId="36" xfId="0" applyFont="1" applyBorder="1" applyAlignment="1" applyProtection="1">
      <alignment horizontal="center" vertical="top" wrapText="1"/>
      <protection locked="0"/>
    </xf>
    <xf numFmtId="0" fontId="17" fillId="0" borderId="3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8" fillId="0" borderId="0" xfId="0" applyFont="1" applyAlignment="1"/>
    <xf numFmtId="2" fontId="11" fillId="0" borderId="0" xfId="0" applyNumberFormat="1" applyFont="1" applyAlignment="1">
      <alignment horizontal="center"/>
    </xf>
    <xf numFmtId="4" fontId="18" fillId="0" borderId="0" xfId="0" applyNumberFormat="1" applyFont="1"/>
    <xf numFmtId="0" fontId="19" fillId="0" borderId="0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  <xf numFmtId="0" fontId="13" fillId="0" borderId="0" xfId="0" applyFont="1"/>
    <xf numFmtId="0" fontId="20" fillId="0" borderId="0" xfId="0" applyFont="1" applyBorder="1" applyAlignment="1">
      <alignment vertical="distributed" wrapText="1"/>
    </xf>
    <xf numFmtId="0" fontId="1" fillId="0" borderId="0" xfId="0" applyFont="1" applyBorder="1" applyAlignment="1"/>
    <xf numFmtId="0" fontId="2" fillId="0" borderId="0" xfId="0" applyFont="1" applyBorder="1" applyAlignment="1"/>
    <xf numFmtId="0" fontId="21" fillId="0" borderId="0" xfId="0" applyFont="1" applyBorder="1" applyAlignment="1"/>
    <xf numFmtId="180" fontId="11" fillId="0" borderId="0" xfId="133" applyFont="1"/>
    <xf numFmtId="180" fontId="6" fillId="0" borderId="0" xfId="133" applyFont="1"/>
    <xf numFmtId="0" fontId="6" fillId="0" borderId="0" xfId="0" applyFont="1"/>
    <xf numFmtId="0" fontId="6" fillId="2" borderId="0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6" fillId="3" borderId="29" xfId="0" applyFont="1" applyFill="1" applyBorder="1" applyAlignment="1">
      <alignment horizontal="center"/>
    </xf>
    <xf numFmtId="0" fontId="5" fillId="0" borderId="38" xfId="0" applyFont="1" applyBorder="1" applyAlignment="1">
      <alignment horizontal="center" vertical="center" wrapText="1"/>
    </xf>
    <xf numFmtId="0" fontId="13" fillId="0" borderId="39" xfId="0" applyFont="1" applyBorder="1"/>
    <xf numFmtId="0" fontId="5" fillId="3" borderId="40" xfId="0" applyFont="1" applyFill="1" applyBorder="1" applyAlignment="1">
      <alignment horizontal="center"/>
    </xf>
    <xf numFmtId="0" fontId="5" fillId="0" borderId="41" xfId="0" applyFont="1" applyBorder="1" applyAlignment="1">
      <alignment horizontal="center" vertical="center" wrapText="1"/>
    </xf>
    <xf numFmtId="10" fontId="8" fillId="5" borderId="42" xfId="0" applyNumberFormat="1" applyFont="1" applyFill="1" applyBorder="1" applyAlignment="1">
      <alignment horizontal="center"/>
    </xf>
    <xf numFmtId="10" fontId="8" fillId="0" borderId="43" xfId="0" applyNumberFormat="1" applyFont="1" applyBorder="1" applyAlignment="1">
      <alignment horizontal="center" vertical="center"/>
    </xf>
    <xf numFmtId="4" fontId="9" fillId="2" borderId="44" xfId="0" applyNumberFormat="1" applyFont="1" applyFill="1" applyBorder="1" applyAlignment="1">
      <alignment horizontal="center"/>
    </xf>
    <xf numFmtId="4" fontId="13" fillId="0" borderId="45" xfId="0" applyNumberFormat="1" applyFont="1" applyBorder="1" applyAlignment="1">
      <alignment horizontal="center"/>
    </xf>
    <xf numFmtId="0" fontId="13" fillId="0" borderId="0" xfId="0" applyFont="1" applyBorder="1"/>
    <xf numFmtId="10" fontId="8" fillId="0" borderId="45" xfId="0" applyNumberFormat="1" applyFont="1" applyBorder="1" applyAlignment="1">
      <alignment horizontal="center" vertical="center"/>
    </xf>
    <xf numFmtId="4" fontId="13" fillId="0" borderId="45" xfId="0" applyNumberFormat="1" applyFont="1" applyBorder="1" applyAlignment="1">
      <alignment horizontal="center" vertical="center"/>
    </xf>
    <xf numFmtId="10" fontId="10" fillId="4" borderId="44" xfId="0" applyNumberFormat="1" applyFont="1" applyFill="1" applyBorder="1" applyAlignment="1">
      <alignment horizontal="center" vertical="center"/>
    </xf>
    <xf numFmtId="10" fontId="13" fillId="5" borderId="44" xfId="0" applyNumberFormat="1" applyFont="1" applyFill="1" applyBorder="1" applyAlignment="1">
      <alignment horizontal="center" vertical="center"/>
    </xf>
    <xf numFmtId="10" fontId="13" fillId="0" borderId="45" xfId="0" applyNumberFormat="1" applyFont="1" applyBorder="1" applyAlignment="1">
      <alignment horizontal="center" vertical="center"/>
    </xf>
    <xf numFmtId="4" fontId="9" fillId="2" borderId="44" xfId="0" applyNumberFormat="1" applyFont="1" applyFill="1" applyBorder="1" applyAlignment="1">
      <alignment horizontal="center" vertical="center"/>
    </xf>
    <xf numFmtId="10" fontId="9" fillId="2" borderId="44" xfId="7" applyNumberFormat="1" applyFont="1" applyFill="1" applyBorder="1" applyAlignment="1">
      <alignment horizontal="center" vertical="center"/>
    </xf>
    <xf numFmtId="10" fontId="9" fillId="7" borderId="44" xfId="7" applyNumberFormat="1" applyFont="1" applyFill="1" applyBorder="1" applyAlignment="1">
      <alignment horizontal="center" vertical="center"/>
    </xf>
    <xf numFmtId="9" fontId="9" fillId="2" borderId="44" xfId="7" applyFont="1" applyFill="1" applyBorder="1" applyAlignment="1">
      <alignment horizontal="center" vertical="center"/>
    </xf>
    <xf numFmtId="9" fontId="9" fillId="7" borderId="44" xfId="7" applyFont="1" applyFill="1" applyBorder="1" applyAlignment="1">
      <alignment horizontal="center" vertical="center"/>
    </xf>
    <xf numFmtId="4" fontId="5" fillId="3" borderId="46" xfId="0" applyNumberFormat="1" applyFont="1" applyFill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/>
    <xf numFmtId="4" fontId="5" fillId="0" borderId="49" xfId="0" applyNumberFormat="1" applyFont="1" applyBorder="1" applyAlignment="1">
      <alignment horizontal="center" vertical="center"/>
    </xf>
    <xf numFmtId="0" fontId="15" fillId="0" borderId="50" xfId="0" applyFont="1" applyBorder="1" applyAlignment="1" applyProtection="1">
      <alignment horizontal="center" vertical="top" wrapText="1"/>
      <protection locked="0"/>
    </xf>
    <xf numFmtId="0" fontId="15" fillId="0" borderId="51" xfId="0" applyFont="1" applyBorder="1" applyAlignment="1" applyProtection="1">
      <alignment horizontal="center" vertical="top" wrapText="1"/>
      <protection locked="0"/>
    </xf>
    <xf numFmtId="2" fontId="11" fillId="0" borderId="0" xfId="0" applyNumberFormat="1" applyFont="1" applyAlignment="1">
      <alignment horizontal="right"/>
    </xf>
    <xf numFmtId="0" fontId="11" fillId="0" borderId="0" xfId="0" applyFont="1"/>
    <xf numFmtId="0" fontId="19" fillId="0" borderId="0" xfId="0" applyFont="1" applyBorder="1" applyAlignment="1" applyProtection="1">
      <alignment vertical="center" wrapText="1"/>
      <protection locked="0"/>
    </xf>
    <xf numFmtId="0" fontId="23" fillId="0" borderId="0" xfId="0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 wrapText="1"/>
    </xf>
    <xf numFmtId="2" fontId="23" fillId="0" borderId="0" xfId="0" applyNumberFormat="1" applyFont="1" applyAlignment="1">
      <alignment horizontal="center"/>
    </xf>
    <xf numFmtId="178" fontId="23" fillId="0" borderId="0" xfId="0" applyNumberFormat="1" applyFont="1" applyAlignment="1">
      <alignment horizontal="right"/>
    </xf>
    <xf numFmtId="2" fontId="23" fillId="0" borderId="0" xfId="0" applyNumberFormat="1" applyFont="1" applyAlignment="1">
      <alignment horizontal="right"/>
    </xf>
    <xf numFmtId="180" fontId="23" fillId="0" borderId="0" xfId="133" applyFont="1"/>
    <xf numFmtId="180" fontId="24" fillId="0" borderId="0" xfId="133" applyFont="1"/>
    <xf numFmtId="0" fontId="24" fillId="0" borderId="0" xfId="0" applyFont="1"/>
    <xf numFmtId="0" fontId="23" fillId="0" borderId="0" xfId="0" applyFont="1"/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wrapText="1"/>
    </xf>
    <xf numFmtId="178" fontId="11" fillId="0" borderId="0" xfId="0" applyNumberFormat="1" applyFont="1" applyAlignment="1">
      <alignment horizontal="right"/>
    </xf>
    <xf numFmtId="0" fontId="2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52" xfId="0" applyFont="1" applyBorder="1" applyAlignment="1" applyProtection="1">
      <alignment horizontal="center"/>
    </xf>
    <xf numFmtId="49" fontId="11" fillId="0" borderId="52" xfId="0" applyNumberFormat="1" applyFont="1" applyBorder="1" applyAlignment="1" applyProtection="1">
      <alignment horizontal="center"/>
    </xf>
    <xf numFmtId="0" fontId="11" fillId="0" borderId="53" xfId="0" applyFont="1" applyBorder="1" applyAlignment="1" applyProtection="1">
      <alignment horizontal="left" wrapText="1"/>
    </xf>
    <xf numFmtId="0" fontId="6" fillId="8" borderId="54" xfId="0" applyFont="1" applyFill="1" applyBorder="1" applyAlignment="1" applyProtection="1">
      <alignment horizontal="center" vertical="center" wrapText="1"/>
    </xf>
    <xf numFmtId="0" fontId="6" fillId="8" borderId="55" xfId="0" applyFont="1" applyFill="1" applyBorder="1" applyAlignment="1" applyProtection="1">
      <alignment horizontal="center" vertical="center" wrapText="1"/>
    </xf>
    <xf numFmtId="0" fontId="6" fillId="8" borderId="56" xfId="0" applyFont="1" applyFill="1" applyBorder="1" applyAlignment="1" applyProtection="1">
      <alignment horizontal="center" vertical="center"/>
    </xf>
    <xf numFmtId="0" fontId="6" fillId="8" borderId="57" xfId="0" applyFont="1" applyFill="1" applyBorder="1" applyAlignment="1" applyProtection="1">
      <alignment horizontal="center" vertical="center" wrapText="1"/>
    </xf>
    <xf numFmtId="2" fontId="6" fillId="8" borderId="11" xfId="0" applyNumberFormat="1" applyFont="1" applyFill="1" applyBorder="1" applyAlignment="1" applyProtection="1">
      <alignment horizontal="center" vertical="center"/>
    </xf>
    <xf numFmtId="2" fontId="6" fillId="8" borderId="11" xfId="0" applyNumberFormat="1" applyFont="1" applyFill="1" applyBorder="1" applyAlignment="1" applyProtection="1">
      <alignment horizontal="center" vertical="center" wrapText="1"/>
    </xf>
    <xf numFmtId="178" fontId="6" fillId="8" borderId="11" xfId="0" applyNumberFormat="1" applyFont="1" applyFill="1" applyBorder="1" applyAlignment="1" applyProtection="1">
      <alignment horizontal="center" vertical="center" wrapText="1"/>
    </xf>
    <xf numFmtId="0" fontId="6" fillId="8" borderId="11" xfId="0" applyFont="1" applyFill="1" applyBorder="1" applyAlignment="1" applyProtection="1">
      <alignment horizontal="center" vertical="center" wrapText="1"/>
    </xf>
    <xf numFmtId="2" fontId="6" fillId="8" borderId="57" xfId="0" applyNumberFormat="1" applyFont="1" applyFill="1" applyBorder="1" applyAlignment="1" applyProtection="1">
      <alignment horizontal="center" vertical="center"/>
    </xf>
    <xf numFmtId="2" fontId="6" fillId="8" borderId="57" xfId="0" applyNumberFormat="1" applyFont="1" applyFill="1" applyBorder="1" applyAlignment="1" applyProtection="1">
      <alignment horizontal="center" vertical="center" wrapText="1"/>
    </xf>
    <xf numFmtId="178" fontId="6" fillId="8" borderId="57" xfId="0" applyNumberFormat="1" applyFont="1" applyFill="1" applyBorder="1" applyAlignment="1" applyProtection="1">
      <alignment horizontal="center" vertical="center" wrapText="1"/>
    </xf>
    <xf numFmtId="0" fontId="6" fillId="8" borderId="58" xfId="0" applyFont="1" applyFill="1" applyBorder="1" applyAlignment="1" applyProtection="1">
      <alignment horizontal="center" vertical="center"/>
    </xf>
    <xf numFmtId="0" fontId="6" fillId="8" borderId="59" xfId="0" applyFont="1" applyFill="1" applyBorder="1" applyAlignment="1" applyProtection="1">
      <alignment horizontal="center" vertical="center" wrapText="1"/>
    </xf>
    <xf numFmtId="2" fontId="6" fillId="8" borderId="59" xfId="0" applyNumberFormat="1" applyFont="1" applyFill="1" applyBorder="1" applyAlignment="1" applyProtection="1">
      <alignment horizontal="center" vertical="center"/>
    </xf>
    <xf numFmtId="2" fontId="6" fillId="8" borderId="59" xfId="0" applyNumberFormat="1" applyFont="1" applyFill="1" applyBorder="1" applyAlignment="1" applyProtection="1">
      <alignment horizontal="center" vertical="center" wrapText="1"/>
    </xf>
    <xf numFmtId="178" fontId="6" fillId="8" borderId="59" xfId="0" applyNumberFormat="1" applyFont="1" applyFill="1" applyBorder="1" applyAlignment="1" applyProtection="1">
      <alignment horizontal="center" vertical="center" wrapText="1"/>
    </xf>
    <xf numFmtId="0" fontId="6" fillId="9" borderId="60" xfId="178" applyFont="1" applyFill="1" applyBorder="1" applyAlignment="1" applyProtection="1">
      <alignment horizontal="center" vertical="center"/>
    </xf>
    <xf numFmtId="49" fontId="6" fillId="9" borderId="61" xfId="178" applyNumberFormat="1" applyFont="1" applyFill="1" applyBorder="1" applyAlignment="1" applyProtection="1">
      <alignment horizontal="center" vertical="center"/>
    </xf>
    <xf numFmtId="0" fontId="6" fillId="9" borderId="61" xfId="178" applyFont="1" applyFill="1" applyBorder="1" applyAlignment="1" applyProtection="1">
      <alignment horizontal="center" vertical="center" wrapText="1"/>
    </xf>
    <xf numFmtId="2" fontId="6" fillId="7" borderId="61" xfId="0" applyNumberFormat="1" applyFont="1" applyFill="1" applyBorder="1" applyAlignment="1" applyProtection="1">
      <alignment horizontal="left" vertical="center" wrapText="1"/>
    </xf>
    <xf numFmtId="2" fontId="11" fillId="7" borderId="61" xfId="0" applyNumberFormat="1" applyFont="1" applyFill="1" applyBorder="1" applyAlignment="1" applyProtection="1">
      <alignment horizontal="center" vertical="center"/>
    </xf>
    <xf numFmtId="178" fontId="11" fillId="7" borderId="61" xfId="0" applyNumberFormat="1" applyFont="1" applyFill="1" applyBorder="1" applyAlignment="1" applyProtection="1">
      <alignment horizontal="center" vertical="center" wrapText="1"/>
    </xf>
    <xf numFmtId="0" fontId="6" fillId="7" borderId="61" xfId="0" applyFont="1" applyFill="1" applyBorder="1" applyAlignment="1" applyProtection="1">
      <alignment horizontal="center" vertical="center" wrapText="1"/>
    </xf>
    <xf numFmtId="0" fontId="11" fillId="10" borderId="62" xfId="178" applyFont="1" applyFill="1" applyBorder="1" applyAlignment="1" applyProtection="1">
      <alignment horizontal="center" vertical="center"/>
    </xf>
    <xf numFmtId="49" fontId="11" fillId="10" borderId="7" xfId="178" applyNumberFormat="1" applyFont="1" applyFill="1" applyBorder="1" applyAlignment="1" applyProtection="1">
      <alignment horizontal="center" vertical="center" wrapText="1"/>
    </xf>
    <xf numFmtId="0" fontId="11" fillId="10" borderId="7" xfId="178" applyFont="1" applyFill="1" applyBorder="1" applyAlignment="1" applyProtection="1">
      <alignment horizontal="center" vertical="center" wrapText="1"/>
    </xf>
    <xf numFmtId="2" fontId="11" fillId="2" borderId="7" xfId="0" applyNumberFormat="1" applyFont="1" applyFill="1" applyBorder="1" applyAlignment="1" applyProtection="1">
      <alignment horizontal="left" vertical="center" wrapText="1"/>
    </xf>
    <xf numFmtId="2" fontId="11" fillId="2" borderId="7" xfId="0" applyNumberFormat="1" applyFont="1" applyFill="1" applyBorder="1" applyAlignment="1" applyProtection="1">
      <alignment horizontal="center" vertical="center"/>
    </xf>
    <xf numFmtId="4" fontId="11" fillId="2" borderId="7" xfId="0" applyNumberFormat="1" applyFont="1" applyFill="1" applyBorder="1" applyAlignment="1" applyProtection="1">
      <alignment horizontal="right" vertical="center" wrapText="1"/>
    </xf>
    <xf numFmtId="0" fontId="11" fillId="2" borderId="7" xfId="0" applyFont="1" applyFill="1" applyBorder="1" applyAlignment="1" applyProtection="1">
      <alignment horizontal="center" vertical="center" wrapText="1"/>
    </xf>
    <xf numFmtId="0" fontId="6" fillId="9" borderId="62" xfId="178" applyFont="1" applyFill="1" applyBorder="1" applyAlignment="1" applyProtection="1">
      <alignment horizontal="center" vertical="center"/>
    </xf>
    <xf numFmtId="49" fontId="6" fillId="9" borderId="7" xfId="178" applyNumberFormat="1" applyFont="1" applyFill="1" applyBorder="1" applyAlignment="1" applyProtection="1">
      <alignment horizontal="center" vertical="center"/>
    </xf>
    <xf numFmtId="0" fontId="6" fillId="9" borderId="7" xfId="178" applyFont="1" applyFill="1" applyBorder="1" applyAlignment="1" applyProtection="1">
      <alignment horizontal="center" vertical="center" wrapText="1"/>
    </xf>
    <xf numFmtId="2" fontId="6" fillId="7" borderId="7" xfId="0" applyNumberFormat="1" applyFont="1" applyFill="1" applyBorder="1" applyAlignment="1" applyProtection="1">
      <alignment horizontal="left" vertical="center" wrapText="1"/>
    </xf>
    <xf numFmtId="2" fontId="11" fillId="7" borderId="7" xfId="0" applyNumberFormat="1" applyFont="1" applyFill="1" applyBorder="1" applyAlignment="1" applyProtection="1">
      <alignment horizontal="center" vertical="center"/>
    </xf>
    <xf numFmtId="4" fontId="11" fillId="7" borderId="7" xfId="0" applyNumberFormat="1" applyFont="1" applyFill="1" applyBorder="1" applyAlignment="1" applyProtection="1">
      <alignment horizontal="right" vertical="center" wrapText="1"/>
    </xf>
    <xf numFmtId="0" fontId="11" fillId="7" borderId="7" xfId="0" applyFont="1" applyFill="1" applyBorder="1" applyAlignment="1" applyProtection="1">
      <alignment horizontal="center" vertical="center" wrapText="1"/>
    </xf>
    <xf numFmtId="49" fontId="11" fillId="10" borderId="7" xfId="178" applyNumberFormat="1" applyFont="1" applyFill="1" applyBorder="1" applyAlignment="1" applyProtection="1">
      <alignment horizontal="center" vertical="center"/>
    </xf>
    <xf numFmtId="0" fontId="11" fillId="6" borderId="63" xfId="174" applyNumberFormat="1" applyFont="1" applyFill="1" applyBorder="1" applyAlignment="1" applyProtection="1">
      <alignment horizontal="center" vertical="center"/>
    </xf>
    <xf numFmtId="49" fontId="11" fillId="6" borderId="9" xfId="174" applyNumberFormat="1" applyFont="1" applyFill="1" applyBorder="1" applyAlignment="1" applyProtection="1">
      <alignment horizontal="center" vertical="center" wrapText="1"/>
    </xf>
    <xf numFmtId="0" fontId="11" fillId="6" borderId="9" xfId="174" applyNumberFormat="1" applyFont="1" applyFill="1" applyBorder="1" applyAlignment="1" applyProtection="1">
      <alignment horizontal="center" vertical="center"/>
    </xf>
    <xf numFmtId="4" fontId="11" fillId="2" borderId="9" xfId="173" applyNumberFormat="1" applyFont="1" applyFill="1" applyBorder="1" applyAlignment="1" applyProtection="1">
      <alignment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4" fontId="11" fillId="6" borderId="9" xfId="178" applyNumberFormat="1" applyFont="1" applyFill="1" applyBorder="1" applyAlignment="1" applyProtection="1">
      <alignment horizontal="center" vertical="center" wrapText="1"/>
    </xf>
    <xf numFmtId="177" fontId="11" fillId="6" borderId="9" xfId="178" applyNumberFormat="1" applyFont="1" applyFill="1" applyBorder="1" applyAlignment="1" applyProtection="1">
      <alignment horizontal="right" vertical="center"/>
    </xf>
    <xf numFmtId="10" fontId="11" fillId="2" borderId="9" xfId="7" applyNumberFormat="1" applyFont="1" applyFill="1" applyBorder="1" applyAlignment="1" applyProtection="1">
      <alignment horizontal="right" vertical="center"/>
    </xf>
    <xf numFmtId="0" fontId="6" fillId="7" borderId="64" xfId="0" applyFont="1" applyFill="1" applyBorder="1" applyAlignment="1" applyProtection="1">
      <alignment horizontal="center" vertical="center" wrapText="1"/>
    </xf>
    <xf numFmtId="0" fontId="6" fillId="7" borderId="65" xfId="0" applyFont="1" applyFill="1" applyBorder="1" applyAlignment="1" applyProtection="1">
      <alignment horizontal="center" vertical="center" wrapText="1"/>
    </xf>
    <xf numFmtId="0" fontId="14" fillId="0" borderId="7" xfId="0" applyFont="1" applyFill="1" applyBorder="1" applyAlignment="1" applyProtection="1">
      <alignment horizontal="center" vertical="top" wrapText="1"/>
      <protection locked="0"/>
    </xf>
    <xf numFmtId="0" fontId="15" fillId="0" borderId="66" xfId="0" applyFont="1" applyBorder="1" applyAlignment="1" applyProtection="1">
      <alignment horizontal="center" vertical="top" wrapText="1"/>
      <protection locked="0"/>
    </xf>
    <xf numFmtId="0" fontId="15" fillId="0" borderId="55" xfId="0" applyFont="1" applyBorder="1" applyAlignment="1" applyProtection="1">
      <alignment horizontal="center" vertical="top" wrapText="1"/>
      <protection locked="0"/>
    </xf>
    <xf numFmtId="0" fontId="16" fillId="0" borderId="44" xfId="0" applyFont="1" applyBorder="1" applyAlignment="1" applyProtection="1">
      <alignment horizontal="center" vertical="top" wrapText="1"/>
      <protection locked="0"/>
    </xf>
    <xf numFmtId="0" fontId="16" fillId="0" borderId="67" xfId="0" applyFont="1" applyBorder="1" applyAlignment="1" applyProtection="1">
      <alignment horizontal="center" vertical="top" wrapText="1"/>
      <protection locked="0"/>
    </xf>
    <xf numFmtId="0" fontId="16" fillId="0" borderId="68" xfId="0" applyFont="1" applyBorder="1" applyAlignment="1" applyProtection="1">
      <alignment horizontal="center" vertical="top" wrapText="1"/>
      <protection locked="0"/>
    </xf>
    <xf numFmtId="0" fontId="15" fillId="0" borderId="9" xfId="0" applyFont="1" applyBorder="1" applyAlignment="1" applyProtection="1">
      <alignment horizontal="center" vertical="top" wrapText="1"/>
      <protection locked="0"/>
    </xf>
    <xf numFmtId="0" fontId="16" fillId="0" borderId="9" xfId="0" applyFont="1" applyBorder="1" applyAlignment="1" applyProtection="1">
      <alignment horizontal="center" vertical="top" wrapText="1"/>
      <protection locked="0"/>
    </xf>
    <xf numFmtId="0" fontId="15" fillId="0" borderId="42" xfId="0" applyFont="1" applyBorder="1" applyAlignment="1" applyProtection="1">
      <alignment horizontal="center" vertical="top" wrapText="1"/>
      <protection locked="0"/>
    </xf>
    <xf numFmtId="0" fontId="15" fillId="0" borderId="69" xfId="0" applyFont="1" applyBorder="1" applyAlignment="1" applyProtection="1">
      <alignment horizontal="center" vertical="top" wrapText="1"/>
      <protection locked="0"/>
    </xf>
    <xf numFmtId="0" fontId="25" fillId="0" borderId="70" xfId="0" applyFont="1" applyBorder="1" applyAlignment="1" applyProtection="1">
      <alignment horizontal="center" vertical="center" textRotation="255"/>
      <protection locked="0"/>
    </xf>
    <xf numFmtId="4" fontId="26" fillId="0" borderId="70" xfId="0" applyNumberFormat="1" applyFont="1" applyBorder="1" applyAlignment="1" applyProtection="1">
      <alignment horizontal="left" vertical="center" wrapText="1"/>
      <protection locked="0"/>
    </xf>
    <xf numFmtId="4" fontId="26" fillId="0" borderId="0" xfId="0" applyNumberFormat="1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center" vertical="center" textRotation="255"/>
      <protection locked="0"/>
    </xf>
    <xf numFmtId="4" fontId="26" fillId="0" borderId="0" xfId="0" applyNumberFormat="1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left" vertical="center" wrapText="1"/>
      <protection locked="0"/>
    </xf>
    <xf numFmtId="4" fontId="26" fillId="0" borderId="0" xfId="0" applyNumberFormat="1" applyFont="1" applyAlignment="1" applyProtection="1">
      <alignment horizontal="left" vertical="center" wrapText="1"/>
      <protection locked="0"/>
    </xf>
    <xf numFmtId="4" fontId="25" fillId="0" borderId="0" xfId="0" applyNumberFormat="1" applyFont="1" applyAlignment="1" applyProtection="1">
      <alignment horizontal="left" vertical="center" wrapText="1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6" fillId="8" borderId="71" xfId="0" applyFont="1" applyFill="1" applyBorder="1" applyAlignment="1" applyProtection="1">
      <alignment horizontal="center" vertical="center" wrapText="1"/>
    </xf>
    <xf numFmtId="0" fontId="6" fillId="8" borderId="72" xfId="0" applyFont="1" applyFill="1" applyBorder="1" applyAlignment="1" applyProtection="1">
      <alignment horizontal="center" vertical="center" wrapText="1"/>
      <protection locked="0"/>
    </xf>
    <xf numFmtId="0" fontId="6" fillId="8" borderId="55" xfId="0" applyFont="1" applyFill="1" applyBorder="1" applyAlignment="1" applyProtection="1">
      <alignment horizontal="center" vertical="center" wrapText="1"/>
      <protection locked="0"/>
    </xf>
    <xf numFmtId="0" fontId="6" fillId="8" borderId="73" xfId="0" applyFont="1" applyFill="1" applyBorder="1" applyAlignment="1" applyProtection="1">
      <alignment horizontal="center" vertical="center" wrapText="1"/>
      <protection locked="0"/>
    </xf>
    <xf numFmtId="0" fontId="6" fillId="8" borderId="9" xfId="0" applyFont="1" applyFill="1" applyBorder="1" applyAlignment="1" applyProtection="1">
      <alignment horizontal="center" vertical="center" wrapText="1"/>
    </xf>
    <xf numFmtId="0" fontId="6" fillId="8" borderId="74" xfId="0" applyFont="1" applyFill="1" applyBorder="1" applyAlignment="1" applyProtection="1">
      <alignment horizontal="center" vertical="center" wrapText="1"/>
    </xf>
    <xf numFmtId="0" fontId="6" fillId="8" borderId="75" xfId="0" applyFont="1" applyFill="1" applyBorder="1" applyAlignment="1" applyProtection="1">
      <alignment horizontal="center" vertical="center" wrapText="1"/>
      <protection locked="0"/>
    </xf>
    <xf numFmtId="180" fontId="6" fillId="8" borderId="11" xfId="133" applyFont="1" applyFill="1" applyBorder="1" applyAlignment="1" applyProtection="1">
      <alignment horizontal="center" vertical="center" wrapText="1"/>
      <protection locked="0"/>
    </xf>
    <xf numFmtId="0" fontId="6" fillId="8" borderId="9" xfId="0" applyFont="1" applyFill="1" applyBorder="1" applyAlignment="1" applyProtection="1">
      <alignment horizontal="center" vertical="center" wrapText="1"/>
      <protection locked="0"/>
    </xf>
    <xf numFmtId="0" fontId="6" fillId="8" borderId="76" xfId="0" applyFont="1" applyFill="1" applyBorder="1" applyAlignment="1" applyProtection="1">
      <alignment horizontal="center" vertical="center" wrapText="1"/>
      <protection locked="0"/>
    </xf>
    <xf numFmtId="0" fontId="6" fillId="8" borderId="9" xfId="0" applyFont="1" applyFill="1" applyBorder="1" applyAlignment="1" applyProtection="1">
      <alignment horizontal="center" vertical="center" wrapText="1"/>
    </xf>
    <xf numFmtId="0" fontId="6" fillId="8" borderId="77" xfId="0" applyFont="1" applyFill="1" applyBorder="1" applyAlignment="1" applyProtection="1">
      <alignment horizontal="center" vertical="center" wrapText="1"/>
      <protection locked="0"/>
    </xf>
    <xf numFmtId="180" fontId="6" fillId="8" borderId="57" xfId="133" applyFont="1" applyFill="1" applyBorder="1" applyAlignment="1" applyProtection="1">
      <alignment horizontal="center" vertical="center" wrapText="1"/>
      <protection locked="0"/>
    </xf>
    <xf numFmtId="0" fontId="6" fillId="8" borderId="14" xfId="0" applyFont="1" applyFill="1" applyBorder="1" applyAlignment="1" applyProtection="1">
      <alignment horizontal="center" vertical="center" wrapText="1"/>
    </xf>
    <xf numFmtId="0" fontId="6" fillId="8" borderId="14" xfId="0" applyFont="1" applyFill="1" applyBorder="1" applyAlignment="1" applyProtection="1">
      <alignment horizontal="center" vertical="center" wrapText="1"/>
    </xf>
    <xf numFmtId="180" fontId="6" fillId="8" borderId="78" xfId="133" applyFont="1" applyFill="1" applyBorder="1" applyAlignment="1" applyProtection="1">
      <alignment horizontal="center" vertical="center" wrapText="1"/>
    </xf>
    <xf numFmtId="0" fontId="6" fillId="8" borderId="79" xfId="0" applyFont="1" applyFill="1" applyBorder="1" applyAlignment="1" applyProtection="1">
      <alignment horizontal="center" vertical="center" wrapText="1"/>
      <protection locked="0"/>
    </xf>
    <xf numFmtId="180" fontId="6" fillId="8" borderId="59" xfId="133" applyFont="1" applyFill="1" applyBorder="1" applyAlignment="1" applyProtection="1">
      <alignment horizontal="center" vertical="center" wrapText="1"/>
      <protection locked="0"/>
    </xf>
    <xf numFmtId="0" fontId="6" fillId="8" borderId="14" xfId="0" applyFont="1" applyFill="1" applyBorder="1" applyAlignment="1" applyProtection="1">
      <alignment horizontal="center" vertical="center" wrapText="1"/>
      <protection locked="0"/>
    </xf>
    <xf numFmtId="180" fontId="6" fillId="8" borderId="80" xfId="133" applyFont="1" applyFill="1" applyBorder="1" applyAlignment="1" applyProtection="1">
      <alignment horizontal="center" vertical="center" wrapText="1"/>
      <protection locked="0"/>
    </xf>
    <xf numFmtId="4" fontId="6" fillId="7" borderId="81" xfId="0" applyNumberFormat="1" applyFont="1" applyFill="1" applyBorder="1" applyAlignment="1" applyProtection="1">
      <alignment horizontal="right" vertical="center" wrapText="1"/>
    </xf>
    <xf numFmtId="0" fontId="6" fillId="7" borderId="82" xfId="0" applyFont="1" applyFill="1" applyBorder="1" applyAlignment="1" applyProtection="1">
      <alignment horizontal="center" vertical="center" wrapText="1"/>
      <protection locked="0"/>
    </xf>
    <xf numFmtId="4" fontId="11" fillId="7" borderId="83" xfId="0" applyNumberFormat="1" applyFont="1" applyFill="1" applyBorder="1" applyAlignment="1" applyProtection="1">
      <alignment horizontal="right" vertical="center" wrapText="1"/>
      <protection locked="0"/>
    </xf>
    <xf numFmtId="4" fontId="6" fillId="7" borderId="61" xfId="133" applyNumberFormat="1" applyFont="1" applyFill="1" applyBorder="1" applyAlignment="1" applyProtection="1">
      <alignment horizontal="right" vertical="center" wrapText="1"/>
      <protection locked="0"/>
    </xf>
    <xf numFmtId="0" fontId="11" fillId="7" borderId="61" xfId="0" applyFont="1" applyFill="1" applyBorder="1" applyProtection="1">
      <protection locked="0"/>
    </xf>
    <xf numFmtId="0" fontId="11" fillId="7" borderId="84" xfId="0" applyFont="1" applyFill="1" applyBorder="1" applyProtection="1">
      <protection locked="0"/>
    </xf>
    <xf numFmtId="4" fontId="11" fillId="2" borderId="7" xfId="0" applyNumberFormat="1" applyFont="1" applyFill="1" applyBorder="1" applyAlignment="1" applyProtection="1">
      <alignment horizontal="center" vertical="center" wrapText="1"/>
    </xf>
    <xf numFmtId="4" fontId="11" fillId="2" borderId="42" xfId="0" applyNumberFormat="1" applyFont="1" applyFill="1" applyBorder="1" applyAlignment="1" applyProtection="1">
      <alignment horizontal="center" vertical="center" wrapText="1"/>
    </xf>
    <xf numFmtId="4" fontId="6" fillId="2" borderId="85" xfId="0" applyNumberFormat="1" applyFont="1" applyFill="1" applyBorder="1" applyAlignment="1" applyProtection="1">
      <alignment horizontal="center" vertical="center" wrapText="1"/>
    </xf>
    <xf numFmtId="0" fontId="6" fillId="2" borderId="86" xfId="0" applyFont="1" applyFill="1" applyBorder="1" applyAlignment="1" applyProtection="1">
      <alignment horizontal="center" vertical="center" wrapText="1"/>
      <protection locked="0"/>
    </xf>
    <xf numFmtId="4" fontId="11" fillId="2" borderId="87" xfId="0" applyNumberFormat="1" applyFont="1" applyFill="1" applyBorder="1" applyAlignment="1" applyProtection="1">
      <alignment horizontal="right" vertical="center" wrapText="1"/>
      <protection locked="0"/>
    </xf>
    <xf numFmtId="4" fontId="6" fillId="2" borderId="7" xfId="133" applyNumberFormat="1" applyFont="1" applyFill="1" applyBorder="1" applyAlignment="1" applyProtection="1">
      <alignment horizontal="right" vertical="center" wrapText="1"/>
      <protection locked="0"/>
    </xf>
    <xf numFmtId="0" fontId="11" fillId="0" borderId="7" xfId="0" applyFont="1" applyBorder="1" applyProtection="1">
      <protection locked="0"/>
    </xf>
    <xf numFmtId="0" fontId="11" fillId="0" borderId="88" xfId="0" applyFont="1" applyBorder="1" applyProtection="1">
      <protection locked="0"/>
    </xf>
    <xf numFmtId="4" fontId="11" fillId="7" borderId="7" xfId="0" applyNumberFormat="1" applyFont="1" applyFill="1" applyBorder="1" applyAlignment="1" applyProtection="1">
      <alignment horizontal="center" vertical="center" wrapText="1"/>
    </xf>
    <xf numFmtId="4" fontId="11" fillId="7" borderId="42" xfId="0" applyNumberFormat="1" applyFont="1" applyFill="1" applyBorder="1" applyAlignment="1" applyProtection="1">
      <alignment horizontal="center" vertical="center" wrapText="1"/>
    </xf>
    <xf numFmtId="4" fontId="6" fillId="7" borderId="85" xfId="0" applyNumberFormat="1" applyFont="1" applyFill="1" applyBorder="1" applyAlignment="1" applyProtection="1">
      <alignment horizontal="right" vertical="center" wrapText="1"/>
    </xf>
    <xf numFmtId="0" fontId="6" fillId="7" borderId="86" xfId="0" applyFont="1" applyFill="1" applyBorder="1" applyAlignment="1" applyProtection="1">
      <alignment horizontal="center" vertical="center" wrapText="1"/>
      <protection locked="0"/>
    </xf>
    <xf numFmtId="4" fontId="11" fillId="7" borderId="87" xfId="0" applyNumberFormat="1" applyFont="1" applyFill="1" applyBorder="1" applyAlignment="1" applyProtection="1">
      <alignment horizontal="right" vertical="center" wrapText="1"/>
      <protection locked="0"/>
    </xf>
    <xf numFmtId="4" fontId="6" fillId="7" borderId="7" xfId="133" applyNumberFormat="1" applyFont="1" applyFill="1" applyBorder="1" applyAlignment="1" applyProtection="1">
      <alignment horizontal="right" vertical="center" wrapText="1"/>
      <protection locked="0"/>
    </xf>
    <xf numFmtId="0" fontId="11" fillId="7" borderId="7" xfId="0" applyFont="1" applyFill="1" applyBorder="1" applyProtection="1">
      <protection locked="0"/>
    </xf>
    <xf numFmtId="0" fontId="11" fillId="7" borderId="88" xfId="0" applyFont="1" applyFill="1" applyBorder="1" applyProtection="1">
      <protection locked="0"/>
    </xf>
    <xf numFmtId="4" fontId="6" fillId="7" borderId="85" xfId="0" applyNumberFormat="1" applyFont="1" applyFill="1" applyBorder="1" applyAlignment="1" applyProtection="1">
      <alignment horizontal="center" vertical="center" wrapText="1"/>
    </xf>
    <xf numFmtId="4" fontId="11" fillId="2" borderId="9" xfId="133" applyNumberFormat="1" applyFont="1" applyFill="1" applyBorder="1" applyAlignment="1" applyProtection="1">
      <alignment vertical="center"/>
    </xf>
    <xf numFmtId="10" fontId="11" fillId="2" borderId="44" xfId="7" applyNumberFormat="1" applyFont="1" applyFill="1" applyBorder="1" applyAlignment="1" applyProtection="1">
      <alignment vertical="center"/>
    </xf>
    <xf numFmtId="4" fontId="11" fillId="2" borderId="74" xfId="133" applyNumberFormat="1" applyFont="1" applyFill="1" applyBorder="1" applyAlignment="1" applyProtection="1">
      <alignment vertical="center"/>
    </xf>
    <xf numFmtId="4" fontId="11" fillId="2" borderId="89" xfId="133" applyNumberFormat="1" applyFont="1" applyFill="1" applyBorder="1" applyAlignment="1" applyProtection="1">
      <alignment vertical="center"/>
      <protection locked="0"/>
    </xf>
    <xf numFmtId="4" fontId="11" fillId="2" borderId="68" xfId="133" applyNumberFormat="1" applyFont="1" applyFill="1" applyBorder="1" applyAlignment="1" applyProtection="1">
      <alignment vertical="center"/>
      <protection locked="0"/>
    </xf>
    <xf numFmtId="4" fontId="11" fillId="2" borderId="9" xfId="0" applyNumberFormat="1" applyFont="1" applyFill="1" applyBorder="1" applyAlignment="1" applyProtection="1">
      <alignment horizontal="right" vertical="center"/>
      <protection locked="0"/>
    </xf>
    <xf numFmtId="0" fontId="11" fillId="0" borderId="9" xfId="0" applyFont="1" applyBorder="1" applyProtection="1">
      <protection locked="0"/>
    </xf>
    <xf numFmtId="0" fontId="11" fillId="0" borderId="76" xfId="0" applyFont="1" applyBorder="1" applyProtection="1">
      <protection locked="0"/>
    </xf>
    <xf numFmtId="10" fontId="6" fillId="7" borderId="65" xfId="7" applyNumberFormat="1" applyFont="1" applyFill="1" applyBorder="1" applyAlignment="1" applyProtection="1">
      <alignment vertical="center" wrapText="1"/>
    </xf>
    <xf numFmtId="4" fontId="6" fillId="7" borderId="90" xfId="2" applyNumberFormat="1" applyFont="1" applyFill="1" applyBorder="1" applyAlignment="1" applyProtection="1">
      <alignment vertical="center" wrapText="1"/>
    </xf>
    <xf numFmtId="10" fontId="6" fillId="7" borderId="91" xfId="7" applyNumberFormat="1" applyFont="1" applyFill="1" applyBorder="1" applyAlignment="1" applyProtection="1">
      <alignment horizontal="center" vertical="center"/>
      <protection locked="0"/>
    </xf>
    <xf numFmtId="10" fontId="6" fillId="7" borderId="65" xfId="7" applyNumberFormat="1" applyFont="1" applyFill="1" applyBorder="1" applyAlignment="1" applyProtection="1">
      <alignment horizontal="center" vertical="center"/>
      <protection locked="0"/>
    </xf>
    <xf numFmtId="2" fontId="6" fillId="7" borderId="92" xfId="2" applyNumberFormat="1" applyFont="1" applyFill="1" applyBorder="1" applyAlignment="1" applyProtection="1">
      <alignment vertical="center" wrapText="1"/>
      <protection locked="0"/>
    </xf>
    <xf numFmtId="0" fontId="15" fillId="0" borderId="93" xfId="0" applyFont="1" applyBorder="1" applyAlignment="1" applyProtection="1">
      <alignment horizontal="center" vertical="top" wrapText="1"/>
      <protection locked="0"/>
    </xf>
    <xf numFmtId="0" fontId="15" fillId="0" borderId="87" xfId="0" applyFont="1" applyBorder="1" applyAlignment="1" applyProtection="1">
      <alignment horizontal="center" vertical="top" wrapText="1"/>
      <protection locked="0"/>
    </xf>
    <xf numFmtId="0" fontId="23" fillId="0" borderId="0" xfId="0" applyFont="1" applyProtection="1">
      <protection locked="0"/>
    </xf>
    <xf numFmtId="4" fontId="23" fillId="0" borderId="0" xfId="0" applyNumberFormat="1" applyFont="1"/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 wrapText="1"/>
    </xf>
    <xf numFmtId="0" fontId="27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/>
    <xf numFmtId="0" fontId="28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4" fontId="6" fillId="7" borderId="94" xfId="133" applyNumberFormat="1" applyFont="1" applyFill="1" applyBorder="1" applyAlignment="1">
      <alignment horizontal="center" vertical="center"/>
    </xf>
    <xf numFmtId="4" fontId="6" fillId="7" borderId="95" xfId="133" applyNumberFormat="1" applyFont="1" applyFill="1" applyBorder="1" applyAlignment="1">
      <alignment horizontal="center" vertical="center"/>
    </xf>
    <xf numFmtId="0" fontId="6" fillId="7" borderId="96" xfId="0" applyFont="1" applyFill="1" applyBorder="1" applyAlignment="1">
      <alignment horizontal="center" vertical="center"/>
    </xf>
    <xf numFmtId="0" fontId="6" fillId="7" borderId="97" xfId="0" applyFont="1" applyFill="1" applyBorder="1" applyAlignment="1">
      <alignment horizontal="center" vertical="center"/>
    </xf>
    <xf numFmtId="0" fontId="6" fillId="7" borderId="94" xfId="0" applyFont="1" applyFill="1" applyBorder="1" applyAlignment="1">
      <alignment horizontal="center" vertical="center"/>
    </xf>
    <xf numFmtId="0" fontId="6" fillId="7" borderId="98" xfId="0" applyFont="1" applyFill="1" applyBorder="1" applyAlignment="1">
      <alignment horizontal="center" vertical="center" wrapText="1"/>
    </xf>
    <xf numFmtId="180" fontId="6" fillId="7" borderId="9" xfId="133" applyFont="1" applyFill="1" applyBorder="1" applyAlignment="1">
      <alignment horizontal="center" vertical="center" wrapText="1"/>
    </xf>
    <xf numFmtId="180" fontId="6" fillId="7" borderId="74" xfId="133" applyFont="1" applyFill="1" applyBorder="1" applyAlignment="1">
      <alignment horizontal="center" vertical="center" wrapText="1"/>
    </xf>
    <xf numFmtId="180" fontId="6" fillId="7" borderId="68" xfId="133" applyFont="1" applyFill="1" applyBorder="1" applyAlignment="1">
      <alignment horizontal="center" vertical="center" wrapText="1"/>
    </xf>
    <xf numFmtId="180" fontId="6" fillId="7" borderId="76" xfId="133" applyFont="1" applyFill="1" applyBorder="1" applyAlignment="1">
      <alignment horizontal="center" vertical="center" wrapText="1"/>
    </xf>
    <xf numFmtId="0" fontId="6" fillId="7" borderId="99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 wrapText="1"/>
    </xf>
    <xf numFmtId="180" fontId="6" fillId="7" borderId="14" xfId="133" applyFont="1" applyFill="1" applyBorder="1" applyAlignment="1">
      <alignment horizontal="center" vertical="center" wrapText="1"/>
    </xf>
    <xf numFmtId="180" fontId="6" fillId="7" borderId="78" xfId="133" applyFont="1" applyFill="1" applyBorder="1" applyAlignment="1">
      <alignment horizontal="center" vertical="center" wrapText="1"/>
    </xf>
    <xf numFmtId="180" fontId="6" fillId="7" borderId="13" xfId="133" applyFont="1" applyFill="1" applyBorder="1" applyAlignment="1">
      <alignment horizontal="center" vertical="center" wrapText="1"/>
    </xf>
    <xf numFmtId="180" fontId="6" fillId="7" borderId="80" xfId="133" applyFont="1" applyFill="1" applyBorder="1" applyAlignment="1">
      <alignment horizontal="center" vertical="center" wrapText="1"/>
    </xf>
    <xf numFmtId="0" fontId="29" fillId="8" borderId="62" xfId="0" applyFont="1" applyFill="1" applyBorder="1" applyAlignment="1">
      <alignment horizontal="center" vertical="center" wrapText="1"/>
    </xf>
    <xf numFmtId="2" fontId="29" fillId="8" borderId="7" xfId="0" applyNumberFormat="1" applyFont="1" applyFill="1" applyBorder="1" applyAlignment="1">
      <alignment horizontal="left" vertical="center" wrapText="1"/>
    </xf>
    <xf numFmtId="10" fontId="30" fillId="8" borderId="7" xfId="185" applyNumberFormat="1" applyFont="1" applyFill="1" applyBorder="1" applyAlignment="1">
      <alignment horizontal="center" vertical="center"/>
    </xf>
    <xf numFmtId="4" fontId="29" fillId="8" borderId="85" xfId="0" applyNumberFormat="1" applyFont="1" applyFill="1" applyBorder="1" applyAlignment="1">
      <alignment vertical="center"/>
    </xf>
    <xf numFmtId="10" fontId="30" fillId="8" borderId="87" xfId="185" applyNumberFormat="1" applyFont="1" applyFill="1" applyBorder="1" applyAlignment="1">
      <alignment horizontal="center" vertical="center"/>
    </xf>
    <xf numFmtId="4" fontId="29" fillId="8" borderId="84" xfId="0" applyNumberFormat="1" applyFont="1" applyFill="1" applyBorder="1" applyAlignment="1">
      <alignment vertical="center"/>
    </xf>
    <xf numFmtId="0" fontId="29" fillId="2" borderId="63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10" fontId="30" fillId="0" borderId="9" xfId="0" applyNumberFormat="1" applyFont="1" applyBorder="1"/>
    <xf numFmtId="0" fontId="30" fillId="0" borderId="74" xfId="0" applyFont="1" applyBorder="1"/>
    <xf numFmtId="10" fontId="30" fillId="0" borderId="68" xfId="0" applyNumberFormat="1" applyFont="1" applyBorder="1"/>
    <xf numFmtId="0" fontId="30" fillId="0" borderId="76" xfId="0" applyFont="1" applyBorder="1"/>
    <xf numFmtId="0" fontId="29" fillId="8" borderId="63" xfId="0" applyFont="1" applyFill="1" applyBorder="1" applyAlignment="1">
      <alignment horizontal="center" vertical="center" wrapText="1"/>
    </xf>
    <xf numFmtId="4" fontId="29" fillId="8" borderId="9" xfId="173" applyNumberFormat="1" applyFont="1" applyFill="1" applyBorder="1" applyAlignment="1">
      <alignment vertical="center" wrapText="1"/>
    </xf>
    <xf numFmtId="10" fontId="30" fillId="8" borderId="9" xfId="185" applyNumberFormat="1" applyFont="1" applyFill="1" applyBorder="1" applyAlignment="1">
      <alignment horizontal="center" vertical="center"/>
    </xf>
    <xf numFmtId="4" fontId="29" fillId="8" borderId="74" xfId="0" applyNumberFormat="1" applyFont="1" applyFill="1" applyBorder="1"/>
    <xf numFmtId="4" fontId="29" fillId="8" borderId="76" xfId="0" applyNumberFormat="1" applyFont="1" applyFill="1" applyBorder="1"/>
    <xf numFmtId="10" fontId="30" fillId="2" borderId="9" xfId="0" applyNumberFormat="1" applyFont="1" applyFill="1" applyBorder="1"/>
    <xf numFmtId="0" fontId="29" fillId="0" borderId="74" xfId="0" applyFont="1" applyBorder="1"/>
    <xf numFmtId="10" fontId="30" fillId="2" borderId="68" xfId="0" applyNumberFormat="1" applyFont="1" applyFill="1" applyBorder="1"/>
    <xf numFmtId="0" fontId="29" fillId="0" borderId="76" xfId="0" applyFont="1" applyBorder="1"/>
    <xf numFmtId="0" fontId="29" fillId="2" borderId="9" xfId="0" applyFont="1" applyFill="1" applyBorder="1" applyAlignment="1">
      <alignment horizontal="center" vertical="center" wrapText="1"/>
    </xf>
    <xf numFmtId="4" fontId="29" fillId="2" borderId="9" xfId="173" applyNumberFormat="1" applyFont="1" applyFill="1" applyBorder="1" applyAlignment="1">
      <alignment vertical="center" wrapText="1"/>
    </xf>
    <xf numFmtId="10" fontId="30" fillId="2" borderId="9" xfId="185" applyNumberFormat="1" applyFont="1" applyFill="1" applyBorder="1" applyAlignment="1">
      <alignment horizontal="center" vertical="center"/>
    </xf>
    <xf numFmtId="4" fontId="29" fillId="2" borderId="74" xfId="0" applyNumberFormat="1" applyFont="1" applyFill="1" applyBorder="1"/>
    <xf numFmtId="10" fontId="30" fillId="2" borderId="68" xfId="185" applyNumberFormat="1" applyFont="1" applyFill="1" applyBorder="1" applyAlignment="1">
      <alignment horizontal="center" vertical="center"/>
    </xf>
    <xf numFmtId="4" fontId="29" fillId="2" borderId="76" xfId="0" applyNumberFormat="1" applyFont="1" applyFill="1" applyBorder="1"/>
    <xf numFmtId="0" fontId="29" fillId="7" borderId="100" xfId="0" applyFont="1" applyFill="1" applyBorder="1" applyAlignment="1">
      <alignment horizontal="center" vertical="center" wrapText="1"/>
    </xf>
    <xf numFmtId="0" fontId="29" fillId="7" borderId="52" xfId="0" applyFont="1" applyFill="1" applyBorder="1" applyAlignment="1">
      <alignment horizontal="center" vertical="center" wrapText="1"/>
    </xf>
    <xf numFmtId="10" fontId="30" fillId="7" borderId="101" xfId="0" applyNumberFormat="1" applyFont="1" applyFill="1" applyBorder="1" applyAlignment="1">
      <alignment horizontal="center" vertical="center"/>
    </xf>
    <xf numFmtId="4" fontId="29" fillId="7" borderId="102" xfId="133" applyNumberFormat="1" applyFont="1" applyFill="1" applyBorder="1" applyAlignment="1">
      <alignment vertical="center"/>
    </xf>
    <xf numFmtId="4" fontId="29" fillId="7" borderId="103" xfId="133" applyNumberFormat="1" applyFont="1" applyFill="1" applyBorder="1" applyAlignment="1">
      <alignment vertical="center"/>
    </xf>
    <xf numFmtId="0" fontId="14" fillId="0" borderId="98" xfId="0" applyFont="1" applyBorder="1" applyAlignment="1">
      <alignment horizontal="center" vertical="top" wrapText="1"/>
    </xf>
    <xf numFmtId="0" fontId="15" fillId="0" borderId="98" xfId="0" applyFont="1" applyBorder="1" applyAlignment="1" applyProtection="1">
      <alignment horizontal="center" vertical="top" wrapText="1"/>
      <protection locked="0"/>
    </xf>
    <xf numFmtId="0" fontId="31" fillId="0" borderId="0" xfId="0" applyFont="1" applyBorder="1" applyAlignment="1" applyProtection="1">
      <alignment vertical="top" wrapText="1"/>
      <protection locked="0"/>
    </xf>
    <xf numFmtId="0" fontId="16" fillId="0" borderId="9" xfId="0" applyFont="1" applyBorder="1" applyAlignment="1">
      <alignment horizontal="center" vertical="top" wrapText="1"/>
    </xf>
    <xf numFmtId="0" fontId="15" fillId="0" borderId="9" xfId="0" applyFont="1" applyBorder="1" applyAlignment="1" applyProtection="1">
      <alignment vertical="top" wrapText="1"/>
      <protection locked="0"/>
    </xf>
    <xf numFmtId="0" fontId="17" fillId="0" borderId="0" xfId="0" applyFont="1" applyAlignment="1">
      <alignment vertical="center" textRotation="255"/>
    </xf>
    <xf numFmtId="0" fontId="32" fillId="0" borderId="70" xfId="0" applyFont="1" applyBorder="1" applyAlignment="1">
      <alignment horizontal="left" vertical="center" wrapText="1"/>
    </xf>
    <xf numFmtId="0" fontId="27" fillId="0" borderId="70" xfId="0" applyFont="1" applyBorder="1"/>
    <xf numFmtId="0" fontId="19" fillId="0" borderId="0" xfId="0" applyFont="1" applyAlignment="1" applyProtection="1">
      <alignment vertical="center" wrapText="1"/>
      <protection locked="0"/>
    </xf>
    <xf numFmtId="0" fontId="33" fillId="0" borderId="0" xfId="0" applyFont="1" applyAlignment="1">
      <alignment vertical="center" textRotation="255"/>
    </xf>
    <xf numFmtId="0" fontId="18" fillId="0" borderId="0" xfId="0" applyFont="1"/>
    <xf numFmtId="0" fontId="34" fillId="0" borderId="0" xfId="0" applyFont="1" applyAlignment="1">
      <alignment horizontal="left" vertical="distributed" wrapText="1"/>
    </xf>
    <xf numFmtId="0" fontId="19" fillId="0" borderId="0" xfId="0" applyFont="1" applyBorder="1" applyAlignment="1" applyProtection="1" quotePrefix="1">
      <alignment horizontal="left" vertical="center" wrapText="1"/>
      <protection locked="0"/>
    </xf>
  </cellXfs>
  <cellStyles count="206">
    <cellStyle name="Normal" xfId="0" builtinId="0"/>
    <cellStyle name="40% - Accent1" xfId="1"/>
    <cellStyle name="Comma" xfId="2" builtinId="3"/>
    <cellStyle name="Comma [0]" xfId="3" builtinId="6"/>
    <cellStyle name="40% - Ênfase 4" xfId="4" builtinId="43"/>
    <cellStyle name="20% - Accent3" xfId="5"/>
    <cellStyle name="Linked Cell 2" xfId="6"/>
    <cellStyle name="Porcentagem" xfId="7" builtinId="5"/>
    <cellStyle name="Célula Vinculada" xfId="8" builtinId="24"/>
    <cellStyle name="Célula de Verificação" xfId="9" builtinId="23"/>
    <cellStyle name="Moeda [0]" xfId="10" builtinId="7"/>
    <cellStyle name="Moeda" xfId="11" builtinId="4"/>
    <cellStyle name="20% - Accent6 2" xfId="12"/>
    <cellStyle name="Normal 3 2" xfId="13"/>
    <cellStyle name="20% - Ênfase 3" xfId="14" builtinId="38"/>
    <cellStyle name="Hyperlink seguido" xfId="15" builtinId="9"/>
    <cellStyle name="Hyperlink" xfId="16" builtinId="8"/>
    <cellStyle name="Observação" xfId="17" builtinId="10"/>
    <cellStyle name="40% - Ênfase 2" xfId="18" builtinId="35"/>
    <cellStyle name="20% - Accent1" xfId="19"/>
    <cellStyle name="40% - Ênfase 6" xfId="20" builtinId="51"/>
    <cellStyle name="20% - Accent5" xfId="21"/>
    <cellStyle name="Texto de Aviso" xfId="22" builtinId="11"/>
    <cellStyle name="Accent5 2" xfId="23"/>
    <cellStyle name="Título" xfId="24" builtinId="15"/>
    <cellStyle name="Normal 5 2" xfId="25"/>
    <cellStyle name="Texto Explicativo" xfId="26" builtinId="53"/>
    <cellStyle name="Título 1" xfId="27" builtinId="16"/>
    <cellStyle name="Ênfase 3" xfId="28" builtinId="37"/>
    <cellStyle name="Título 2" xfId="29" builtinId="17"/>
    <cellStyle name="Ênfase 4" xfId="30" builtinId="41"/>
    <cellStyle name="Título 3" xfId="31" builtinId="18"/>
    <cellStyle name="Ênfase 5" xfId="32" builtinId="45"/>
    <cellStyle name="Título 4" xfId="33" builtinId="19"/>
    <cellStyle name="Ênfase 6" xfId="34" builtinId="49"/>
    <cellStyle name="Entrada" xfId="35" builtinId="20"/>
    <cellStyle name="Saída" xfId="36" builtinId="21"/>
    <cellStyle name="Accent3 2" xfId="37"/>
    <cellStyle name="Cálculo" xfId="38" builtinId="22"/>
    <cellStyle name="Total" xfId="39" builtinId="25"/>
    <cellStyle name="40% - Ênfase 1" xfId="40" builtinId="31"/>
    <cellStyle name="Bom" xfId="41" builtinId="26"/>
    <cellStyle name="Ruim" xfId="42" builtinId="27"/>
    <cellStyle name="Moeda 10 2" xfId="43"/>
    <cellStyle name="Neutro" xfId="44" builtinId="28"/>
    <cellStyle name="20% - Ênfase 5" xfId="45" builtinId="46"/>
    <cellStyle name="Ênfase 1" xfId="46" builtinId="29"/>
    <cellStyle name="Heading 1 3" xfId="47"/>
    <cellStyle name="20% - Ênfase 1" xfId="48" builtinId="30"/>
    <cellStyle name="40% - Accent6 2" xfId="49"/>
    <cellStyle name="60% - Ênfase 1" xfId="50" builtinId="32"/>
    <cellStyle name="20% - Ênfase 6" xfId="51" builtinId="50"/>
    <cellStyle name="20% - Accent1 2" xfId="52"/>
    <cellStyle name="Separador de milhares 13 2" xfId="53"/>
    <cellStyle name="Ênfase 2" xfId="54" builtinId="33"/>
    <cellStyle name="20% - Ênfase 2" xfId="55" builtinId="34"/>
    <cellStyle name="60% - Ênfase 2" xfId="56" builtinId="36"/>
    <cellStyle name="40% - Ênfase 3" xfId="57" builtinId="39"/>
    <cellStyle name="20% - Accent2" xfId="58"/>
    <cellStyle name="60% - Ênfase 3" xfId="59" builtinId="40"/>
    <cellStyle name="Normal 3 3" xfId="60"/>
    <cellStyle name="20% - Ênfase 4" xfId="61" builtinId="42"/>
    <cellStyle name="40% - Accent1 2" xfId="62"/>
    <cellStyle name="60% - Ênfase 4" xfId="63" builtinId="44"/>
    <cellStyle name="40% - Ênfase 5" xfId="64" builtinId="47"/>
    <cellStyle name="20% - Accent4" xfId="65"/>
    <cellStyle name="60% - Ênfase 5" xfId="66" builtinId="48"/>
    <cellStyle name="60% - Ênfase 6" xfId="67" builtinId="52"/>
    <cellStyle name="20% - Accent2 2" xfId="68"/>
    <cellStyle name="Heading 3" xfId="69"/>
    <cellStyle name="20% - Accent3 2" xfId="70"/>
    <cellStyle name="20% - Accent4 2" xfId="71"/>
    <cellStyle name="20% - Accent5 2" xfId="72"/>
    <cellStyle name="20% - Accent6" xfId="73"/>
    <cellStyle name="40% - Accent2" xfId="74"/>
    <cellStyle name="40% - Accent2 2" xfId="75"/>
    <cellStyle name="40% - Accent3" xfId="76"/>
    <cellStyle name="40% - Accent3 2" xfId="77"/>
    <cellStyle name="40% - Accent4" xfId="78"/>
    <cellStyle name="40% - Accent4 2" xfId="79"/>
    <cellStyle name="40% - Accent5" xfId="80"/>
    <cellStyle name="40% - Accent5 2" xfId="81"/>
    <cellStyle name="40% - Accent6" xfId="82"/>
    <cellStyle name="60% - Accent1" xfId="83"/>
    <cellStyle name="60% - Accent1 2" xfId="84"/>
    <cellStyle name="Title 2" xfId="85"/>
    <cellStyle name="60% - Accent2" xfId="86"/>
    <cellStyle name="60% - Accent2 2" xfId="87"/>
    <cellStyle name="60% - Accent3" xfId="88"/>
    <cellStyle name="Bad" xfId="89"/>
    <cellStyle name="60% - Accent3 2" xfId="90"/>
    <cellStyle name="60% - Accent4" xfId="91"/>
    <cellStyle name="60% - Accent4 2" xfId="92"/>
    <cellStyle name="60% - Accent5" xfId="93"/>
    <cellStyle name="60% - Accent5 2" xfId="94"/>
    <cellStyle name="60% - Accent6" xfId="95"/>
    <cellStyle name="60% - Accent6 2" xfId="96"/>
    <cellStyle name="Accent1" xfId="97"/>
    <cellStyle name="Accent1 2" xfId="98"/>
    <cellStyle name="Accent2" xfId="99"/>
    <cellStyle name="Accent2 2" xfId="100"/>
    <cellStyle name="Accent3" xfId="101"/>
    <cellStyle name="Accent4" xfId="102"/>
    <cellStyle name="Accent6" xfId="103"/>
    <cellStyle name="Accent4 2" xfId="104"/>
    <cellStyle name="Accent5" xfId="105"/>
    <cellStyle name="Accent6 2" xfId="106"/>
    <cellStyle name="Bad 1" xfId="107"/>
    <cellStyle name="Calculation" xfId="108"/>
    <cellStyle name="Calculation 2" xfId="109"/>
    <cellStyle name="Separador de milhares 2 3 2" xfId="110"/>
    <cellStyle name="Check Cell" xfId="111"/>
    <cellStyle name="Check Cell 2" xfId="112"/>
    <cellStyle name="Título 6" xfId="113"/>
    <cellStyle name="Currency_Revised Pricing List to CISCEA" xfId="114"/>
    <cellStyle name="Output 2" xfId="115"/>
    <cellStyle name="Excel Built-in Normal_Mapa de Cotações Cinto tipo paraquedista." xfId="116"/>
    <cellStyle name="Explanatory Text" xfId="117"/>
    <cellStyle name="Explanatory Text 2" xfId="118"/>
    <cellStyle name="Porcentagem 2 2" xfId="119"/>
    <cellStyle name="Good" xfId="120"/>
    <cellStyle name="Porcentagem 2 2 2" xfId="121"/>
    <cellStyle name="Good 2" xfId="122"/>
    <cellStyle name="Heading 1" xfId="123"/>
    <cellStyle name="Heading 2" xfId="124"/>
    <cellStyle name="Heading 2 4" xfId="125"/>
    <cellStyle name="Heading 3 2" xfId="126"/>
    <cellStyle name="Heading 4" xfId="127"/>
    <cellStyle name="Heading 4 2" xfId="128"/>
    <cellStyle name="Separador de milhares 10 2 2" xfId="129"/>
    <cellStyle name="Input" xfId="130"/>
    <cellStyle name="Input 2" xfId="131"/>
    <cellStyle name="Linked Cell" xfId="132"/>
    <cellStyle name="Moeda 10" xfId="133"/>
    <cellStyle name="Moeda 10 2 2" xfId="134"/>
    <cellStyle name="Moeda 10 3" xfId="135"/>
    <cellStyle name="Moeda 13 2" xfId="136"/>
    <cellStyle name="Moeda 13 2 2" xfId="137"/>
    <cellStyle name="Moeda 14 2" xfId="138"/>
    <cellStyle name="Moeda 14 2 2" xfId="139"/>
    <cellStyle name="Moeda 15 2" xfId="140"/>
    <cellStyle name="Moeda 15 2 2" xfId="141"/>
    <cellStyle name="Moeda 2 2" xfId="142"/>
    <cellStyle name="Moeda 2 2 2" xfId="143"/>
    <cellStyle name="Warning Text" xfId="144"/>
    <cellStyle name="Moeda 3 2" xfId="145"/>
    <cellStyle name="Warning Text 2" xfId="146"/>
    <cellStyle name="Moeda 3 2 2" xfId="147"/>
    <cellStyle name="Moeda 4 2" xfId="148"/>
    <cellStyle name="Separador de milhares 10 2" xfId="149"/>
    <cellStyle name="Moeda 4 2 2" xfId="150"/>
    <cellStyle name="Moeda 5 2" xfId="151"/>
    <cellStyle name="Moeda 5 2 2" xfId="152"/>
    <cellStyle name="Moeda 6 2" xfId="153"/>
    <cellStyle name="Moeda 6 2 2" xfId="154"/>
    <cellStyle name="Moeda 7 2" xfId="155"/>
    <cellStyle name="Moeda 7 2 2" xfId="156"/>
    <cellStyle name="Moeda 8 2" xfId="157"/>
    <cellStyle name="Moeda 8 2 2" xfId="158"/>
    <cellStyle name="Moeda 9 2" xfId="159"/>
    <cellStyle name="Moeda 9 2 2" xfId="160"/>
    <cellStyle name="Separador de milhares 2 2" xfId="161"/>
    <cellStyle name="Neutral" xfId="162"/>
    <cellStyle name="Título 1 1 1" xfId="163"/>
    <cellStyle name="Neutral 5" xfId="164"/>
    <cellStyle name="Normal 2" xfId="165"/>
    <cellStyle name="Normal 2 2" xfId="166"/>
    <cellStyle name="Normal 2 3" xfId="167"/>
    <cellStyle name="Normal 3" xfId="168"/>
    <cellStyle name="Normal 3 2 2" xfId="169"/>
    <cellStyle name="Normal 4" xfId="170"/>
    <cellStyle name="Normal 4 2" xfId="171"/>
    <cellStyle name="Título 6 2" xfId="172"/>
    <cellStyle name="Normal 40" xfId="173"/>
    <cellStyle name="Normal 40 2" xfId="174"/>
    <cellStyle name="Normal 5" xfId="175"/>
    <cellStyle name="Normal 6" xfId="176"/>
    <cellStyle name="Normal 6 2" xfId="177"/>
    <cellStyle name="Normal 7" xfId="178"/>
    <cellStyle name="Normal 8" xfId="179"/>
    <cellStyle name="Note" xfId="180"/>
    <cellStyle name="Note 6" xfId="181"/>
    <cellStyle name="Output" xfId="182"/>
    <cellStyle name="Porcentagem 2" xfId="183"/>
    <cellStyle name="Porcentagem 2 3" xfId="184"/>
    <cellStyle name="Porcentagem 3" xfId="185"/>
    <cellStyle name="Título 5" xfId="186"/>
    <cellStyle name="Porcentagem 3 2" xfId="187"/>
    <cellStyle name="Porcentagem 4" xfId="188"/>
    <cellStyle name="Separador de milhares 13 2 2" xfId="189"/>
    <cellStyle name="Separador de milhares 15 2" xfId="190"/>
    <cellStyle name="Separador de milhares 15 2 2" xfId="191"/>
    <cellStyle name="Separador de milhares 2 2 2" xfId="192"/>
    <cellStyle name="Título 1 1" xfId="193"/>
    <cellStyle name="Separador de milhares 2 2 2 2" xfId="194"/>
    <cellStyle name="Separador de milhares 2 2 3" xfId="195"/>
    <cellStyle name="Separador de milhares 2 3" xfId="196"/>
    <cellStyle name="Separador de milhares 3 2" xfId="197"/>
    <cellStyle name="Separador de milhares 3 2 2" xfId="198"/>
    <cellStyle name="Title" xfId="199"/>
    <cellStyle name="Título 1 1 1 2" xfId="200"/>
    <cellStyle name="Título 1 1 2" xfId="201"/>
    <cellStyle name="Título 1 1_ANEXO A - 049.016.G00.PL.002.01Memória" xfId="202"/>
    <cellStyle name="Título 5 2" xfId="203"/>
    <cellStyle name="Vírgula 2" xfId="204"/>
    <cellStyle name="Vírgula 2 2" xfId="20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6.xml"/><Relationship Id="rId8" Type="http://schemas.openxmlformats.org/officeDocument/2006/relationships/externalLink" Target="externalLinks/externalLink5.xml"/><Relationship Id="rId7" Type="http://schemas.openxmlformats.org/officeDocument/2006/relationships/externalLink" Target="externalLinks/externalLink4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externalLink" Target="externalLinks/externalLink8.xml"/><Relationship Id="rId10" Type="http://schemas.openxmlformats.org/officeDocument/2006/relationships/externalLink" Target="externalLinks/externalLink7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Natal%20(RN)\12.003%20-%20Ampliar%20o%20Sistema%20de%20Energia%20DTCEA%20Natal\02%20-%20OR&#199;AMENTO\02%20-%20CCU%20-%20ADMINSITRATIVOS\ANEXO%20A%20-%20265%2000%20U01%20PL%20002%2000%20REV%20fran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Configura&#231;&#245;es%20locais\Temporary%20Internet%20Files\OLK6C\SFCO%202007\OR&#199;AMENTOS%20%202007\S&#237;tios%20no%20Estado%20de%20S&#227;o%20Paulo\CNMA%20-%20S&#227;o%20Jos&#233;%20dos%20CAmpos\Mem&#243;ria\ANEXO%20A%20-%20C%20A%20116%20058%20P%20PB%20582%20CI%20E00%20PQ%20001%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&#211;leo%20Combust&#237;vel%20006.11.U03.PL.001.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Desktop\CISCEA\Aripuan&#227;\ANEXO%20A%20-%20284.15.G00.PL.001.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GRUPO%20GERADOR%20%20Arquitetur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Users\marcoslimamcl\Desktop\Trabalho%20Marcos%20Lima%20(IOR)\TRABALHOS%20SITIOS\Porto%20Seguro%20(BA)\09.046%20-%20Vila%20Habitacional%20de%20Porto%20Seguro\02%20-%20OR&#199;AMENTO\209.14.G00.PL.002.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Configura&#231;&#245;es%20locais\Temporary%20Internet%20Files\OLK6C\ADMINISTRATIVAS\OR&#199;AMENTO\RIO%20DE%20JANEIRO%20-%20RJ\CISCEA%20-%20RJ\NOVO%20SIST.%20CLIMATIZA&#199;&#195;O%20DA%20CISCEA\OR&#199;AMENTO\ANEXO%20A%20-%20265.06.U00.PL.008.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Configura&#231;&#245;es%20locais\Temporary%20Internet%20Files\OLK6C\I%20F%20C%20%20-%20%202009\CIAAR%20-%20Lagoa%20Santa%20(MG)\OR&#199;AMENTO%20099.19.G00.PL.001.00\020-08-ENTREGA%20PARCIAL%20LOT%20E%20CLIENTE-%20EM%20DESENVOLVIMENTO%2025-05-2009\ALOJAMENTO%20ALUNOS%20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imatização Prédio DECEA"/>
      <sheetName val="BDI SERVIÇOS"/>
      <sheetName val="BDI PROJETOS"/>
      <sheetName val="BDI EQUIPAMENTOS"/>
      <sheetName val="COMPO"/>
      <sheetName val="CCU001"/>
      <sheetName val="SBC70129"/>
      <sheetName val="SBC70132"/>
      <sheetName val="ORESE7047"/>
      <sheetName val="SBC70131"/>
      <sheetName val="SBC70149"/>
      <sheetName val="SBC120705"/>
      <sheetName val="CCU002"/>
      <sheetName val="CCU003"/>
      <sheetName val="CCU004"/>
      <sheetName val="CCU005"/>
      <sheetName val="CCU006"/>
      <sheetName val="CCU007"/>
      <sheetName val="CCU008"/>
      <sheetName val="CCU009"/>
      <sheetName val="CCU010"/>
      <sheetName val="CCU011"/>
      <sheetName val="CCU012"/>
      <sheetName val="CCU0013"/>
      <sheetName val="CCU0014"/>
      <sheetName val="CCU015"/>
      <sheetName val="CCU016"/>
      <sheetName val="CCU017"/>
      <sheetName val="ORSE7038"/>
      <sheetName val="ORSE7039"/>
      <sheetName val="SBC52536"/>
      <sheetName val="SBC52535"/>
      <sheetName val="SBC52534"/>
      <sheetName val="CCU018"/>
      <sheetName val="CCU019"/>
      <sheetName val="CCU020"/>
      <sheetName val="CCU021"/>
      <sheetName val="CCU022"/>
      <sheetName val="CCU023"/>
      <sheetName val="CCU024"/>
      <sheetName val="CCU025"/>
      <sheetName val="CCU026"/>
      <sheetName val="SBC55512"/>
      <sheetName val="SBC55509"/>
      <sheetName val="SBC52911"/>
      <sheetName val="SBC52912"/>
      <sheetName val="SBC52913"/>
      <sheetName val="INSUM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CEA - SJC"/>
      <sheetName val="As built"/>
      <sheetName val="Composições"/>
      <sheetName val="BDI"/>
      <sheetName val="Canteiro"/>
      <sheetName val="Adm Local"/>
      <sheetName val="Mob_ Desmobilizaçã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te Interna"/>
      <sheetName val="Parte Externa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VHF UHF Aripuanã"/>
      <sheetName val="BDI de serviço"/>
      <sheetName val="BDI de equipamento"/>
      <sheetName val="BDI DE PROJETOS"/>
      <sheetName val="CRONOGRAMA FISICO-FINANCEIRO"/>
      <sheetName val="CURVA 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QUITETURA - ANEXO A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SUMO GERAL"/>
      <sheetName val="SERVIÇO AUXILIARES E ADM"/>
      <sheetName val="RESUMO URB RED EXT OFICIAIS"/>
      <sheetName val="URB E REDES EXT OFICIAIS"/>
      <sheetName val="RESUMO CASA DE OFICIAIS"/>
      <sheetName val="CASA DE OFICIAIS"/>
      <sheetName val="RESUMO CASA DE SUB E SGT"/>
      <sheetName val="CASA DE SUB E SARGENTOS"/>
      <sheetName val="RESUMO URB E RED EXT SO SG"/>
      <sheetName val="URB E RED EXT SO SG"/>
      <sheetName val="REDES EXTERNAS ELETRONICA"/>
      <sheetName val="Rel. CCU"/>
      <sheetName val="INSUMOS"/>
      <sheetName val="Cronograma Físico-Financeiro"/>
      <sheetName val="Memoria de Calculo do Cronogram"/>
      <sheetName val="ABC Serv."/>
      <sheetName val="CANTEIRO DE OBRAS"/>
      <sheetName val="MOBILIZAÇÃO DESMOBILIZAÇÃO"/>
      <sheetName val="OPERAÇÃO E MANUTENÇÃO"/>
      <sheetName val="ADMINISTRAÇÃO LOCAL"/>
      <sheetName val="1"/>
      <sheetName val="2"/>
      <sheetName val="3"/>
      <sheetName val="4"/>
      <sheetName val="5"/>
      <sheetName val="6"/>
      <sheetName val="7"/>
      <sheetName val="8"/>
      <sheetName val="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COT 03 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COT 04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1"/>
      <sheetName val="COT 01"/>
      <sheetName val="202"/>
      <sheetName val="COT 02"/>
      <sheetName val="203"/>
      <sheetName val="204"/>
      <sheetName val="205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"/>
      <sheetName val="216"/>
      <sheetName val="217"/>
      <sheetName val="218"/>
      <sheetName val="219"/>
      <sheetName val="220"/>
      <sheetName val="221"/>
      <sheetName val="222"/>
      <sheetName val="223"/>
      <sheetName val="224"/>
      <sheetName val="225"/>
      <sheetName val="226"/>
      <sheetName val="227"/>
      <sheetName val="228"/>
      <sheetName val="229"/>
      <sheetName val="230"/>
      <sheetName val="231"/>
      <sheetName val="232"/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6"/>
      <sheetName val="249"/>
      <sheetName val="252"/>
      <sheetName val="255"/>
      <sheetName val="258"/>
      <sheetName val="259"/>
      <sheetName val="260"/>
      <sheetName val="261"/>
      <sheetName val="262"/>
      <sheetName val="265"/>
      <sheetName val="266"/>
      <sheetName val="268"/>
      <sheetName val="269"/>
      <sheetName val="270"/>
      <sheetName val="271"/>
      <sheetName val="272"/>
      <sheetName val="273"/>
      <sheetName val="274"/>
      <sheetName val="275"/>
      <sheetName val="276"/>
      <sheetName val="277"/>
      <sheetName val="278"/>
      <sheetName val="279"/>
      <sheetName val="280"/>
      <sheetName val="281"/>
      <sheetName val="282"/>
      <sheetName val="283"/>
      <sheetName val="284"/>
      <sheetName val="285"/>
      <sheetName val="286"/>
      <sheetName val="287"/>
      <sheetName val="288"/>
      <sheetName val="289"/>
      <sheetName val="290"/>
      <sheetName val="29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limatização Prédio CISCEA"/>
      <sheetName val="BDI DE SERVIÇOS"/>
      <sheetName val="BDI DE EQUIPAMENTOS"/>
      <sheetName val="BDI DE PROJETOS"/>
      <sheetName val="Adm. Local"/>
      <sheetName val="Mobilizaçã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7"/>
  <sheetViews>
    <sheetView workbookViewId="0">
      <selection activeCell="A3" sqref="A3:E3"/>
    </sheetView>
  </sheetViews>
  <sheetFormatPr defaultColWidth="9" defaultRowHeight="15"/>
  <cols>
    <col min="1" max="1" width="5.57142857142857" style="269" customWidth="1"/>
    <col min="2" max="2" width="56.4285714285714" style="270" customWidth="1"/>
    <col min="3" max="3" width="17.2857142857143" style="271" customWidth="1"/>
    <col min="4" max="4" width="17.8571428571429" style="271" customWidth="1"/>
    <col min="5" max="5" width="13.7142857142857" style="271" customWidth="1"/>
    <col min="6" max="6" width="19.4285714285714" style="271" customWidth="1"/>
    <col min="7" max="16384" width="9.14285714285714" style="271"/>
  </cols>
  <sheetData>
    <row r="1" spans="1:14">
      <c r="A1" s="272" t="s">
        <v>0</v>
      </c>
      <c r="B1" s="272"/>
      <c r="C1" s="272"/>
      <c r="D1" s="272"/>
      <c r="E1" s="272"/>
      <c r="F1" s="272"/>
      <c r="G1" s="273"/>
      <c r="H1" s="273"/>
      <c r="I1" s="273"/>
      <c r="J1" s="273"/>
      <c r="K1" s="273"/>
      <c r="L1" s="273"/>
      <c r="M1" s="273"/>
      <c r="N1" s="273"/>
    </row>
    <row r="2" spans="1:6">
      <c r="A2" s="272" t="s">
        <v>1</v>
      </c>
      <c r="B2" s="272"/>
      <c r="C2" s="272"/>
      <c r="D2" s="272"/>
      <c r="E2" s="272"/>
      <c r="F2" s="272"/>
    </row>
    <row r="3" spans="1:6">
      <c r="A3" s="274" t="s">
        <v>2</v>
      </c>
      <c r="B3" s="274"/>
      <c r="C3" s="274"/>
      <c r="D3" s="274"/>
      <c r="E3" s="274"/>
      <c r="F3" s="275" t="str">
        <f>Orçamento!$M$3</f>
        <v>137/2022</v>
      </c>
    </row>
    <row r="4" spans="1:6">
      <c r="A4" s="276" t="s">
        <v>3</v>
      </c>
      <c r="B4" s="276"/>
      <c r="C4" s="276"/>
      <c r="D4" s="276"/>
      <c r="E4" s="276"/>
      <c r="F4" s="276"/>
    </row>
    <row r="5" ht="31.5" customHeight="1" spans="1:14">
      <c r="A5" s="4" t="str">
        <f>Orçamento!$A$6</f>
        <v>OBRA: Fornecimento, montagem e instalação de 01 (um) equipamento de transporte vertical no Instituto de Ciência e Tecnologia da UFF.</v>
      </c>
      <c r="B5" s="4"/>
      <c r="C5" s="4"/>
      <c r="D5" s="4"/>
      <c r="E5" s="4"/>
      <c r="F5" s="4"/>
      <c r="G5" s="277"/>
      <c r="H5" s="277"/>
      <c r="I5" s="277"/>
      <c r="J5" s="277"/>
      <c r="K5" s="277"/>
      <c r="L5" s="277"/>
      <c r="M5" s="277"/>
      <c r="N5" s="277"/>
    </row>
    <row r="6" ht="30.75" customHeight="1" spans="1:14">
      <c r="A6" s="5" t="str">
        <f>Orçamento!$A$7</f>
        <v>Local: Rua Recife, Lotes 1-7, bairro Jardim Bela Vista, Rio das Ostras - RJ.</v>
      </c>
      <c r="B6" s="5"/>
      <c r="C6" s="5"/>
      <c r="D6" s="5"/>
      <c r="E6" s="5"/>
      <c r="F6" s="5"/>
      <c r="G6" s="278"/>
      <c r="H6" s="278"/>
      <c r="I6" s="278"/>
      <c r="J6" s="278"/>
      <c r="K6" s="278"/>
      <c r="L6" s="278"/>
      <c r="M6" s="4"/>
      <c r="N6" s="4"/>
    </row>
    <row r="7" ht="15.75" customHeight="1" spans="1:6">
      <c r="A7" s="279"/>
      <c r="B7" s="135"/>
      <c r="C7" s="280" t="s">
        <v>4</v>
      </c>
      <c r="D7" s="281"/>
      <c r="E7" s="282" t="s">
        <v>5</v>
      </c>
      <c r="F7" s="283"/>
    </row>
    <row r="8" customHeight="1" spans="1:6">
      <c r="A8" s="284" t="s">
        <v>6</v>
      </c>
      <c r="B8" s="285" t="s">
        <v>7</v>
      </c>
      <c r="C8" s="286" t="s">
        <v>8</v>
      </c>
      <c r="D8" s="287" t="s">
        <v>9</v>
      </c>
      <c r="E8" s="288" t="s">
        <v>8</v>
      </c>
      <c r="F8" s="289" t="s">
        <v>9</v>
      </c>
    </row>
    <row r="9" customHeight="1" spans="1:6">
      <c r="A9" s="290"/>
      <c r="B9" s="291"/>
      <c r="C9" s="292" t="s">
        <v>10</v>
      </c>
      <c r="D9" s="293"/>
      <c r="E9" s="294" t="s">
        <v>10</v>
      </c>
      <c r="F9" s="295"/>
    </row>
    <row r="10" spans="1:6">
      <c r="A10" s="296" t="s">
        <v>11</v>
      </c>
      <c r="B10" s="297" t="s">
        <v>12</v>
      </c>
      <c r="C10" s="298">
        <f>D10/$D$20</f>
        <v>0.0133945357568698</v>
      </c>
      <c r="D10" s="299">
        <f>Orçamento!$K$12</f>
        <v>1374.33</v>
      </c>
      <c r="E10" s="300" t="e">
        <f>F10/$F$20</f>
        <v>#DIV/0!</v>
      </c>
      <c r="F10" s="301">
        <f>Orçamento!$P$12</f>
        <v>0</v>
      </c>
    </row>
    <row r="11" ht="6.95" customHeight="1" spans="1:6">
      <c r="A11" s="302"/>
      <c r="B11" s="303"/>
      <c r="C11" s="304"/>
      <c r="D11" s="305"/>
      <c r="E11" s="306"/>
      <c r="F11" s="307"/>
    </row>
    <row r="12" spans="1:6">
      <c r="A12" s="308" t="s">
        <v>13</v>
      </c>
      <c r="B12" s="309" t="s">
        <v>14</v>
      </c>
      <c r="C12" s="310">
        <f>D12/$D$20</f>
        <v>0.00770702599845737</v>
      </c>
      <c r="D12" s="311">
        <f>Orçamento!$K$14</f>
        <v>790.77</v>
      </c>
      <c r="E12" s="300" t="e">
        <f>F12/$F$20</f>
        <v>#DIV/0!</v>
      </c>
      <c r="F12" s="312">
        <f>Orçamento!$P$14</f>
        <v>0</v>
      </c>
    </row>
    <row r="13" ht="6.95" customHeight="1" spans="1:6">
      <c r="A13" s="302"/>
      <c r="B13" s="303"/>
      <c r="C13" s="313"/>
      <c r="D13" s="314"/>
      <c r="E13" s="315"/>
      <c r="F13" s="316"/>
    </row>
    <row r="14" spans="1:6">
      <c r="A14" s="308" t="s">
        <v>15</v>
      </c>
      <c r="B14" s="309" t="s">
        <v>16</v>
      </c>
      <c r="C14" s="310">
        <f>D14/$D$20</f>
        <v>0.0458929485833758</v>
      </c>
      <c r="D14" s="311">
        <f>Orçamento!$K$19</f>
        <v>4708.79</v>
      </c>
      <c r="E14" s="300" t="e">
        <f>F14/$F$20</f>
        <v>#DIV/0!</v>
      </c>
      <c r="F14" s="312">
        <f>Orçamento!$P$19</f>
        <v>0</v>
      </c>
    </row>
    <row r="15" ht="6.95" customHeight="1" spans="1:6">
      <c r="A15" s="302"/>
      <c r="B15" s="303"/>
      <c r="C15" s="304"/>
      <c r="D15" s="314"/>
      <c r="E15" s="306"/>
      <c r="F15" s="316"/>
    </row>
    <row r="16" spans="1:6">
      <c r="A16" s="308" t="s">
        <v>17</v>
      </c>
      <c r="B16" s="309" t="s">
        <v>18</v>
      </c>
      <c r="C16" s="310">
        <f>D16/$D$20</f>
        <v>0.925591337862991</v>
      </c>
      <c r="D16" s="311">
        <f>Orçamento!$K$21</f>
        <v>94969.17</v>
      </c>
      <c r="E16" s="300" t="e">
        <f>F16/$F$20</f>
        <v>#DIV/0!</v>
      </c>
      <c r="F16" s="312">
        <f>Orçamento!$P$21</f>
        <v>0</v>
      </c>
    </row>
    <row r="17" ht="6.95" customHeight="1" spans="1:6">
      <c r="A17" s="302"/>
      <c r="B17" s="317"/>
      <c r="C17" s="304"/>
      <c r="D17" s="314"/>
      <c r="E17" s="306"/>
      <c r="F17" s="316"/>
    </row>
    <row r="18" spans="1:6">
      <c r="A18" s="308" t="s">
        <v>19</v>
      </c>
      <c r="B18" s="309" t="s">
        <v>20</v>
      </c>
      <c r="C18" s="310">
        <f>D18/$D$20</f>
        <v>0.00741415179830607</v>
      </c>
      <c r="D18" s="311">
        <f>Orçamento!$K$23</f>
        <v>760.72</v>
      </c>
      <c r="E18" s="300" t="e">
        <f>F18/$F$20</f>
        <v>#DIV/0!</v>
      </c>
      <c r="F18" s="312">
        <f>Orçamento!$P$23</f>
        <v>0</v>
      </c>
    </row>
    <row r="19" ht="6.95" customHeight="1" spans="1:6">
      <c r="A19" s="302"/>
      <c r="B19" s="318"/>
      <c r="C19" s="319"/>
      <c r="D19" s="320"/>
      <c r="E19" s="321"/>
      <c r="F19" s="322"/>
    </row>
    <row r="20" customHeight="1" spans="1:6">
      <c r="A20" s="323" t="s">
        <v>21</v>
      </c>
      <c r="B20" s="324"/>
      <c r="C20" s="325">
        <f>SUM(C10:C19)</f>
        <v>1</v>
      </c>
      <c r="D20" s="326">
        <f>SUM(D10:D18)</f>
        <v>102603.78</v>
      </c>
      <c r="E20" s="325" t="e">
        <f>SUM(E10:E19)</f>
        <v>#DIV/0!</v>
      </c>
      <c r="F20" s="327">
        <f>SUM(F10:F19)</f>
        <v>0</v>
      </c>
    </row>
    <row r="21" ht="19.5" customHeight="1" spans="1:10">
      <c r="A21" s="328" t="s">
        <v>22</v>
      </c>
      <c r="B21" s="328"/>
      <c r="C21" s="328"/>
      <c r="D21" s="329" t="s">
        <v>23</v>
      </c>
      <c r="E21" s="329"/>
      <c r="F21" s="329"/>
      <c r="G21" s="330"/>
      <c r="H21" s="330"/>
      <c r="I21" s="330"/>
      <c r="J21" s="330"/>
    </row>
    <row r="22" ht="42.75" customHeight="1" spans="1:10">
      <c r="A22" s="331" t="s">
        <v>24</v>
      </c>
      <c r="B22" s="331"/>
      <c r="C22" s="332" t="s">
        <v>25</v>
      </c>
      <c r="D22" s="196"/>
      <c r="E22" s="196"/>
      <c r="F22" s="196"/>
      <c r="G22" s="330"/>
      <c r="H22" s="330"/>
      <c r="I22" s="330"/>
      <c r="J22" s="330"/>
    </row>
    <row r="23" ht="20.25" customHeight="1" spans="1:17">
      <c r="A23" s="333"/>
      <c r="B23" s="334" t="s">
        <v>26</v>
      </c>
      <c r="C23" s="335"/>
      <c r="D23" s="335"/>
      <c r="E23" s="335"/>
      <c r="F23" s="335"/>
      <c r="G23" s="336"/>
      <c r="H23" s="336"/>
      <c r="I23" s="336"/>
      <c r="J23" s="336"/>
      <c r="K23" s="336"/>
      <c r="L23" s="336"/>
      <c r="M23" s="336"/>
      <c r="N23" s="336"/>
      <c r="O23" s="336"/>
      <c r="P23" s="336"/>
      <c r="Q23" s="336"/>
    </row>
    <row r="24" ht="40.5" customHeight="1" spans="1:6">
      <c r="A24" s="337"/>
      <c r="B24" s="340" t="s">
        <v>27</v>
      </c>
      <c r="C24" s="80"/>
      <c r="D24" s="80"/>
      <c r="E24" s="80"/>
      <c r="F24" s="80"/>
    </row>
    <row r="25" spans="1:4">
      <c r="A25" s="337"/>
      <c r="B25" s="81"/>
      <c r="C25" s="81"/>
      <c r="D25" s="81"/>
    </row>
    <row r="26" spans="1:4">
      <c r="A26" s="337"/>
      <c r="B26" s="81"/>
      <c r="C26" s="81"/>
      <c r="D26" s="81"/>
    </row>
    <row r="27" spans="1:2">
      <c r="A27" s="337"/>
      <c r="B27" s="338"/>
    </row>
    <row r="28" ht="24" customHeight="1" spans="1:4">
      <c r="A28" s="337"/>
      <c r="B28" s="339"/>
      <c r="C28" s="339"/>
      <c r="D28" s="339"/>
    </row>
    <row r="29" spans="1:2">
      <c r="A29" s="279"/>
      <c r="B29" s="135"/>
    </row>
    <row r="30" spans="1:2">
      <c r="A30" s="279"/>
      <c r="B30" s="135"/>
    </row>
    <row r="31" spans="1:2">
      <c r="A31" s="279"/>
      <c r="B31" s="135"/>
    </row>
    <row r="32" spans="1:2">
      <c r="A32" s="279"/>
      <c r="B32" s="135"/>
    </row>
    <row r="33" spans="1:2">
      <c r="A33" s="279"/>
      <c r="B33" s="135"/>
    </row>
    <row r="34" spans="1:2">
      <c r="A34" s="279"/>
      <c r="B34" s="135"/>
    </row>
    <row r="35" spans="1:2">
      <c r="A35" s="279"/>
      <c r="B35" s="135"/>
    </row>
    <row r="36" spans="1:2">
      <c r="A36" s="279"/>
      <c r="B36" s="135"/>
    </row>
    <row r="37" spans="1:2">
      <c r="A37" s="279"/>
      <c r="B37" s="135"/>
    </row>
    <row r="38" spans="1:2">
      <c r="A38" s="279"/>
      <c r="B38" s="135"/>
    </row>
    <row r="39" spans="1:2">
      <c r="A39" s="279"/>
      <c r="B39" s="135"/>
    </row>
    <row r="40" spans="1:2">
      <c r="A40" s="279"/>
      <c r="B40" s="135"/>
    </row>
    <row r="41" spans="1:2">
      <c r="A41" s="279"/>
      <c r="B41" s="135"/>
    </row>
    <row r="42" spans="1:2">
      <c r="A42" s="279"/>
      <c r="B42" s="135"/>
    </row>
    <row r="43" spans="1:2">
      <c r="A43" s="279"/>
      <c r="B43" s="135"/>
    </row>
    <row r="44" spans="1:2">
      <c r="A44" s="279"/>
      <c r="B44" s="135"/>
    </row>
    <row r="45" spans="1:2">
      <c r="A45" s="279"/>
      <c r="B45" s="135"/>
    </row>
    <row r="46" spans="1:2">
      <c r="A46" s="279"/>
      <c r="B46" s="135"/>
    </row>
    <row r="47" spans="1:2">
      <c r="A47" s="279"/>
      <c r="B47" s="135"/>
    </row>
    <row r="48" spans="1:2">
      <c r="A48" s="279"/>
      <c r="B48" s="135"/>
    </row>
    <row r="49" spans="1:2">
      <c r="A49" s="279"/>
      <c r="B49" s="135"/>
    </row>
    <row r="50" spans="1:2">
      <c r="A50" s="279"/>
      <c r="B50" s="135"/>
    </row>
    <row r="51" spans="1:2">
      <c r="A51" s="279"/>
      <c r="B51" s="135"/>
    </row>
    <row r="52" spans="1:2">
      <c r="A52" s="279"/>
      <c r="B52" s="135"/>
    </row>
    <row r="53" spans="1:2">
      <c r="A53" s="279"/>
      <c r="B53" s="135"/>
    </row>
    <row r="54" spans="1:2">
      <c r="A54" s="279"/>
      <c r="B54" s="135"/>
    </row>
    <row r="55" spans="1:2">
      <c r="A55" s="279"/>
      <c r="B55" s="135"/>
    </row>
    <row r="56" spans="1:2">
      <c r="A56" s="279"/>
      <c r="B56" s="135"/>
    </row>
    <row r="57" spans="1:2">
      <c r="A57" s="279"/>
      <c r="B57" s="135"/>
    </row>
  </sheetData>
  <mergeCells count="20">
    <mergeCell ref="A1:F1"/>
    <mergeCell ref="A2:F2"/>
    <mergeCell ref="A3:E3"/>
    <mergeCell ref="A4:F4"/>
    <mergeCell ref="A5:F5"/>
    <mergeCell ref="A6:F6"/>
    <mergeCell ref="C7:D7"/>
    <mergeCell ref="E7:F7"/>
    <mergeCell ref="A20:B20"/>
    <mergeCell ref="A21:C21"/>
    <mergeCell ref="A22:B22"/>
    <mergeCell ref="B24:F24"/>
    <mergeCell ref="B25:D25"/>
    <mergeCell ref="B26:D26"/>
    <mergeCell ref="B28:D28"/>
    <mergeCell ref="A8:A9"/>
    <mergeCell ref="B8:B9"/>
    <mergeCell ref="D8:D9"/>
    <mergeCell ref="F8:F9"/>
    <mergeCell ref="D21:F22"/>
  </mergeCells>
  <printOptions horizontalCentered="1"/>
  <pageMargins left="0" right="0" top="1.18110236220472" bottom="0.551181102362205" header="0.31496062992126" footer="0.354330708661417"/>
  <pageSetup paperSize="9" scale="90" fitToHeight="16" orientation="landscape"/>
  <headerFooter>
    <oddHeader>&amp;R&amp;"Verdana,Normal"&amp;8Fls.:______
Processo n.º 23069.183923/2022-12</oddHeader>
    <oddFooter>&amp;R&amp;"Verdana,Normal"&amp;8Pág.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57"/>
  <sheetViews>
    <sheetView tabSelected="1" workbookViewId="0">
      <selection activeCell="A2" sqref="A2:P2"/>
    </sheetView>
  </sheetViews>
  <sheetFormatPr defaultColWidth="9" defaultRowHeight="12.75"/>
  <cols>
    <col min="1" max="1" width="6" style="122" customWidth="1"/>
    <col min="2" max="2" width="9.14285714285714" style="123" customWidth="1"/>
    <col min="3" max="3" width="7.71428571428571" style="122" customWidth="1"/>
    <col min="4" max="4" width="35" style="124" customWidth="1"/>
    <col min="5" max="5" width="7" style="125" customWidth="1"/>
    <col min="6" max="6" width="9.14285714285714" style="125" customWidth="1"/>
    <col min="7" max="7" width="10.8571428571429" style="126" customWidth="1"/>
    <col min="8" max="8" width="8.28571428571429" style="127" customWidth="1"/>
    <col min="9" max="9" width="11.1428571428571" style="128" customWidth="1"/>
    <col min="10" max="10" width="10" style="128" customWidth="1"/>
    <col min="11" max="11" width="12.7142857142857" style="128" customWidth="1"/>
    <col min="12" max="12" width="8.42857142857143" style="128" customWidth="1"/>
    <col min="13" max="13" width="11.1428571428571" style="129" customWidth="1"/>
    <col min="14" max="14" width="11" style="130" customWidth="1"/>
    <col min="15" max="15" width="9.85714285714286" style="131" customWidth="1"/>
    <col min="16" max="16" width="11.7142857142857" style="131" customWidth="1"/>
    <col min="17" max="16384" width="9.14285714285714" style="131"/>
  </cols>
  <sheetData>
    <row r="1" ht="15" spans="1:16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ht="15" spans="1:16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ht="15" spans="1:16">
      <c r="A3" s="133" t="s">
        <v>28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85" t="s">
        <v>29</v>
      </c>
      <c r="N3" s="85"/>
      <c r="O3" s="85"/>
      <c r="P3" s="85"/>
    </row>
    <row r="4" spans="1:14">
      <c r="A4" s="76"/>
      <c r="B4" s="134"/>
      <c r="C4" s="76"/>
      <c r="D4" s="135"/>
      <c r="E4" s="78"/>
      <c r="F4" s="78"/>
      <c r="G4" s="136"/>
      <c r="H4" s="119"/>
      <c r="I4" s="87"/>
      <c r="J4" s="87"/>
      <c r="K4" s="87"/>
      <c r="L4" s="87"/>
      <c r="M4" s="88"/>
      <c r="N4" s="89"/>
    </row>
    <row r="5" ht="15" spans="1:16">
      <c r="A5" s="137" t="s">
        <v>30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ht="21" customHeight="1" spans="1:16">
      <c r="A6" s="4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ht="21" customHeight="1" spans="1:15">
      <c r="A7" s="138" t="s">
        <v>32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</row>
    <row r="8" ht="15.75" customHeight="1" spans="1:16">
      <c r="A8" s="139"/>
      <c r="B8" s="140"/>
      <c r="C8" s="139"/>
      <c r="D8" s="141"/>
      <c r="E8" s="142" t="s">
        <v>33</v>
      </c>
      <c r="F8" s="143"/>
      <c r="G8" s="143"/>
      <c r="H8" s="143"/>
      <c r="I8" s="143"/>
      <c r="J8" s="143"/>
      <c r="K8" s="209"/>
      <c r="L8" s="210" t="s">
        <v>34</v>
      </c>
      <c r="M8" s="211"/>
      <c r="N8" s="211"/>
      <c r="O8" s="211"/>
      <c r="P8" s="212"/>
    </row>
    <row r="9" ht="15.75" customHeight="1" spans="1:16">
      <c r="A9" s="144" t="s">
        <v>6</v>
      </c>
      <c r="B9" s="145" t="s">
        <v>35</v>
      </c>
      <c r="C9" s="145" t="s">
        <v>36</v>
      </c>
      <c r="D9" s="145" t="s">
        <v>7</v>
      </c>
      <c r="E9" s="146" t="s">
        <v>37</v>
      </c>
      <c r="F9" s="147" t="s">
        <v>38</v>
      </c>
      <c r="G9" s="148" t="s">
        <v>39</v>
      </c>
      <c r="H9" s="149" t="s">
        <v>40</v>
      </c>
      <c r="I9" s="213" t="s">
        <v>41</v>
      </c>
      <c r="J9" s="213"/>
      <c r="K9" s="214"/>
      <c r="L9" s="215" t="s">
        <v>42</v>
      </c>
      <c r="M9" s="216" t="s">
        <v>43</v>
      </c>
      <c r="N9" s="217" t="s">
        <v>41</v>
      </c>
      <c r="O9" s="217"/>
      <c r="P9" s="218"/>
    </row>
    <row r="10" customHeight="1" spans="1:16">
      <c r="A10" s="144"/>
      <c r="B10" s="145"/>
      <c r="C10" s="145"/>
      <c r="D10" s="145"/>
      <c r="E10" s="150"/>
      <c r="F10" s="151"/>
      <c r="G10" s="152"/>
      <c r="H10" s="145"/>
      <c r="I10" s="219" t="s">
        <v>44</v>
      </c>
      <c r="J10" s="213" t="s">
        <v>45</v>
      </c>
      <c r="K10" s="214"/>
      <c r="L10" s="220"/>
      <c r="M10" s="221"/>
      <c r="N10" s="217" t="s">
        <v>46</v>
      </c>
      <c r="O10" s="217" t="s">
        <v>45</v>
      </c>
      <c r="P10" s="218"/>
    </row>
    <row r="11" ht="27.75" customHeight="1" spans="1:16">
      <c r="A11" s="153"/>
      <c r="B11" s="154"/>
      <c r="C11" s="154"/>
      <c r="D11" s="154"/>
      <c r="E11" s="155"/>
      <c r="F11" s="156"/>
      <c r="G11" s="157"/>
      <c r="H11" s="154"/>
      <c r="I11" s="222"/>
      <c r="J11" s="223" t="s">
        <v>47</v>
      </c>
      <c r="K11" s="224" t="s">
        <v>48</v>
      </c>
      <c r="L11" s="225"/>
      <c r="M11" s="226"/>
      <c r="N11" s="227"/>
      <c r="O11" s="227" t="s">
        <v>49</v>
      </c>
      <c r="P11" s="228" t="s">
        <v>50</v>
      </c>
    </row>
    <row r="12" spans="1:16">
      <c r="A12" s="158">
        <v>1</v>
      </c>
      <c r="B12" s="159"/>
      <c r="C12" s="160"/>
      <c r="D12" s="161" t="s">
        <v>51</v>
      </c>
      <c r="E12" s="162"/>
      <c r="F12" s="162"/>
      <c r="G12" s="163"/>
      <c r="H12" s="164"/>
      <c r="I12" s="164"/>
      <c r="J12" s="164"/>
      <c r="K12" s="229">
        <f>SUM(J13)</f>
        <v>1374.33</v>
      </c>
      <c r="L12" s="230"/>
      <c r="M12" s="231"/>
      <c r="N12" s="232"/>
      <c r="O12" s="233"/>
      <c r="P12" s="234"/>
    </row>
    <row r="13" ht="56.25" spans="1:16">
      <c r="A13" s="165" t="s">
        <v>52</v>
      </c>
      <c r="B13" s="166" t="s">
        <v>53</v>
      </c>
      <c r="C13" s="167" t="s">
        <v>54</v>
      </c>
      <c r="D13" s="168" t="s">
        <v>55</v>
      </c>
      <c r="E13" s="169" t="s">
        <v>56</v>
      </c>
      <c r="F13" s="169">
        <v>115.2</v>
      </c>
      <c r="G13" s="170">
        <v>9.44</v>
      </c>
      <c r="H13" s="171">
        <v>26.41</v>
      </c>
      <c r="I13" s="235">
        <f>TRUNC(G13*(1+(H13/100)),2)</f>
        <v>11.93</v>
      </c>
      <c r="J13" s="236">
        <f>TRUNC(F13*I13,2)</f>
        <v>1374.33</v>
      </c>
      <c r="K13" s="237"/>
      <c r="L13" s="238"/>
      <c r="M13" s="239"/>
      <c r="N13" s="240"/>
      <c r="O13" s="241"/>
      <c r="P13" s="242"/>
    </row>
    <row r="14" spans="1:16">
      <c r="A14" s="172">
        <v>2</v>
      </c>
      <c r="B14" s="173"/>
      <c r="C14" s="174"/>
      <c r="D14" s="175" t="s">
        <v>14</v>
      </c>
      <c r="E14" s="176"/>
      <c r="F14" s="176"/>
      <c r="G14" s="177"/>
      <c r="H14" s="178"/>
      <c r="I14" s="243"/>
      <c r="J14" s="244"/>
      <c r="K14" s="245">
        <f>SUM(J15:J18)</f>
        <v>790.77</v>
      </c>
      <c r="L14" s="246"/>
      <c r="M14" s="247"/>
      <c r="N14" s="248"/>
      <c r="O14" s="249"/>
      <c r="P14" s="250"/>
    </row>
    <row r="15" ht="22.5" spans="1:16">
      <c r="A15" s="165" t="s">
        <v>57</v>
      </c>
      <c r="B15" s="179" t="s">
        <v>58</v>
      </c>
      <c r="C15" s="167" t="s">
        <v>59</v>
      </c>
      <c r="D15" s="168" t="s">
        <v>60</v>
      </c>
      <c r="E15" s="169" t="s">
        <v>61</v>
      </c>
      <c r="F15" s="169">
        <v>1</v>
      </c>
      <c r="G15" s="170">
        <v>233.94</v>
      </c>
      <c r="H15" s="171">
        <v>26.41</v>
      </c>
      <c r="I15" s="235">
        <f t="shared" ref="I15:I18" si="0">TRUNC(G15*(1+(H15/100)),2)</f>
        <v>295.72</v>
      </c>
      <c r="J15" s="236">
        <f t="shared" ref="J15:J18" si="1">TRUNC(F15*I15,2)</f>
        <v>295.72</v>
      </c>
      <c r="K15" s="237"/>
      <c r="L15" s="238"/>
      <c r="M15" s="239"/>
      <c r="N15" s="240"/>
      <c r="O15" s="241"/>
      <c r="P15" s="242"/>
    </row>
    <row r="16" ht="22.5" spans="1:16">
      <c r="A16" s="165" t="s">
        <v>62</v>
      </c>
      <c r="B16" s="179" t="s">
        <v>63</v>
      </c>
      <c r="C16" s="167" t="s">
        <v>59</v>
      </c>
      <c r="D16" s="168" t="s">
        <v>64</v>
      </c>
      <c r="E16" s="169" t="s">
        <v>56</v>
      </c>
      <c r="F16" s="169">
        <v>2.88</v>
      </c>
      <c r="G16" s="170">
        <v>58.72</v>
      </c>
      <c r="H16" s="171">
        <v>26.41</v>
      </c>
      <c r="I16" s="235">
        <f t="shared" si="0"/>
        <v>74.22</v>
      </c>
      <c r="J16" s="236">
        <f t="shared" si="1"/>
        <v>213.75</v>
      </c>
      <c r="K16" s="237"/>
      <c r="L16" s="238"/>
      <c r="M16" s="239"/>
      <c r="N16" s="240"/>
      <c r="O16" s="241"/>
      <c r="P16" s="242"/>
    </row>
    <row r="17" ht="101.25" spans="1:16">
      <c r="A17" s="165" t="s">
        <v>65</v>
      </c>
      <c r="B17" s="179" t="s">
        <v>66</v>
      </c>
      <c r="C17" s="167" t="s">
        <v>67</v>
      </c>
      <c r="D17" s="168" t="s">
        <v>68</v>
      </c>
      <c r="E17" s="169" t="s">
        <v>69</v>
      </c>
      <c r="F17" s="169">
        <v>10</v>
      </c>
      <c r="G17" s="170">
        <v>20</v>
      </c>
      <c r="H17" s="171">
        <v>26.41</v>
      </c>
      <c r="I17" s="235">
        <f t="shared" si="0"/>
        <v>25.28</v>
      </c>
      <c r="J17" s="236">
        <f t="shared" si="1"/>
        <v>252.8</v>
      </c>
      <c r="K17" s="237"/>
      <c r="L17" s="238"/>
      <c r="M17" s="239"/>
      <c r="N17" s="240"/>
      <c r="O17" s="241"/>
      <c r="P17" s="242"/>
    </row>
    <row r="18" ht="45" spans="1:16">
      <c r="A18" s="165" t="s">
        <v>70</v>
      </c>
      <c r="B18" s="179" t="s">
        <v>71</v>
      </c>
      <c r="C18" s="167" t="s">
        <v>72</v>
      </c>
      <c r="D18" s="168" t="s">
        <v>73</v>
      </c>
      <c r="E18" s="169" t="s">
        <v>74</v>
      </c>
      <c r="F18" s="169">
        <v>1</v>
      </c>
      <c r="G18" s="170">
        <v>22.55</v>
      </c>
      <c r="H18" s="171">
        <v>26.41</v>
      </c>
      <c r="I18" s="235">
        <f t="shared" si="0"/>
        <v>28.5</v>
      </c>
      <c r="J18" s="236">
        <f t="shared" si="1"/>
        <v>28.5</v>
      </c>
      <c r="K18" s="237"/>
      <c r="L18" s="238"/>
      <c r="M18" s="239"/>
      <c r="N18" s="240"/>
      <c r="O18" s="241"/>
      <c r="P18" s="242"/>
    </row>
    <row r="19" spans="1:16">
      <c r="A19" s="172">
        <v>3</v>
      </c>
      <c r="B19" s="173"/>
      <c r="C19" s="174"/>
      <c r="D19" s="175" t="s">
        <v>16</v>
      </c>
      <c r="E19" s="176"/>
      <c r="F19" s="176"/>
      <c r="G19" s="177"/>
      <c r="H19" s="178"/>
      <c r="I19" s="243"/>
      <c r="J19" s="244"/>
      <c r="K19" s="251">
        <f>SUM(J20)</f>
        <v>4708.79</v>
      </c>
      <c r="L19" s="246"/>
      <c r="M19" s="247"/>
      <c r="N19" s="248"/>
      <c r="O19" s="249"/>
      <c r="P19" s="250"/>
    </row>
    <row r="20" ht="22.5" spans="1:16">
      <c r="A20" s="165" t="s">
        <v>75</v>
      </c>
      <c r="B20" s="179" t="s">
        <v>76</v>
      </c>
      <c r="C20" s="167" t="s">
        <v>59</v>
      </c>
      <c r="D20" s="168" t="s">
        <v>77</v>
      </c>
      <c r="E20" s="169" t="s">
        <v>61</v>
      </c>
      <c r="F20" s="169">
        <v>1</v>
      </c>
      <c r="G20" s="170">
        <v>3725.02</v>
      </c>
      <c r="H20" s="171">
        <v>26.41</v>
      </c>
      <c r="I20" s="235">
        <f t="shared" ref="I20" si="2">TRUNC(G20*(1+(H20/100)),2)</f>
        <v>4708.79</v>
      </c>
      <c r="J20" s="236">
        <f t="shared" ref="J20" si="3">TRUNC(F20*I20,2)</f>
        <v>4708.79</v>
      </c>
      <c r="K20" s="237"/>
      <c r="L20" s="238"/>
      <c r="M20" s="239"/>
      <c r="N20" s="240"/>
      <c r="O20" s="241"/>
      <c r="P20" s="242"/>
    </row>
    <row r="21" spans="1:16">
      <c r="A21" s="172">
        <v>4</v>
      </c>
      <c r="B21" s="173"/>
      <c r="C21" s="174"/>
      <c r="D21" s="175" t="s">
        <v>18</v>
      </c>
      <c r="E21" s="176"/>
      <c r="F21" s="176"/>
      <c r="G21" s="177"/>
      <c r="H21" s="178"/>
      <c r="I21" s="243"/>
      <c r="J21" s="244"/>
      <c r="K21" s="251">
        <f>SUM(J22)</f>
        <v>94969.17</v>
      </c>
      <c r="L21" s="246"/>
      <c r="M21" s="247"/>
      <c r="N21" s="248"/>
      <c r="O21" s="249"/>
      <c r="P21" s="250"/>
    </row>
    <row r="22" ht="22.5" spans="1:16">
      <c r="A22" s="165" t="s">
        <v>78</v>
      </c>
      <c r="B22" s="179" t="s">
        <v>79</v>
      </c>
      <c r="C22" s="167" t="s">
        <v>59</v>
      </c>
      <c r="D22" s="168" t="s">
        <v>80</v>
      </c>
      <c r="E22" s="169" t="s">
        <v>81</v>
      </c>
      <c r="F22" s="169">
        <v>3</v>
      </c>
      <c r="G22" s="170">
        <v>27082.21</v>
      </c>
      <c r="H22" s="171">
        <v>16.89</v>
      </c>
      <c r="I22" s="235">
        <f t="shared" ref="I22" si="4">TRUNC(G22*(1+(H22/100)),2)</f>
        <v>31656.39</v>
      </c>
      <c r="J22" s="236">
        <f t="shared" ref="J22" si="5">TRUNC(F22*I22,2)</f>
        <v>94969.17</v>
      </c>
      <c r="K22" s="237"/>
      <c r="L22" s="238"/>
      <c r="M22" s="239"/>
      <c r="N22" s="240"/>
      <c r="O22" s="241"/>
      <c r="P22" s="242"/>
    </row>
    <row r="23" spans="1:16">
      <c r="A23" s="172">
        <v>5</v>
      </c>
      <c r="B23" s="173"/>
      <c r="C23" s="174"/>
      <c r="D23" s="175" t="s">
        <v>20</v>
      </c>
      <c r="E23" s="176"/>
      <c r="F23" s="176"/>
      <c r="G23" s="177"/>
      <c r="H23" s="178"/>
      <c r="I23" s="243"/>
      <c r="J23" s="244"/>
      <c r="K23" s="251">
        <f>SUM(J24:J25)</f>
        <v>760.72</v>
      </c>
      <c r="L23" s="246"/>
      <c r="M23" s="247"/>
      <c r="N23" s="248"/>
      <c r="O23" s="249"/>
      <c r="P23" s="250"/>
    </row>
    <row r="24" ht="90" spans="1:16">
      <c r="A24" s="165" t="s">
        <v>82</v>
      </c>
      <c r="B24" s="166" t="s">
        <v>83</v>
      </c>
      <c r="C24" s="167" t="s">
        <v>84</v>
      </c>
      <c r="D24" s="168" t="s">
        <v>85</v>
      </c>
      <c r="E24" s="169" t="s">
        <v>61</v>
      </c>
      <c r="F24" s="169">
        <v>1</v>
      </c>
      <c r="G24" s="170">
        <v>279.39</v>
      </c>
      <c r="H24" s="171">
        <v>26.41</v>
      </c>
      <c r="I24" s="235">
        <f t="shared" ref="I24:I25" si="6">TRUNC(G24*(1+(H24/100)),2)</f>
        <v>353.17</v>
      </c>
      <c r="J24" s="236">
        <f t="shared" ref="J24:J25" si="7">TRUNC(F24*I24,2)</f>
        <v>353.17</v>
      </c>
      <c r="K24" s="237"/>
      <c r="L24" s="238"/>
      <c r="M24" s="239"/>
      <c r="N24" s="240"/>
      <c r="O24" s="241"/>
      <c r="P24" s="242"/>
    </row>
    <row r="25" spans="1:16">
      <c r="A25" s="165" t="s">
        <v>86</v>
      </c>
      <c r="B25" s="179" t="s">
        <v>87</v>
      </c>
      <c r="C25" s="167" t="s">
        <v>88</v>
      </c>
      <c r="D25" s="168" t="s">
        <v>89</v>
      </c>
      <c r="E25" s="169" t="s">
        <v>56</v>
      </c>
      <c r="F25" s="169">
        <v>36.75</v>
      </c>
      <c r="G25" s="170">
        <v>8.77497595</v>
      </c>
      <c r="H25" s="171">
        <v>26.41</v>
      </c>
      <c r="I25" s="235">
        <f t="shared" si="6"/>
        <v>11.09</v>
      </c>
      <c r="J25" s="236">
        <f t="shared" si="7"/>
        <v>407.55</v>
      </c>
      <c r="K25" s="237"/>
      <c r="L25" s="238"/>
      <c r="M25" s="239"/>
      <c r="N25" s="240"/>
      <c r="O25" s="241"/>
      <c r="P25" s="242"/>
    </row>
    <row r="26" spans="1:16">
      <c r="A26" s="180"/>
      <c r="B26" s="181"/>
      <c r="C26" s="182"/>
      <c r="D26" s="183"/>
      <c r="E26" s="184"/>
      <c r="F26" s="185"/>
      <c r="G26" s="186"/>
      <c r="H26" s="187"/>
      <c r="I26" s="252"/>
      <c r="J26" s="253"/>
      <c r="K26" s="254"/>
      <c r="L26" s="255"/>
      <c r="M26" s="256"/>
      <c r="N26" s="257"/>
      <c r="O26" s="258"/>
      <c r="P26" s="259"/>
    </row>
    <row r="27" ht="13.5" customHeight="1" spans="1:16">
      <c r="A27" s="188" t="s">
        <v>90</v>
      </c>
      <c r="B27" s="189"/>
      <c r="C27" s="189"/>
      <c r="D27" s="189"/>
      <c r="E27" s="189"/>
      <c r="F27" s="189"/>
      <c r="G27" s="189"/>
      <c r="H27" s="189"/>
      <c r="I27" s="189"/>
      <c r="J27" s="260"/>
      <c r="K27" s="261">
        <f>SUM(K12:K26)</f>
        <v>102603.78</v>
      </c>
      <c r="L27" s="262" t="s">
        <v>91</v>
      </c>
      <c r="M27" s="263"/>
      <c r="N27" s="263"/>
      <c r="O27" s="263"/>
      <c r="P27" s="264">
        <f>SUM(P12:P26)</f>
        <v>0</v>
      </c>
    </row>
    <row r="28" ht="32.25" customHeight="1" spans="1:16">
      <c r="A28" s="190" t="s">
        <v>22</v>
      </c>
      <c r="B28" s="190"/>
      <c r="C28" s="190"/>
      <c r="D28" s="190"/>
      <c r="E28" s="190"/>
      <c r="F28" s="190"/>
      <c r="G28" s="191" t="s">
        <v>23</v>
      </c>
      <c r="H28" s="192"/>
      <c r="I28" s="192"/>
      <c r="J28" s="192"/>
      <c r="K28" s="192"/>
      <c r="L28" s="192"/>
      <c r="M28" s="192"/>
      <c r="N28" s="192"/>
      <c r="O28" s="192"/>
      <c r="P28" s="265"/>
    </row>
    <row r="29" ht="36" customHeight="1" spans="1:16">
      <c r="A29" s="193" t="s">
        <v>24</v>
      </c>
      <c r="B29" s="194"/>
      <c r="C29" s="194"/>
      <c r="D29" s="195"/>
      <c r="E29" s="196" t="s">
        <v>92</v>
      </c>
      <c r="F29" s="197"/>
      <c r="G29" s="198"/>
      <c r="H29" s="199"/>
      <c r="I29" s="199"/>
      <c r="J29" s="199"/>
      <c r="K29" s="199"/>
      <c r="L29" s="199"/>
      <c r="M29" s="199"/>
      <c r="N29" s="199"/>
      <c r="O29" s="199"/>
      <c r="P29" s="266"/>
    </row>
    <row r="30" spans="1:16">
      <c r="A30" s="200" t="s">
        <v>93</v>
      </c>
      <c r="B30" s="201" t="s">
        <v>94</v>
      </c>
      <c r="C30" s="201"/>
      <c r="D30" s="201"/>
      <c r="E30" s="201"/>
      <c r="F30" s="201"/>
      <c r="G30" s="202"/>
      <c r="H30" s="202"/>
      <c r="I30" s="202"/>
      <c r="J30" s="202"/>
      <c r="K30" s="202"/>
      <c r="L30" s="202"/>
      <c r="M30" s="202"/>
      <c r="N30" s="202"/>
      <c r="O30" s="267"/>
      <c r="P30" s="267"/>
    </row>
    <row r="31" spans="1:16">
      <c r="A31" s="203"/>
      <c r="B31" s="204" t="s">
        <v>95</v>
      </c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67"/>
      <c r="P31" s="267"/>
    </row>
    <row r="32" spans="1:16">
      <c r="A32" s="203"/>
      <c r="B32" s="205" t="s">
        <v>96</v>
      </c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</row>
    <row r="33" spans="1:16">
      <c r="A33" s="203"/>
      <c r="B33" s="206" t="s">
        <v>97</v>
      </c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67"/>
      <c r="P33" s="267"/>
    </row>
    <row r="34" ht="24.75" customHeight="1" spans="1:16">
      <c r="A34" s="203"/>
      <c r="B34" s="207" t="s">
        <v>98</v>
      </c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</row>
    <row r="35" spans="1:16">
      <c r="A35" s="203"/>
      <c r="B35" s="208" t="s">
        <v>99</v>
      </c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67"/>
    </row>
    <row r="36" spans="1:16">
      <c r="A36" s="203"/>
      <c r="B36" s="205" t="s">
        <v>100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67"/>
      <c r="P36" s="267"/>
    </row>
    <row r="37" ht="28.5" customHeight="1" spans="1:16">
      <c r="A37" s="203"/>
      <c r="B37" s="340" t="s">
        <v>101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</row>
    <row r="185" ht="30" customHeight="1"/>
    <row r="186" ht="35.25" customHeight="1"/>
    <row r="187" ht="40.5" customHeight="1"/>
    <row r="190" customHeight="1"/>
    <row r="191" customHeight="1" spans="15:15">
      <c r="O191" s="268"/>
    </row>
    <row r="192" ht="24" customHeight="1"/>
    <row r="193" customHeight="1"/>
    <row r="194" customHeight="1"/>
    <row r="195" ht="27" customHeight="1"/>
    <row r="349" ht="15" customHeight="1"/>
    <row r="350" ht="33.75" customHeight="1"/>
    <row r="351" ht="31.5" customHeight="1"/>
    <row r="352" ht="24.75" customHeight="1"/>
    <row r="357" ht="26.25" customHeight="1"/>
  </sheetData>
  <sheetProtection password="DA3D" sheet="1" selectLockedCells="1" objects="1"/>
  <mergeCells count="39">
    <mergeCell ref="A1:P1"/>
    <mergeCell ref="A2:P2"/>
    <mergeCell ref="A3:L3"/>
    <mergeCell ref="A5:P5"/>
    <mergeCell ref="A6:P6"/>
    <mergeCell ref="A7:O7"/>
    <mergeCell ref="E8:K8"/>
    <mergeCell ref="L8:P8"/>
    <mergeCell ref="I9:K9"/>
    <mergeCell ref="N9:P9"/>
    <mergeCell ref="J10:K10"/>
    <mergeCell ref="O10:P10"/>
    <mergeCell ref="A27:I27"/>
    <mergeCell ref="L27:O27"/>
    <mergeCell ref="A28:F28"/>
    <mergeCell ref="A29:D29"/>
    <mergeCell ref="E29:F29"/>
    <mergeCell ref="B30:N30"/>
    <mergeCell ref="B31:N31"/>
    <mergeCell ref="B32:P32"/>
    <mergeCell ref="B33:N33"/>
    <mergeCell ref="B34:P34"/>
    <mergeCell ref="B35:O35"/>
    <mergeCell ref="B36:N36"/>
    <mergeCell ref="B37:P37"/>
    <mergeCell ref="A9:A11"/>
    <mergeCell ref="A30:A37"/>
    <mergeCell ref="B9:B11"/>
    <mergeCell ref="C9:C11"/>
    <mergeCell ref="D9:D11"/>
    <mergeCell ref="E9:E11"/>
    <mergeCell ref="F9:F11"/>
    <mergeCell ref="G9:G11"/>
    <mergeCell ref="H9:H11"/>
    <mergeCell ref="I10:I11"/>
    <mergeCell ref="L9:L11"/>
    <mergeCell ref="M9:M11"/>
    <mergeCell ref="N10:N11"/>
    <mergeCell ref="G28:P29"/>
  </mergeCells>
  <printOptions horizontalCentered="1"/>
  <pageMargins left="0" right="0" top="0.8" bottom="0.84" header="0.49" footer="0.196850393700787"/>
  <pageSetup paperSize="9" scale="75" fitToHeight="16" orientation="landscape"/>
  <headerFooter>
    <oddHeader>&amp;R&amp;"Verdana,Normal"&amp;8Fls.:______
Processo n.º 23069.183923/2022-12</oddHeader>
    <oddFooter>&amp;R&amp;"Verdana,Normal"&amp;8Pág.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6"/>
  <sheetViews>
    <sheetView workbookViewId="0">
      <selection activeCell="A7" sqref="A7:M7"/>
    </sheetView>
  </sheetViews>
  <sheetFormatPr defaultColWidth="9" defaultRowHeight="15"/>
  <cols>
    <col min="1" max="1" width="6" customWidth="1"/>
    <col min="2" max="2" width="32.5714285714286" customWidth="1"/>
    <col min="3" max="3" width="13" customWidth="1"/>
    <col min="4" max="4" width="13.1428571428571" customWidth="1"/>
    <col min="5" max="6" width="10.1428571428571" customWidth="1"/>
    <col min="7" max="10" width="12.7142857142857" customWidth="1"/>
    <col min="11" max="11" width="12.4285714285714" customWidth="1"/>
    <col min="12" max="13" width="12.7142857142857" customWidth="1"/>
    <col min="14" max="14" width="12.2857142857143" customWidth="1"/>
  </cols>
  <sheetData>
    <row r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84"/>
      <c r="O1" s="84"/>
      <c r="P1" s="84"/>
    </row>
    <row r="2" spans="1:16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84"/>
      <c r="O2" s="84"/>
      <c r="P2" s="84"/>
    </row>
    <row r="3" spans="1:16">
      <c r="A3" s="2" t="s">
        <v>102</v>
      </c>
      <c r="B3" s="2"/>
      <c r="C3" s="2"/>
      <c r="D3" s="2"/>
      <c r="E3" s="2"/>
      <c r="F3" s="2"/>
      <c r="G3" s="2"/>
      <c r="H3" s="2"/>
      <c r="I3" s="2"/>
      <c r="J3" s="85" t="str">
        <f>Orçamento!$M$3</f>
        <v>137/2022</v>
      </c>
      <c r="K3" s="85"/>
      <c r="L3" s="85"/>
      <c r="M3" s="85"/>
      <c r="N3" s="86"/>
      <c r="O3" s="86"/>
      <c r="P3" s="86"/>
    </row>
    <row r="4" spans="1:16">
      <c r="A4" s="3" t="s">
        <v>103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87"/>
      <c r="O4" s="88"/>
      <c r="P4" s="89"/>
    </row>
    <row r="5" customHeight="1" spans="1:16">
      <c r="A5" s="4" t="str">
        <f>Orçamento!$A$6</f>
        <v>OBRA: Fornecimento, montagem e instalação de 01 (um) equipamento de transporte vertical no Instituto de Ciência e Tecnologia da UFF.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90"/>
      <c r="O5" s="90"/>
      <c r="P5" s="90"/>
    </row>
    <row r="6" customHeight="1" spans="1:17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91"/>
      <c r="O6" s="91"/>
      <c r="P6" s="91"/>
      <c r="Q6" s="91"/>
    </row>
    <row r="7" ht="29.25" customHeight="1" spans="1:15">
      <c r="A7" s="5" t="str">
        <f>Orçamento!$A$7</f>
        <v>Local: Rua Recife, Lotes 1-7, bairro Jardim Bela Vista, Rio das Ostras - RJ.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92"/>
      <c r="O7" s="92"/>
    </row>
    <row r="8" ht="15.75" spans="1:14">
      <c r="A8" s="6" t="s">
        <v>6</v>
      </c>
      <c r="B8" s="7" t="s">
        <v>104</v>
      </c>
      <c r="C8" s="7" t="s">
        <v>105</v>
      </c>
      <c r="D8" s="7" t="s">
        <v>8</v>
      </c>
      <c r="E8" s="8" t="s">
        <v>106</v>
      </c>
      <c r="F8" s="8"/>
      <c r="G8" s="8"/>
      <c r="H8" s="8"/>
      <c r="I8" s="93"/>
      <c r="J8" s="93"/>
      <c r="K8" s="93"/>
      <c r="L8" s="93"/>
      <c r="M8" s="94" t="s">
        <v>107</v>
      </c>
      <c r="N8" s="95"/>
    </row>
    <row r="9" spans="1:14">
      <c r="A9" s="9"/>
      <c r="B9" s="10"/>
      <c r="C9" s="10"/>
      <c r="D9" s="10"/>
      <c r="E9" s="11" t="s">
        <v>108</v>
      </c>
      <c r="F9" s="11" t="s">
        <v>109</v>
      </c>
      <c r="G9" s="11" t="s">
        <v>110</v>
      </c>
      <c r="H9" s="11" t="s">
        <v>111</v>
      </c>
      <c r="I9" s="96" t="s">
        <v>112</v>
      </c>
      <c r="J9" s="96" t="s">
        <v>113</v>
      </c>
      <c r="K9" s="96" t="s">
        <v>114</v>
      </c>
      <c r="L9" s="96" t="s">
        <v>115</v>
      </c>
      <c r="M9" s="97"/>
      <c r="N9" s="95"/>
    </row>
    <row r="10" ht="9.95" customHeight="1" spans="1:14">
      <c r="A10" s="12" t="s">
        <v>116</v>
      </c>
      <c r="B10" s="13" t="s">
        <v>12</v>
      </c>
      <c r="C10" s="14">
        <f>Resumo!D10</f>
        <v>1374.33</v>
      </c>
      <c r="D10" s="15">
        <f>C10/C$21</f>
        <v>0.0133945357568698</v>
      </c>
      <c r="E10" s="16">
        <v>1</v>
      </c>
      <c r="F10" s="17"/>
      <c r="G10" s="17"/>
      <c r="H10" s="17"/>
      <c r="I10" s="98"/>
      <c r="J10" s="98"/>
      <c r="K10" s="98"/>
      <c r="L10" s="98"/>
      <c r="M10" s="99">
        <f>SUM(E10:L10)</f>
        <v>1</v>
      </c>
      <c r="N10" s="95"/>
    </row>
    <row r="11" customHeight="1" spans="1:14">
      <c r="A11" s="18"/>
      <c r="B11" s="19"/>
      <c r="C11" s="20"/>
      <c r="D11" s="21"/>
      <c r="E11" s="22">
        <f>$C10*E10</f>
        <v>1374.33</v>
      </c>
      <c r="F11" s="23"/>
      <c r="G11" s="23"/>
      <c r="H11" s="23"/>
      <c r="I11" s="100"/>
      <c r="J11" s="100"/>
      <c r="K11" s="100"/>
      <c r="L11" s="23"/>
      <c r="M11" s="101">
        <f>SUM(E11:L11)</f>
        <v>1374.33</v>
      </c>
      <c r="N11" s="102"/>
    </row>
    <row r="12" ht="9.95" customHeight="1" spans="1:14">
      <c r="A12" s="24" t="s">
        <v>117</v>
      </c>
      <c r="B12" s="25" t="str">
        <f>Resumo!$B$12</f>
        <v>SERVIÇOS PRELIMINARES</v>
      </c>
      <c r="C12" s="26">
        <f>Resumo!D12</f>
        <v>790.77</v>
      </c>
      <c r="D12" s="15">
        <f>C12/C$21</f>
        <v>0.00770702599845737</v>
      </c>
      <c r="E12" s="27"/>
      <c r="F12" s="28">
        <v>1</v>
      </c>
      <c r="G12" s="27"/>
      <c r="H12" s="27"/>
      <c r="I12" s="27"/>
      <c r="J12" s="27"/>
      <c r="K12" s="27"/>
      <c r="L12" s="27"/>
      <c r="M12" s="103">
        <f t="shared" ref="M12:M19" si="0">SUM(E12:L12)</f>
        <v>1</v>
      </c>
      <c r="N12" s="102"/>
    </row>
    <row r="13" spans="1:14">
      <c r="A13" s="18"/>
      <c r="B13" s="29"/>
      <c r="C13" s="20"/>
      <c r="D13" s="21"/>
      <c r="E13" s="30"/>
      <c r="F13" s="22">
        <f>$C12*F12</f>
        <v>790.77</v>
      </c>
      <c r="G13" s="31"/>
      <c r="H13" s="31"/>
      <c r="I13" s="31"/>
      <c r="J13" s="31"/>
      <c r="K13" s="31"/>
      <c r="L13" s="31"/>
      <c r="M13" s="104">
        <f t="shared" si="0"/>
        <v>790.77</v>
      </c>
      <c r="N13" s="102"/>
    </row>
    <row r="14" ht="9.95" customHeight="1" spans="1:14">
      <c r="A14" s="24" t="s">
        <v>118</v>
      </c>
      <c r="B14" s="32" t="str">
        <f>Resumo!$B$14</f>
        <v>INSTALAÇÕES ELÉTRICAS</v>
      </c>
      <c r="C14" s="26">
        <f>Resumo!D14</f>
        <v>4708.79</v>
      </c>
      <c r="D14" s="15">
        <f>C14/C$21</f>
        <v>0.0458929485833758</v>
      </c>
      <c r="E14" s="27"/>
      <c r="F14" s="33">
        <v>0.25</v>
      </c>
      <c r="G14" s="28">
        <v>0.25</v>
      </c>
      <c r="H14" s="33">
        <v>0.25</v>
      </c>
      <c r="I14" s="105">
        <v>0.25</v>
      </c>
      <c r="J14" s="106"/>
      <c r="K14" s="106"/>
      <c r="L14" s="106"/>
      <c r="M14" s="107">
        <f t="shared" si="0"/>
        <v>1</v>
      </c>
      <c r="N14" s="102"/>
    </row>
    <row r="15" spans="1:14">
      <c r="A15" s="18"/>
      <c r="B15" s="34"/>
      <c r="C15" s="20"/>
      <c r="D15" s="21"/>
      <c r="E15" s="30"/>
      <c r="F15" s="22">
        <f>$C14*F14</f>
        <v>1177.1975</v>
      </c>
      <c r="G15" s="22">
        <f>$C14*G14</f>
        <v>1177.1975</v>
      </c>
      <c r="H15" s="22">
        <f>$C14*H14</f>
        <v>1177.1975</v>
      </c>
      <c r="I15" s="22">
        <f>$C14*I14</f>
        <v>1177.1975</v>
      </c>
      <c r="J15" s="108"/>
      <c r="K15" s="108"/>
      <c r="L15" s="108"/>
      <c r="M15" s="104">
        <f t="shared" si="0"/>
        <v>4708.79</v>
      </c>
      <c r="N15" s="102"/>
    </row>
    <row r="16" ht="9.95" customHeight="1" spans="1:14">
      <c r="A16" s="24" t="s">
        <v>119</v>
      </c>
      <c r="B16" s="32" t="str">
        <f>Resumo!$B$16</f>
        <v>EQUIPAMENTOS</v>
      </c>
      <c r="C16" s="35">
        <f>Resumo!D16</f>
        <v>94969.17</v>
      </c>
      <c r="D16" s="15">
        <f>C16/C$21</f>
        <v>0.925591337862991</v>
      </c>
      <c r="E16" s="36"/>
      <c r="F16" s="37"/>
      <c r="G16" s="38">
        <v>0.2</v>
      </c>
      <c r="H16" s="39"/>
      <c r="I16" s="38">
        <v>0.2</v>
      </c>
      <c r="J16" s="109"/>
      <c r="K16" s="110">
        <v>0.6</v>
      </c>
      <c r="L16" s="109"/>
      <c r="M16" s="103">
        <f t="shared" si="0"/>
        <v>1</v>
      </c>
      <c r="N16" s="102"/>
    </row>
    <row r="17" spans="1:14">
      <c r="A17" s="18"/>
      <c r="B17" s="34"/>
      <c r="C17" s="40"/>
      <c r="D17" s="21"/>
      <c r="E17" s="30"/>
      <c r="F17" s="30"/>
      <c r="G17" s="22">
        <f>$C16*G16</f>
        <v>18993.834</v>
      </c>
      <c r="H17" s="31"/>
      <c r="I17" s="22">
        <f>$C16*I16</f>
        <v>18993.834</v>
      </c>
      <c r="J17" s="108"/>
      <c r="K17" s="22">
        <f>$C16*K16</f>
        <v>56981.502</v>
      </c>
      <c r="L17" s="108"/>
      <c r="M17" s="104">
        <f t="shared" si="0"/>
        <v>94969.17</v>
      </c>
      <c r="N17" s="102"/>
    </row>
    <row r="18" ht="9.95" customHeight="1" spans="1:14">
      <c r="A18" s="24" t="s">
        <v>120</v>
      </c>
      <c r="B18" s="32" t="str">
        <f>Resumo!$B$18</f>
        <v>SERVIÇOS COMPLEMENTARES</v>
      </c>
      <c r="C18" s="35">
        <f>Resumo!D18</f>
        <v>760.72</v>
      </c>
      <c r="D18" s="15">
        <f>C18/C$21</f>
        <v>0.00741415179830607</v>
      </c>
      <c r="E18" s="41"/>
      <c r="F18" s="37"/>
      <c r="G18" s="37"/>
      <c r="H18" s="37"/>
      <c r="I18" s="37"/>
      <c r="J18" s="111"/>
      <c r="K18" s="111"/>
      <c r="L18" s="112">
        <v>1</v>
      </c>
      <c r="M18" s="103">
        <f t="shared" si="0"/>
        <v>1</v>
      </c>
      <c r="N18" s="102"/>
    </row>
    <row r="19" spans="1:14">
      <c r="A19" s="18"/>
      <c r="B19" s="34"/>
      <c r="C19" s="40"/>
      <c r="D19" s="21"/>
      <c r="E19" s="30"/>
      <c r="F19" s="31"/>
      <c r="G19" s="31"/>
      <c r="H19" s="31"/>
      <c r="I19" s="31"/>
      <c r="J19" s="108"/>
      <c r="K19" s="108"/>
      <c r="L19" s="22">
        <f>$C18*L18</f>
        <v>760.72</v>
      </c>
      <c r="M19" s="104">
        <f t="shared" si="0"/>
        <v>760.72</v>
      </c>
      <c r="N19" s="102"/>
    </row>
    <row r="20" ht="6.95" customHeight="1" spans="1:14">
      <c r="A20" s="42"/>
      <c r="B20" s="43"/>
      <c r="C20" s="44"/>
      <c r="D20" s="45"/>
      <c r="E20" s="46"/>
      <c r="F20" s="46"/>
      <c r="G20" s="46"/>
      <c r="H20" s="46"/>
      <c r="I20" s="113"/>
      <c r="J20" s="113"/>
      <c r="K20" s="113"/>
      <c r="L20" s="113"/>
      <c r="M20" s="114"/>
      <c r="N20" s="95"/>
    </row>
    <row r="21" ht="16.5" spans="1:14">
      <c r="A21" s="47" t="s">
        <v>121</v>
      </c>
      <c r="B21" s="48"/>
      <c r="C21" s="49">
        <f>SUM(C10:C19)</f>
        <v>102603.78</v>
      </c>
      <c r="D21" s="50">
        <f>SUM(D10:D19)</f>
        <v>1</v>
      </c>
      <c r="E21" s="51"/>
      <c r="F21" s="52"/>
      <c r="G21" s="52"/>
      <c r="H21" s="52"/>
      <c r="I21" s="115"/>
      <c r="J21" s="115"/>
      <c r="K21" s="115"/>
      <c r="L21" s="115"/>
      <c r="M21" s="116">
        <f>M19+M17+M15+M13+M11</f>
        <v>102603.78</v>
      </c>
      <c r="N21" s="82"/>
    </row>
    <row r="22" ht="15.75" spans="1:14">
      <c r="A22" s="53" t="s">
        <v>122</v>
      </c>
      <c r="B22" s="54"/>
      <c r="C22" s="54"/>
      <c r="D22" s="55"/>
      <c r="E22" s="56">
        <f>E15+E17+E19+E13+E11</f>
        <v>1374.33</v>
      </c>
      <c r="F22" s="56">
        <f t="shared" ref="F22:L22" si="1">F15+F17+F19+F13+F11</f>
        <v>1967.9675</v>
      </c>
      <c r="G22" s="56">
        <f t="shared" si="1"/>
        <v>20171.0315</v>
      </c>
      <c r="H22" s="56">
        <f t="shared" si="1"/>
        <v>1177.1975</v>
      </c>
      <c r="I22" s="56">
        <f t="shared" si="1"/>
        <v>20171.0315</v>
      </c>
      <c r="J22" s="56">
        <f t="shared" si="1"/>
        <v>0</v>
      </c>
      <c r="K22" s="56">
        <f t="shared" si="1"/>
        <v>56981.502</v>
      </c>
      <c r="L22" s="56">
        <f t="shared" si="1"/>
        <v>760.72</v>
      </c>
      <c r="M22" s="95"/>
      <c r="N22" s="82"/>
    </row>
    <row r="23" spans="1:14">
      <c r="A23" s="53" t="s">
        <v>123</v>
      </c>
      <c r="B23" s="54"/>
      <c r="C23" s="54"/>
      <c r="D23" s="55"/>
      <c r="E23" s="57">
        <f>E22/$C$21</f>
        <v>0.0133945357568698</v>
      </c>
      <c r="F23" s="57">
        <f t="shared" ref="F23:L23" si="2">F22/$C$21</f>
        <v>0.0191802631443013</v>
      </c>
      <c r="G23" s="57">
        <f t="shared" si="2"/>
        <v>0.196591504718442</v>
      </c>
      <c r="H23" s="57">
        <f t="shared" si="2"/>
        <v>0.0114732371458439</v>
      </c>
      <c r="I23" s="57">
        <f t="shared" si="2"/>
        <v>0.196591504718442</v>
      </c>
      <c r="J23" s="57">
        <f t="shared" si="2"/>
        <v>0</v>
      </c>
      <c r="K23" s="57">
        <f t="shared" si="2"/>
        <v>0.555354802717795</v>
      </c>
      <c r="L23" s="57">
        <f t="shared" si="2"/>
        <v>0.00741415179830607</v>
      </c>
      <c r="M23" s="95"/>
      <c r="N23" s="82"/>
    </row>
    <row r="24" spans="1:14">
      <c r="A24" s="53" t="s">
        <v>124</v>
      </c>
      <c r="B24" s="54"/>
      <c r="C24" s="54"/>
      <c r="D24" s="55"/>
      <c r="E24" s="58">
        <f>E22</f>
        <v>1374.33</v>
      </c>
      <c r="F24" s="58">
        <f>E24+F22</f>
        <v>3342.2975</v>
      </c>
      <c r="G24" s="58">
        <f t="shared" ref="G24:L24" si="3">F24+G22</f>
        <v>23513.329</v>
      </c>
      <c r="H24" s="58">
        <f t="shared" si="3"/>
        <v>24690.5265</v>
      </c>
      <c r="I24" s="58">
        <f t="shared" si="3"/>
        <v>44861.558</v>
      </c>
      <c r="J24" s="58">
        <f t="shared" si="3"/>
        <v>44861.558</v>
      </c>
      <c r="K24" s="58">
        <f t="shared" si="3"/>
        <v>101843.06</v>
      </c>
      <c r="L24" s="58">
        <f t="shared" si="3"/>
        <v>102603.78</v>
      </c>
      <c r="M24" s="95"/>
      <c r="N24" s="82"/>
    </row>
    <row r="25" ht="15.75" spans="1:14">
      <c r="A25" s="59" t="s">
        <v>125</v>
      </c>
      <c r="B25" s="60"/>
      <c r="C25" s="60"/>
      <c r="D25" s="61"/>
      <c r="E25" s="62">
        <f>E23</f>
        <v>0.0133945357568698</v>
      </c>
      <c r="F25" s="63">
        <f>E25+F23</f>
        <v>0.0325747989011711</v>
      </c>
      <c r="G25" s="63">
        <f t="shared" ref="G25:L25" si="4">F25+G23</f>
        <v>0.229166303619613</v>
      </c>
      <c r="H25" s="63">
        <f t="shared" si="4"/>
        <v>0.240639540765457</v>
      </c>
      <c r="I25" s="63">
        <f t="shared" si="4"/>
        <v>0.437231045483899</v>
      </c>
      <c r="J25" s="63">
        <f t="shared" si="4"/>
        <v>0.437231045483899</v>
      </c>
      <c r="K25" s="63">
        <f t="shared" si="4"/>
        <v>0.992585848201694</v>
      </c>
      <c r="L25" s="63">
        <f t="shared" si="4"/>
        <v>1</v>
      </c>
      <c r="M25" s="95"/>
      <c r="N25" s="82"/>
    </row>
    <row r="26" ht="33" customHeight="1" spans="1:14">
      <c r="A26" s="64" t="s">
        <v>22</v>
      </c>
      <c r="B26" s="65"/>
      <c r="C26" s="65"/>
      <c r="D26" s="66"/>
      <c r="E26" s="67" t="s">
        <v>23</v>
      </c>
      <c r="F26" s="68"/>
      <c r="G26" s="68"/>
      <c r="H26" s="68"/>
      <c r="I26" s="68"/>
      <c r="J26" s="68"/>
      <c r="K26" s="68"/>
      <c r="L26" s="117"/>
      <c r="M26" s="82"/>
      <c r="N26" s="82"/>
    </row>
    <row r="27" ht="33" customHeight="1" spans="1:14">
      <c r="A27" s="69" t="s">
        <v>24</v>
      </c>
      <c r="B27" s="70"/>
      <c r="C27" s="71"/>
      <c r="D27" s="72" t="s">
        <v>92</v>
      </c>
      <c r="E27" s="73"/>
      <c r="F27" s="74"/>
      <c r="G27" s="74"/>
      <c r="H27" s="74"/>
      <c r="I27" s="74"/>
      <c r="J27" s="74"/>
      <c r="K27" s="74"/>
      <c r="L27" s="118"/>
      <c r="M27" s="82"/>
      <c r="N27" s="82"/>
    </row>
    <row r="28" spans="1:14">
      <c r="A28" s="75" t="s">
        <v>93</v>
      </c>
      <c r="B28" s="75"/>
      <c r="C28" s="76"/>
      <c r="D28" s="76"/>
      <c r="E28" s="77"/>
      <c r="F28" s="78"/>
      <c r="G28" s="78"/>
      <c r="H28" s="78"/>
      <c r="I28" s="78"/>
      <c r="J28" s="78"/>
      <c r="K28" s="78"/>
      <c r="L28" s="119"/>
      <c r="M28" s="87"/>
      <c r="N28" s="120"/>
    </row>
    <row r="29" ht="27" customHeight="1" spans="1:17">
      <c r="A29" s="79"/>
      <c r="B29" s="340" t="s">
        <v>27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121"/>
      <c r="N29" s="121"/>
      <c r="O29" s="121"/>
      <c r="P29" s="121"/>
      <c r="Q29" s="121"/>
    </row>
    <row r="30" spans="1:14">
      <c r="A30" s="76"/>
      <c r="B30" s="81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</row>
    <row r="31" spans="1:14">
      <c r="A31" s="76"/>
      <c r="B31" s="81"/>
      <c r="C31" s="77"/>
      <c r="D31" s="77"/>
      <c r="E31" s="82"/>
      <c r="F31" s="77"/>
      <c r="G31" s="77"/>
      <c r="H31" s="77"/>
      <c r="I31" s="77"/>
      <c r="J31" s="77"/>
      <c r="K31" s="77"/>
      <c r="L31" s="77"/>
      <c r="M31" s="77"/>
      <c r="N31" s="77"/>
    </row>
    <row r="32" spans="1:14">
      <c r="A32" s="83"/>
      <c r="B32" s="81"/>
      <c r="C32" s="77"/>
      <c r="D32" s="77"/>
      <c r="E32" s="82"/>
      <c r="F32" s="77"/>
      <c r="G32" s="77"/>
      <c r="H32" s="77"/>
      <c r="I32" s="77"/>
      <c r="J32" s="77"/>
      <c r="K32" s="77"/>
      <c r="L32" s="77"/>
      <c r="M32" s="77"/>
      <c r="N32" s="77"/>
    </row>
    <row r="33" spans="1:14">
      <c r="A33" s="76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120"/>
    </row>
    <row r="34" spans="1:14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</row>
    <row r="35" spans="1:14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</row>
    <row r="36" spans="1:14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</row>
    <row r="37" spans="1:14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</row>
    <row r="38" spans="1:14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</row>
    <row r="39" spans="1:14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</row>
    <row r="40" spans="1:14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</row>
    <row r="41" spans="1:14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</row>
    <row r="42" spans="1:14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</row>
    <row r="43" spans="1:14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</row>
    <row r="44" spans="1:14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</row>
    <row r="45" spans="1:14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</row>
    <row r="46" spans="1:14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</row>
    <row r="47" spans="1:14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</row>
    <row r="48" spans="1:14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</row>
    <row r="49" spans="1:14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</row>
    <row r="50" spans="1:14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</row>
    <row r="51" spans="1:14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</row>
    <row r="52" spans="1:14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</row>
    <row r="53" spans="1:14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</row>
    <row r="54" spans="1:14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</row>
    <row r="55" spans="1:14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</row>
    <row r="56" spans="1:14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</row>
    <row r="57" spans="1:14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</row>
    <row r="58" spans="1:14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</row>
    <row r="59" spans="1:14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</row>
    <row r="60" spans="1:14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</row>
    <row r="61" spans="1:14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</row>
    <row r="62" spans="1:14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</row>
    <row r="63" spans="1:14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</row>
    <row r="64" spans="1:14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</row>
    <row r="65" spans="1:14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</row>
    <row r="66" spans="1:14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</row>
    <row r="67" spans="1:14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</row>
    <row r="68" spans="1:14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</row>
    <row r="69" spans="1:14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</row>
    <row r="70" spans="1:14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</row>
    <row r="71" spans="1:14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</row>
    <row r="72" spans="1:14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</row>
    <row r="73" spans="1:14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</row>
    <row r="74" spans="1:14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</row>
    <row r="75" spans="1:14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</row>
    <row r="76" spans="1:14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</row>
    <row r="77" spans="1:14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</row>
    <row r="78" spans="1:14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</row>
    <row r="79" spans="1:14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</row>
    <row r="80" spans="1:14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</row>
    <row r="81" spans="1:14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</row>
    <row r="82" spans="1:14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</row>
    <row r="83" spans="1:14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</row>
    <row r="84" spans="1:14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</row>
    <row r="85" spans="1:14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</row>
    <row r="86" spans="1:14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</row>
    <row r="87" spans="1:14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</row>
    <row r="88" spans="1:14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</row>
    <row r="89" spans="1:14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</row>
    <row r="90" spans="1:14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</row>
    <row r="91" spans="1:14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</row>
    <row r="92" spans="1:14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</row>
    <row r="93" spans="1:14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</row>
    <row r="94" spans="1:14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</row>
    <row r="95" spans="1:14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</row>
    <row r="96" spans="1:14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</row>
    <row r="97" spans="1:14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</row>
    <row r="98" spans="1:14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</row>
    <row r="99" spans="1:14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</row>
    <row r="100" spans="1:14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</row>
    <row r="101" spans="1:14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</row>
    <row r="102" spans="1:14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</row>
    <row r="103" spans="1:14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</row>
    <row r="104" spans="1:14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</row>
    <row r="105" spans="1:14">
      <c r="A105" s="82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</row>
    <row r="106" spans="1:14">
      <c r="A106" s="82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</row>
    <row r="107" spans="1:14">
      <c r="A107" s="82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</row>
    <row r="108" spans="1:14">
      <c r="A108" s="82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</row>
    <row r="109" spans="1:14">
      <c r="A109" s="82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</row>
    <row r="110" spans="1:14">
      <c r="A110" s="82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</row>
    <row r="111" spans="1:14">
      <c r="A111" s="82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</row>
    <row r="112" spans="1:14">
      <c r="A112" s="82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</row>
    <row r="113" spans="1:14">
      <c r="A113" s="82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</row>
    <row r="114" spans="1:14">
      <c r="A114" s="82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</row>
    <row r="115" spans="1:14">
      <c r="A115" s="82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</row>
    <row r="116" spans="1:14">
      <c r="A116" s="82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</row>
    <row r="117" spans="1:14">
      <c r="A117" s="82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</row>
    <row r="118" spans="1:14">
      <c r="A118" s="82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</row>
    <row r="119" spans="1:14">
      <c r="A119" s="82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</row>
    <row r="120" spans="1:14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</row>
    <row r="121" spans="1:14">
      <c r="A121" s="82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</row>
    <row r="122" spans="1:14">
      <c r="A122" s="82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</row>
    <row r="123" spans="1:14">
      <c r="A123" s="82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</row>
    <row r="124" spans="1:14">
      <c r="A124" s="82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</row>
    <row r="125" spans="1:14">
      <c r="A125" s="82"/>
      <c r="B125" s="82"/>
      <c r="C125" s="82"/>
      <c r="D125" s="82"/>
      <c r="F125" s="82"/>
      <c r="G125" s="82"/>
      <c r="H125" s="82"/>
      <c r="I125" s="82"/>
      <c r="J125" s="82"/>
      <c r="K125" s="82"/>
      <c r="L125" s="82"/>
      <c r="M125" s="82"/>
      <c r="N125" s="82"/>
    </row>
    <row r="126" spans="1:14">
      <c r="A126" s="82"/>
      <c r="B126" s="82"/>
      <c r="C126" s="82"/>
      <c r="D126" s="82"/>
      <c r="F126" s="82"/>
      <c r="G126" s="82"/>
      <c r="H126" s="82"/>
      <c r="I126" s="82"/>
      <c r="J126" s="82"/>
      <c r="K126" s="82"/>
      <c r="L126" s="82"/>
      <c r="M126" s="82"/>
      <c r="N126" s="82"/>
    </row>
  </sheetData>
  <mergeCells count="42">
    <mergeCell ref="A1:M1"/>
    <mergeCell ref="A2:M2"/>
    <mergeCell ref="A3:I3"/>
    <mergeCell ref="A4:M4"/>
    <mergeCell ref="A7:M7"/>
    <mergeCell ref="E8:L8"/>
    <mergeCell ref="A21:B21"/>
    <mergeCell ref="A22:D22"/>
    <mergeCell ref="A23:D23"/>
    <mergeCell ref="A24:D24"/>
    <mergeCell ref="A25:D25"/>
    <mergeCell ref="A26:D26"/>
    <mergeCell ref="A27:C27"/>
    <mergeCell ref="A28:B28"/>
    <mergeCell ref="B29:L29"/>
    <mergeCell ref="A8:A9"/>
    <mergeCell ref="A10:A11"/>
    <mergeCell ref="A12:A13"/>
    <mergeCell ref="A14:A15"/>
    <mergeCell ref="A16:A17"/>
    <mergeCell ref="A18:A19"/>
    <mergeCell ref="B8:B9"/>
    <mergeCell ref="B10:B11"/>
    <mergeCell ref="B12:B13"/>
    <mergeCell ref="B14:B15"/>
    <mergeCell ref="B16:B17"/>
    <mergeCell ref="B18:B19"/>
    <mergeCell ref="C8:C9"/>
    <mergeCell ref="C10:C11"/>
    <mergeCell ref="C12:C13"/>
    <mergeCell ref="C14:C15"/>
    <mergeCell ref="C16:C17"/>
    <mergeCell ref="C18:C19"/>
    <mergeCell ref="D8:D9"/>
    <mergeCell ref="D10:D11"/>
    <mergeCell ref="D12:D13"/>
    <mergeCell ref="D14:D15"/>
    <mergeCell ref="D16:D17"/>
    <mergeCell ref="D18:D19"/>
    <mergeCell ref="M8:M9"/>
    <mergeCell ref="E26:L27"/>
    <mergeCell ref="A5:M6"/>
  </mergeCells>
  <printOptions horizontalCentered="1"/>
  <pageMargins left="0" right="0" top="0.708661417322835" bottom="0.433070866141732" header="0.31496062992126" footer="0.118110236220472"/>
  <pageSetup paperSize="9" scale="80" orientation="landscape"/>
  <headerFooter>
    <oddHeader>&amp;RFls.:________
Processo n.º 23069.183923/2022-12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Resumo</vt:lpstr>
      <vt:lpstr>Orçamento</vt:lpstr>
      <vt:lpstr>Cronograma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JULY</cp:lastModifiedBy>
  <dcterms:created xsi:type="dcterms:W3CDTF">2009-04-27T20:33:00Z</dcterms:created>
  <cp:lastPrinted>2022-11-22T15:15:00Z</cp:lastPrinted>
  <dcterms:modified xsi:type="dcterms:W3CDTF">2022-12-07T17:46:56Z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A3544E3DD8D044EC999F2EB2CAB1C8D7</vt:lpwstr>
  </property>
  <property fmtid="{D5CDD505-2E9C-101B-9397-08002B2CF9AE}" pid="3" name="KSOProductBuildVer">
    <vt:lpwstr>1046-11.2.0.11417</vt:lpwstr>
  </property>
</Properties>
</file>