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59-2022 Pintura fachada BCG\PE 59-2022 Pintura Fachada BCG\"/>
    </mc:Choice>
  </mc:AlternateContent>
  <xr:revisionPtr revIDLastSave="0" documentId="13_ncr:1_{F98F24B0-34EB-4D6C-A0DF-9006D2E188FF}" xr6:coauthVersionLast="47" xr6:coauthVersionMax="47" xr10:uidLastSave="{00000000-0000-0000-0000-000000000000}"/>
  <bookViews>
    <workbookView xWindow="-120" yWindow="-120" windowWidth="20730" windowHeight="11160" activeTab="1" xr2:uid="{B52D1D73-2510-4378-90DA-E464D381B14C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Cronograma!$A$1:$F$30</definedName>
    <definedName name="_xlnm.Print_Area" localSheetId="1">Orçamento!$A$1:$Q$45</definedName>
    <definedName name="_xlnm.Print_Area" localSheetId="0">Resumo!$A$1:$D$32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Cronograma!$1:$11</definedName>
    <definedName name="_xlnm.Print_Titles" localSheetId="1">Orçamento!$6:$10</definedName>
    <definedName name="_xlnm.Print_Titles" localSheetId="0">Resumo!$6:$11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2" l="1"/>
  <c r="I33" i="2"/>
  <c r="J33" i="2" s="1"/>
  <c r="I31" i="2"/>
  <c r="I30" i="2"/>
  <c r="J30" i="2" s="1"/>
  <c r="I29" i="2"/>
  <c r="J29" i="2" s="1"/>
  <c r="I28" i="2"/>
  <c r="J28" i="2" s="1"/>
  <c r="I25" i="2"/>
  <c r="J25" i="2" s="1"/>
  <c r="I24" i="2"/>
  <c r="J24" i="2" s="1"/>
  <c r="I23" i="2"/>
  <c r="J23" i="2" s="1"/>
  <c r="I21" i="2"/>
  <c r="J21" i="2" s="1"/>
  <c r="I19" i="2"/>
  <c r="J19" i="2" s="1"/>
  <c r="I17" i="2"/>
  <c r="J17" i="2" s="1"/>
  <c r="I15" i="2"/>
  <c r="J15" i="2" s="1"/>
  <c r="I12" i="2"/>
  <c r="J12" i="2" s="1"/>
  <c r="J31" i="2"/>
  <c r="K32" i="2" l="1"/>
  <c r="K27" i="2"/>
  <c r="K22" i="2"/>
  <c r="L22" i="2" s="1"/>
  <c r="D20" i="5" s="1"/>
  <c r="K20" i="2"/>
  <c r="L20" i="2" s="1"/>
  <c r="D18" i="5" s="1"/>
  <c r="K18" i="2"/>
  <c r="K16" i="2"/>
  <c r="K14" i="2"/>
  <c r="K12" i="2"/>
  <c r="L11" i="2" s="1"/>
  <c r="D14" i="5" s="1"/>
  <c r="C12" i="4" s="1"/>
  <c r="E13" i="4" s="1"/>
  <c r="C18" i="4"/>
  <c r="E19" i="4" s="1"/>
  <c r="C16" i="4"/>
  <c r="E17" i="4" s="1"/>
  <c r="L26" i="2" l="1"/>
  <c r="D22" i="5" s="1"/>
  <c r="C20" i="4" s="1"/>
  <c r="E21" i="4" s="1"/>
  <c r="L13" i="2"/>
  <c r="L35" i="2" l="1"/>
  <c r="D16" i="5"/>
  <c r="C14" i="4" s="1"/>
  <c r="E15" i="4" s="1"/>
  <c r="E24" i="4" s="1"/>
  <c r="F20" i="4"/>
  <c r="F18" i="4"/>
  <c r="F16" i="4"/>
  <c r="F14" i="4"/>
  <c r="F15" i="4" l="1"/>
  <c r="F17" i="4"/>
  <c r="F19" i="4" l="1"/>
  <c r="C23" i="4" l="1"/>
  <c r="F21" i="4"/>
  <c r="D18" i="4" l="1"/>
  <c r="D16" i="4"/>
  <c r="D20" i="4"/>
  <c r="D12" i="4"/>
  <c r="D14" i="4"/>
  <c r="D23" i="4" l="1"/>
  <c r="E25" i="4" l="1"/>
  <c r="D24" i="5"/>
  <c r="C20" i="5" l="1"/>
  <c r="C14" i="5"/>
  <c r="C18" i="5"/>
  <c r="C16" i="5"/>
  <c r="C22" i="5"/>
  <c r="C24" i="5" l="1"/>
  <c r="F12" i="4" l="1"/>
  <c r="F13" i="4" l="1"/>
  <c r="F23" i="4" s="1"/>
</calcChain>
</file>

<file path=xl/sharedStrings.xml><?xml version="1.0" encoding="utf-8"?>
<sst xmlns="http://schemas.openxmlformats.org/spreadsheetml/2006/main" count="172" uniqueCount="128">
  <si>
    <t>ITEM</t>
  </si>
  <si>
    <t>DESCRIÇÃO DO ITEM</t>
  </si>
  <si>
    <t>UNID.</t>
  </si>
  <si>
    <t>QUANT.</t>
  </si>
  <si>
    <t>Local e data:</t>
  </si>
  <si>
    <t>OBSERVAÇÃO</t>
  </si>
  <si>
    <t>FONTE</t>
  </si>
  <si>
    <t>MÊS 1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</si>
  <si>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</si>
  <si>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</si>
  <si>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</si>
  <si>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</si>
  <si>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</si>
  <si>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</si>
  <si>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</si>
  <si>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- A planilha deve ser assinada pelo responsável técnico pela sua confecção (Art. 14 Lei 5.194/66), identificado através de carimbo com número do CREA/CAU</t>
  </si>
  <si>
    <t>SERVIÇOS COMPLEMENTARES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</si>
  <si>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</si>
  <si>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</si>
  <si>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</si>
  <si>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>SUBITEM</t>
  </si>
  <si>
    <t>PREÇO (R$)</t>
  </si>
  <si>
    <t xml:space="preserve"> UNITÁRIO + BDI</t>
  </si>
  <si>
    <t xml:space="preserve"> TOTAL   ITEM</t>
  </si>
  <si>
    <t>(razão social da empresa licitante)</t>
  </si>
  <si>
    <t xml:space="preserve">(n.º do CNPJ) </t>
  </si>
  <si>
    <t>SERVIÇOS PRELIMINARES</t>
  </si>
  <si>
    <t>PINTURA</t>
  </si>
  <si>
    <t xml:space="preserve">As composições que não constam no SINAPI, procedeu-se a obtenção da composição em outra fonte (SBC) e utilizou-se como base de cálculo os insumos do SINAPI. </t>
  </si>
  <si>
    <t>TOTAL DO ITEM</t>
  </si>
  <si>
    <t>Total do orçamento</t>
  </si>
  <si>
    <t>Total acumulado</t>
  </si>
  <si>
    <t>Percentual Acumulado</t>
  </si>
  <si>
    <t>1</t>
  </si>
  <si>
    <t>2</t>
  </si>
  <si>
    <t>3</t>
  </si>
  <si>
    <t>4</t>
  </si>
  <si>
    <t>PLANILHA DE CRONOGRAMA FÍSICO E FINANCEIRO</t>
  </si>
  <si>
    <t>GERENCIAMENTO DA OBRA</t>
  </si>
  <si>
    <t>REVESTIMENTO</t>
  </si>
  <si>
    <t>(assinatura do representante legal da empresa e carimbo com CNPJ)</t>
  </si>
  <si>
    <t>5</t>
  </si>
  <si>
    <t>No caso em que não houve o insumo no SINAPI, foi mantido a referência de valor indicada na cotação de mercado;</t>
  </si>
  <si>
    <t>Planilha protegida por senha, com exceção de partes editáveis como cabeçalho (A1:A2), percentual de desconto (J427) e linhas inferiores;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</si>
  <si>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</si>
  <si>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</si>
  <si>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</si>
  <si>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</si>
  <si>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>1.</t>
  </si>
  <si>
    <t>2.</t>
  </si>
  <si>
    <t>3.</t>
  </si>
  <si>
    <t>4.</t>
  </si>
  <si>
    <t>5.</t>
  </si>
  <si>
    <t xml:space="preserve">TOTAL GERAL </t>
  </si>
  <si>
    <t>PLANILHA DE SERVIÇOS E CUSTOS</t>
  </si>
  <si>
    <t>PROPOSTO PELA EMPRESA LICITANTE</t>
  </si>
  <si>
    <t>VALOR ESTIMADO PELA UFF</t>
  </si>
  <si>
    <t>GERENCIAMENTO DE OBRAS (ADM LOCAL)</t>
  </si>
  <si>
    <t>01.01</t>
  </si>
  <si>
    <t>PRÓPRIO</t>
  </si>
  <si>
    <t>COMP BC 2</t>
  </si>
  <si>
    <t>ADMINISTRAÇÃO LOCAL [ENGENHEIRO (2H POR DIA) E TÉCNICO SEG. TRABALHO]</t>
  </si>
  <si>
    <t>02.01</t>
  </si>
  <si>
    <t>TAXAS E LICENÇAS</t>
  </si>
  <si>
    <t>02.01.01</t>
  </si>
  <si>
    <t>CREA-RJ</t>
  </si>
  <si>
    <t>ART - OBRA</t>
  </si>
  <si>
    <t>un</t>
  </si>
  <si>
    <t>02.02</t>
  </si>
  <si>
    <t>CANTEIRO DE OBRA</t>
  </si>
  <si>
    <t>02.02.01</t>
  </si>
  <si>
    <t>SCO/RJ</t>
  </si>
  <si>
    <t>AD 19.25.0300</t>
  </si>
  <si>
    <t xml:space="preserve">PLACA DE IDENTIFICACAO DE OBRA PUBLICA, INCLUSIVE PINTURA, ESTRUTURA, SUPORTE DE MADEIRA EM PECAS DE MADEIRA SERRADA DE (7,5 X 7,5)CM E TRANSPORTE. FORNECIMENTO E COLOCACAO. </t>
  </si>
  <si>
    <t>m2</t>
  </si>
  <si>
    <t>02.03</t>
  </si>
  <si>
    <t>DEMOLIÇÃO</t>
  </si>
  <si>
    <t>02.03.01</t>
  </si>
  <si>
    <t>SINAPI</t>
  </si>
  <si>
    <t>DEMOLICAO DE REVESTIMENTO DE PASTILHA,A PONTEIRO,COM RESPECTIVA CAMADA DE ARGAMASSA DE ASSENTAMENTO,INCLUSIVE EMPILHAMENTO LATERAL DENTRO DO CANTEIRO DE SERVICO (CONSIDERADO 25% DA ÁREA DA FACHADA)</t>
  </si>
  <si>
    <t>03.01</t>
  </si>
  <si>
    <t>REVESTIMENTO CERÂMICO PARA PAREDES EXTERNAS EM PASTILHAS DE PORCELANA 5 X 5 CM (PLACAS DE 30 X 30 CM), ALINHADAS A PRUMO, APLICADO EM SUPERFÍCIES EXTERNAS DA SACADA. AF_06/2014</t>
  </si>
  <si>
    <t>04.01</t>
  </si>
  <si>
    <t>APLICAÇÃO E LIXAMENTO DE MASSA LÁTEX EM PAREDES, UMA DEMÃO. AF_06/2014 (condiderado 25% da área da fachada)</t>
  </si>
  <si>
    <t>04.02</t>
  </si>
  <si>
    <t>APLICAÇÃO MANUAL DE FUNDO SELADOR ACRÍLICO EM PANOS CEGOS DE FACHADA</t>
  </si>
  <si>
    <t>04.03</t>
  </si>
  <si>
    <t>PINTURA ACRILICA 2 DEMAOS SOBRE PAREDE PREPARADA</t>
  </si>
  <si>
    <t>05.01</t>
  </si>
  <si>
    <t>SEGURANÇA E SAÚDE</t>
  </si>
  <si>
    <t>05.01.01</t>
  </si>
  <si>
    <t>SBC</t>
  </si>
  <si>
    <t>´012080</t>
  </si>
  <si>
    <t>Locação de andaime suspenso tipo leve, para servicos de pintura, com 3m de extensao, constituido por 2 guinchos, cabos com 45m, tela protetora, plataforma e demais materiais necessarios a fixacao e operacao de andaime.</t>
  </si>
  <si>
    <t>mês</t>
  </si>
  <si>
    <t>05.01.02</t>
  </si>
  <si>
    <t>SCO</t>
  </si>
  <si>
    <t>CO 04.15.0150</t>
  </si>
  <si>
    <t>Montagem e desmontagem de andaime suspenso, considerando-se a extensao horizontal das fachadas e/ou empenas.</t>
  </si>
  <si>
    <t>m</t>
  </si>
  <si>
    <t>05.01.03</t>
  </si>
  <si>
    <t>ATESTADO PCMSO (NR7)- ANUAL</t>
  </si>
  <si>
    <t>UN</t>
  </si>
  <si>
    <t>05.01.04</t>
  </si>
  <si>
    <t>ATESTADO PPRA (NR9) - ANUAL</t>
  </si>
  <si>
    <t>05.02</t>
  </si>
  <si>
    <t>TRANSPORTE DE MATERIAL</t>
  </si>
  <si>
    <t>05.02.01</t>
  </si>
  <si>
    <t>UFF-003-TRN-001</t>
  </si>
  <si>
    <t>RETIRADA DE ENTULHO POR CAÇAMBA DE 5M³. INCLUINDO CARREGAMENTO, TRANSPORTE E TARIFA DE DESTINAÇÃO FINAL</t>
  </si>
  <si>
    <t>m3</t>
  </si>
  <si>
    <t>233,94</t>
  </si>
  <si>
    <t>464,60</t>
  </si>
  <si>
    <t xml:space="preserve"> PREÇO (R$)</t>
  </si>
  <si>
    <t>TOTAL ITEM</t>
  </si>
  <si>
    <t>TOTAL SERVIÇO</t>
  </si>
  <si>
    <t>ANEXO III-B DO EDITAL DE LICITAÇÃO POR PREGÃO ELETRÔNICO N.º 59/2022</t>
  </si>
  <si>
    <t>OBRA:  Serviço de recuperação de superfície e pintura das fachadas do prédio da Biblioteca Central do Gragoatá</t>
  </si>
  <si>
    <t>Local: Campus do Gragotá - Av. Visconde do Rio Branco s/n.º, Gragoatá, Niterói - RJ</t>
  </si>
  <si>
    <t>Orçamento realizado em ; 27/Abr/2022</t>
  </si>
  <si>
    <t>Incluso BDI desonerado sobre preço unitário de: 28,07 %</t>
  </si>
  <si>
    <r>
      <t>A referência utilizada como base de custos é o SINAPI, SCO, SBC de Fev/2022</t>
    </r>
    <r>
      <rPr>
        <sz val="10"/>
        <color indexed="10"/>
        <rFont val="Verdana"/>
        <family val="2"/>
      </rPr>
      <t>;</t>
    </r>
  </si>
  <si>
    <t>VALOR TOTALPROPOSTO</t>
  </si>
  <si>
    <t>VALOR TOTAL ORÇADO PELA UFF</t>
  </si>
  <si>
    <t>ANEXO III-A DO EDITAL DE LICITAÇÃO POR PREGÃO ELETRÔNICO N.º 59/2022</t>
  </si>
  <si>
    <t>Total mensal excutado</t>
  </si>
  <si>
    <t>ANEXO V-C DO EDITAL DE LICITAÇÃO POR PREGÃO ELETRÔNICO N.º 59/2022</t>
  </si>
  <si>
    <t>OBRA:  Serviço de recuperação de superfícies e pintura das fachadas do prédio da Biblioteca Central do Gragoatá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</si>
</sst>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  <numFmt numFmtId="170" formatCode="0.0000"/>
  </numFmts>
  <fonts count="8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0"/>
      <color theme="1"/>
      <name val="Verdana"/>
      <family val="2"/>
    </font>
    <font>
      <b/>
      <sz val="12"/>
      <name val="Verdana"/>
      <family val="2"/>
    </font>
    <font>
      <sz val="11"/>
      <name val="Arial"/>
      <family val="1"/>
      <charset val="1"/>
    </font>
    <font>
      <sz val="8"/>
      <color rgb="FF333399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Arial"/>
      <family val="1"/>
    </font>
    <font>
      <sz val="10"/>
      <name val="Arial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8EB4E3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4" tint="0.79998168889431442"/>
        <bgColor rgb="FFFFFFCC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indexed="64"/>
      </right>
      <top/>
      <bottom style="hair">
        <color indexed="64"/>
      </bottom>
      <diagonal/>
    </border>
    <border>
      <left style="double">
        <color rgb="FF000000"/>
      </left>
      <right style="hair">
        <color indexed="64"/>
      </right>
      <top style="hair">
        <color indexed="64"/>
      </top>
      <bottom/>
      <diagonal/>
    </border>
    <border>
      <left style="double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hair">
        <color rgb="FF000000"/>
      </bottom>
      <diagonal/>
    </border>
  </borders>
  <cellStyleXfs count="16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9" fillId="6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165" fontId="20" fillId="0" borderId="0" applyFill="0" applyBorder="0" applyAlignment="0" applyProtection="0"/>
    <xf numFmtId="0" fontId="21" fillId="0" borderId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2" fillId="3" borderId="1" applyNumberFormat="0" applyAlignment="0" applyProtection="0"/>
    <xf numFmtId="0" fontId="11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" borderId="7" applyNumberFormat="0" applyFont="0" applyAlignment="0" applyProtection="0"/>
    <xf numFmtId="0" fontId="14" fillId="2" borderId="8" applyNumberFormat="0" applyAlignment="0" applyProtection="0"/>
    <xf numFmtId="9" fontId="3" fillId="0" borderId="0" applyFont="0" applyFill="0" applyBorder="0" applyAlignment="0" applyProtection="0"/>
    <xf numFmtId="9" fontId="20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0" fillId="0" borderId="0" applyFill="0" applyBorder="0" applyAlignment="0" applyProtection="0"/>
    <xf numFmtId="164" fontId="20" fillId="0" borderId="0" applyFill="0" applyBorder="0" applyAlignment="0" applyProtection="0"/>
    <xf numFmtId="166" fontId="2" fillId="0" borderId="0"/>
    <xf numFmtId="164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20" fillId="0" borderId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8" fontId="30" fillId="0" borderId="0"/>
    <xf numFmtId="0" fontId="43" fillId="0" borderId="0"/>
    <xf numFmtId="9" fontId="43" fillId="0" borderId="0" applyBorder="0" applyProtection="0"/>
    <xf numFmtId="0" fontId="43" fillId="19" borderId="0" applyBorder="0" applyProtection="0"/>
    <xf numFmtId="0" fontId="43" fillId="20" borderId="0" applyBorder="0" applyProtection="0"/>
    <xf numFmtId="0" fontId="43" fillId="21" borderId="0" applyBorder="0" applyProtection="0"/>
    <xf numFmtId="0" fontId="43" fillId="19" borderId="0" applyBorder="0" applyProtection="0"/>
    <xf numFmtId="0" fontId="43" fillId="22" borderId="0" applyBorder="0" applyProtection="0"/>
    <xf numFmtId="0" fontId="43" fillId="20" borderId="0" applyBorder="0" applyProtection="0"/>
    <xf numFmtId="0" fontId="43" fillId="23" borderId="0" applyBorder="0" applyProtection="0"/>
    <xf numFmtId="0" fontId="43" fillId="24" borderId="0" applyBorder="0" applyProtection="0"/>
    <xf numFmtId="0" fontId="43" fillId="25" borderId="0" applyBorder="0" applyProtection="0"/>
    <xf numFmtId="0" fontId="43" fillId="23" borderId="0" applyBorder="0" applyProtection="0"/>
    <xf numFmtId="0" fontId="43" fillId="26" borderId="0" applyBorder="0" applyProtection="0"/>
    <xf numFmtId="0" fontId="43" fillId="20" borderId="0" applyBorder="0" applyProtection="0"/>
    <xf numFmtId="0" fontId="44" fillId="27" borderId="0" applyBorder="0" applyProtection="0"/>
    <xf numFmtId="0" fontId="44" fillId="24" borderId="0" applyBorder="0" applyProtection="0"/>
    <xf numFmtId="0" fontId="44" fillId="25" borderId="0" applyBorder="0" applyProtection="0"/>
    <xf numFmtId="0" fontId="44" fillId="23" borderId="0" applyBorder="0" applyProtection="0"/>
    <xf numFmtId="0" fontId="44" fillId="27" borderId="0" applyBorder="0" applyProtection="0"/>
    <xf numFmtId="0" fontId="44" fillId="20" borderId="0" applyBorder="0" applyProtection="0"/>
    <xf numFmtId="0" fontId="44" fillId="27" borderId="0" applyBorder="0" applyProtection="0"/>
    <xf numFmtId="0" fontId="44" fillId="28" borderId="0" applyBorder="0" applyProtection="0"/>
    <xf numFmtId="0" fontId="44" fillId="28" borderId="0" applyBorder="0" applyProtection="0"/>
    <xf numFmtId="0" fontId="44" fillId="29" borderId="0" applyBorder="0" applyProtection="0"/>
    <xf numFmtId="0" fontId="44" fillId="27" borderId="0" applyBorder="0" applyProtection="0"/>
    <xf numFmtId="0" fontId="44" fillId="30" borderId="0" applyBorder="0" applyProtection="0"/>
    <xf numFmtId="0" fontId="45" fillId="31" borderId="0" applyBorder="0" applyProtection="0"/>
    <xf numFmtId="0" fontId="46" fillId="19" borderId="29" applyProtection="0"/>
    <xf numFmtId="0" fontId="47" fillId="32" borderId="30" applyProtection="0"/>
    <xf numFmtId="0" fontId="48" fillId="0" borderId="0" applyBorder="0" applyProtection="0"/>
    <xf numFmtId="0" fontId="49" fillId="33" borderId="0" applyBorder="0" applyProtection="0"/>
    <xf numFmtId="0" fontId="50" fillId="0" borderId="31" applyProtection="0"/>
    <xf numFmtId="0" fontId="51" fillId="0" borderId="32" applyProtection="0"/>
    <xf numFmtId="0" fontId="52" fillId="0" borderId="33" applyProtection="0"/>
    <xf numFmtId="0" fontId="52" fillId="0" borderId="0" applyBorder="0" applyProtection="0"/>
    <xf numFmtId="0" fontId="53" fillId="20" borderId="29" applyProtection="0"/>
    <xf numFmtId="0" fontId="54" fillId="0" borderId="34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169" fontId="43" fillId="0" borderId="0" applyBorder="0" applyProtection="0"/>
    <xf numFmtId="0" fontId="55" fillId="25" borderId="0" applyBorder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8" fontId="56" fillId="0" borderId="0"/>
    <xf numFmtId="0" fontId="21" fillId="0" borderId="0"/>
    <xf numFmtId="0" fontId="21" fillId="0" borderId="0"/>
    <xf numFmtId="0" fontId="43" fillId="21" borderId="35" applyProtection="0"/>
    <xf numFmtId="0" fontId="57" fillId="19" borderId="36" applyProtection="0"/>
    <xf numFmtId="9" fontId="21" fillId="0" borderId="0" applyBorder="0" applyProtection="0"/>
    <xf numFmtId="9" fontId="43" fillId="0" borderId="0"/>
    <xf numFmtId="9" fontId="43" fillId="0" borderId="0" applyBorder="0" applyProtection="0"/>
    <xf numFmtId="166" fontId="43" fillId="0" borderId="0" applyBorder="0" applyProtection="0"/>
    <xf numFmtId="166" fontId="43" fillId="0" borderId="0" applyBorder="0" applyProtection="0"/>
    <xf numFmtId="166" fontId="43" fillId="0" borderId="0" applyBorder="0" applyProtection="0"/>
    <xf numFmtId="167" fontId="21" fillId="0" borderId="0" applyBorder="0" applyProtection="0"/>
    <xf numFmtId="167" fontId="21" fillId="0" borderId="0" applyBorder="0" applyProtection="0"/>
    <xf numFmtId="166" fontId="43" fillId="0" borderId="0"/>
    <xf numFmtId="167" fontId="43" fillId="0" borderId="0" applyBorder="0" applyProtection="0"/>
    <xf numFmtId="0" fontId="58" fillId="0" borderId="0" applyBorder="0" applyProtection="0"/>
    <xf numFmtId="0" fontId="59" fillId="0" borderId="37" applyProtection="0"/>
    <xf numFmtId="0" fontId="59" fillId="0" borderId="37" applyProtection="0"/>
    <xf numFmtId="0" fontId="60" fillId="0" borderId="0" applyBorder="0" applyProtection="0"/>
    <xf numFmtId="0" fontId="60" fillId="0" borderId="0" applyBorder="0" applyProtection="0"/>
    <xf numFmtId="167" fontId="21" fillId="0" borderId="0"/>
    <xf numFmtId="0" fontId="61" fillId="0" borderId="0" applyBorder="0" applyProtection="0"/>
    <xf numFmtId="0" fontId="65" fillId="0" borderId="0"/>
    <xf numFmtId="0" fontId="78" fillId="0" borderId="0"/>
    <xf numFmtId="43" fontId="79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78" fillId="0" borderId="0"/>
    <xf numFmtId="0" fontId="83" fillId="0" borderId="0"/>
    <xf numFmtId="9" fontId="80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/>
    <xf numFmtId="44" fontId="4" fillId="0" borderId="0" xfId="38" applyFont="1"/>
    <xf numFmtId="0" fontId="6" fillId="0" borderId="0" xfId="0" applyFont="1" applyBorder="1" applyAlignment="1">
      <alignment vertical="distributed" wrapText="1"/>
    </xf>
    <xf numFmtId="0" fontId="26" fillId="0" borderId="0" xfId="0" applyFont="1" applyBorder="1" applyAlignment="1">
      <alignment vertical="distributed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/>
    <xf numFmtId="0" fontId="32" fillId="0" borderId="0" xfId="0" applyFont="1"/>
    <xf numFmtId="4" fontId="27" fillId="0" borderId="0" xfId="0" applyNumberFormat="1" applyFont="1"/>
    <xf numFmtId="4" fontId="5" fillId="0" borderId="18" xfId="0" applyNumberFormat="1" applyFont="1" applyBorder="1" applyAlignment="1">
      <alignment horizontal="center" vertical="center"/>
    </xf>
    <xf numFmtId="10" fontId="5" fillId="0" borderId="18" xfId="60" applyNumberFormat="1" applyFont="1" applyBorder="1" applyAlignment="1">
      <alignment horizontal="center" vertical="center"/>
    </xf>
    <xf numFmtId="0" fontId="31" fillId="18" borderId="14" xfId="0" applyFont="1" applyFill="1" applyBorder="1" applyAlignment="1">
      <alignment horizontal="center"/>
    </xf>
    <xf numFmtId="0" fontId="20" fillId="0" borderId="0" xfId="0" applyFont="1"/>
    <xf numFmtId="4" fontId="20" fillId="0" borderId="0" xfId="0" applyNumberFormat="1" applyFont="1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right"/>
    </xf>
    <xf numFmtId="44" fontId="20" fillId="0" borderId="0" xfId="38" applyFont="1"/>
    <xf numFmtId="44" fontId="35" fillId="0" borderId="0" xfId="38" applyFont="1"/>
    <xf numFmtId="0" fontId="35" fillId="0" borderId="0" xfId="0" applyFont="1"/>
    <xf numFmtId="43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3" fontId="4" fillId="0" borderId="0" xfId="0" applyNumberFormat="1" applyFont="1" applyAlignment="1">
      <alignment horizontal="right"/>
    </xf>
    <xf numFmtId="44" fontId="5" fillId="0" borderId="0" xfId="38" applyFont="1"/>
    <xf numFmtId="0" fontId="5" fillId="0" borderId="0" xfId="0" applyFont="1"/>
    <xf numFmtId="2" fontId="4" fillId="17" borderId="10" xfId="0" applyNumberFormat="1" applyFont="1" applyFill="1" applyBorder="1" applyAlignment="1" applyProtection="1">
      <alignment horizontal="left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32" fillId="0" borderId="38" xfId="0" applyFont="1" applyBorder="1"/>
    <xf numFmtId="0" fontId="5" fillId="0" borderId="0" xfId="0" applyFont="1" applyAlignment="1">
      <alignment vertical="center" wrapText="1"/>
    </xf>
    <xf numFmtId="2" fontId="5" fillId="17" borderId="24" xfId="0" applyNumberFormat="1" applyFont="1" applyFill="1" applyBorder="1" applyAlignment="1" applyProtection="1">
      <alignment vertical="center" wrapText="1"/>
    </xf>
    <xf numFmtId="4" fontId="5" fillId="18" borderId="23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42" fillId="0" borderId="0" xfId="0" applyFont="1" applyBorder="1" applyAlignment="1"/>
    <xf numFmtId="0" fontId="5" fillId="17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4" fontId="4" fillId="0" borderId="50" xfId="60" applyNumberFormat="1" applyFont="1" applyFill="1" applyBorder="1" applyAlignment="1">
      <alignment horizontal="center" vertical="center" wrapText="1"/>
    </xf>
    <xf numFmtId="4" fontId="5" fillId="0" borderId="50" xfId="60" applyNumberFormat="1" applyFont="1" applyFill="1" applyBorder="1" applyAlignment="1">
      <alignment horizontal="center" vertical="center" wrapText="1"/>
    </xf>
    <xf numFmtId="4" fontId="29" fillId="18" borderId="57" xfId="0" applyNumberFormat="1" applyFont="1" applyFill="1" applyBorder="1" applyAlignment="1">
      <alignment horizontal="center"/>
    </xf>
    <xf numFmtId="0" fontId="4" fillId="34" borderId="16" xfId="80" applyFont="1" applyFill="1" applyBorder="1" applyAlignment="1" applyProtection="1">
      <alignment horizontal="center" vertical="center" wrapText="1"/>
    </xf>
    <xf numFmtId="49" fontId="4" fillId="34" borderId="10" xfId="80" applyNumberFormat="1" applyFont="1" applyFill="1" applyBorder="1" applyAlignment="1" applyProtection="1">
      <alignment horizontal="center" vertical="center" wrapText="1"/>
    </xf>
    <xf numFmtId="0" fontId="4" fillId="34" borderId="10" xfId="80" applyFont="1" applyFill="1" applyBorder="1" applyAlignment="1" applyProtection="1">
      <alignment horizontal="center" vertical="center" wrapText="1"/>
    </xf>
    <xf numFmtId="4" fontId="0" fillId="0" borderId="0" xfId="0" applyNumberFormat="1"/>
    <xf numFmtId="10" fontId="0" fillId="0" borderId="0" xfId="60" applyNumberFormat="1" applyFont="1" applyAlignment="1">
      <alignment horizontal="center"/>
    </xf>
    <xf numFmtId="4" fontId="33" fillId="0" borderId="10" xfId="0" applyNumberFormat="1" applyFont="1" applyBorder="1" applyAlignment="1">
      <alignment horizontal="center" vertical="center"/>
    </xf>
    <xf numFmtId="4" fontId="31" fillId="18" borderId="18" xfId="0" applyNumberFormat="1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10" fontId="31" fillId="0" borderId="20" xfId="0" applyNumberFormat="1" applyFont="1" applyBorder="1" applyAlignment="1">
      <alignment horizontal="center"/>
    </xf>
    <xf numFmtId="0" fontId="32" fillId="0" borderId="0" xfId="0" applyFont="1" applyBorder="1"/>
    <xf numFmtId="10" fontId="66" fillId="0" borderId="48" xfId="0" applyNumberFormat="1" applyFont="1" applyBorder="1" applyAlignment="1">
      <alignment horizontal="center" vertical="center"/>
    </xf>
    <xf numFmtId="4" fontId="32" fillId="0" borderId="48" xfId="0" applyNumberFormat="1" applyFont="1" applyBorder="1" applyAlignment="1">
      <alignment horizontal="center" vertical="center"/>
    </xf>
    <xf numFmtId="10" fontId="32" fillId="0" borderId="48" xfId="0" applyNumberFormat="1" applyFont="1" applyBorder="1" applyAlignment="1">
      <alignment horizontal="center" vertical="center"/>
    </xf>
    <xf numFmtId="2" fontId="5" fillId="17" borderId="64" xfId="0" applyNumberFormat="1" applyFont="1" applyFill="1" applyBorder="1" applyAlignment="1" applyProtection="1">
      <alignment vertical="center" wrapText="1"/>
    </xf>
    <xf numFmtId="10" fontId="5" fillId="18" borderId="56" xfId="60" applyNumberFormat="1" applyFont="1" applyFill="1" applyBorder="1" applyAlignment="1">
      <alignment horizontal="center" vertical="center"/>
    </xf>
    <xf numFmtId="0" fontId="4" fillId="0" borderId="10" xfId="0" applyFont="1" applyBorder="1"/>
    <xf numFmtId="0" fontId="41" fillId="0" borderId="0" xfId="0" applyFont="1"/>
    <xf numFmtId="0" fontId="67" fillId="0" borderId="0" xfId="0" applyFont="1"/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 wrapText="1"/>
    </xf>
    <xf numFmtId="0" fontId="5" fillId="17" borderId="10" xfId="0" applyFont="1" applyFill="1" applyBorder="1" applyAlignment="1">
      <alignment horizontal="center" vertical="center" wrapText="1"/>
    </xf>
    <xf numFmtId="4" fontId="67" fillId="0" borderId="0" xfId="0" applyNumberFormat="1" applyFont="1"/>
    <xf numFmtId="0" fontId="71" fillId="0" borderId="0" xfId="0" applyFont="1" applyAlignment="1">
      <alignment vertical="center" textRotation="255"/>
    </xf>
    <xf numFmtId="0" fontId="27" fillId="0" borderId="0" xfId="0" applyFont="1"/>
    <xf numFmtId="0" fontId="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wrapText="1"/>
    </xf>
    <xf numFmtId="0" fontId="34" fillId="0" borderId="0" xfId="0" applyFont="1" applyAlignment="1">
      <alignment vertical="center" textRotation="255"/>
    </xf>
    <xf numFmtId="0" fontId="70" fillId="0" borderId="0" xfId="0" applyFont="1"/>
    <xf numFmtId="0" fontId="5" fillId="0" borderId="10" xfId="0" applyFont="1" applyBorder="1"/>
    <xf numFmtId="0" fontId="37" fillId="0" borderId="66" xfId="0" applyFont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10" fontId="4" fillId="0" borderId="10" xfId="0" applyNumberFormat="1" applyFont="1" applyBorder="1"/>
    <xf numFmtId="10" fontId="4" fillId="17" borderId="10" xfId="0" applyNumberFormat="1" applyFont="1" applyFill="1" applyBorder="1"/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 applyProtection="1">
      <alignment horizontal="left" vertical="center" wrapText="1"/>
    </xf>
    <xf numFmtId="10" fontId="4" fillId="35" borderId="10" xfId="78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/>
    <xf numFmtId="4" fontId="5" fillId="35" borderId="10" xfId="79" applyNumberFormat="1" applyFont="1" applyFill="1" applyBorder="1" applyAlignment="1">
      <alignment vertical="center" wrapText="1"/>
    </xf>
    <xf numFmtId="10" fontId="70" fillId="36" borderId="0" xfId="0" applyNumberFormat="1" applyFont="1" applyFill="1" applyAlignment="1">
      <alignment horizontal="center" vertical="center"/>
    </xf>
    <xf numFmtId="4" fontId="5" fillId="36" borderId="11" xfId="38" applyNumberFormat="1" applyFont="1" applyFill="1" applyBorder="1" applyAlignment="1">
      <alignment vertical="center"/>
    </xf>
    <xf numFmtId="44" fontId="69" fillId="36" borderId="10" xfId="38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0" fontId="66" fillId="37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4" fillId="0" borderId="39" xfId="0" applyFont="1" applyBorder="1" applyAlignment="1">
      <alignment horizontal="center" vertical="top" wrapText="1"/>
    </xf>
    <xf numFmtId="0" fontId="5" fillId="18" borderId="19" xfId="0" applyFont="1" applyFill="1" applyBorder="1" applyAlignment="1">
      <alignment horizontal="center"/>
    </xf>
    <xf numFmtId="0" fontId="5" fillId="38" borderId="16" xfId="80" applyFont="1" applyFill="1" applyBorder="1" applyAlignment="1" applyProtection="1">
      <alignment horizontal="center" vertical="center" wrapText="1"/>
    </xf>
    <xf numFmtId="49" fontId="5" fillId="38" borderId="10" xfId="80" applyNumberFormat="1" applyFont="1" applyFill="1" applyBorder="1" applyAlignment="1" applyProtection="1">
      <alignment horizontal="center" vertical="center" wrapText="1"/>
    </xf>
    <xf numFmtId="0" fontId="5" fillId="38" borderId="10" xfId="80" applyFont="1" applyFill="1" applyBorder="1" applyAlignment="1" applyProtection="1">
      <alignment horizontal="center" vertical="center" wrapText="1"/>
    </xf>
    <xf numFmtId="2" fontId="5" fillId="36" borderId="10" xfId="0" applyNumberFormat="1" applyFont="1" applyFill="1" applyBorder="1" applyAlignment="1" applyProtection="1">
      <alignment horizontal="left" vertical="center" wrapText="1"/>
    </xf>
    <xf numFmtId="0" fontId="62" fillId="38" borderId="10" xfId="80" applyFont="1" applyFill="1" applyBorder="1" applyAlignment="1" applyProtection="1">
      <alignment horizontal="center" vertical="center" wrapText="1"/>
    </xf>
    <xf numFmtId="2" fontId="5" fillId="38" borderId="10" xfId="0" applyNumberFormat="1" applyFont="1" applyFill="1" applyBorder="1" applyAlignment="1" applyProtection="1">
      <alignment horizontal="left" vertical="center" wrapText="1"/>
    </xf>
    <xf numFmtId="170" fontId="20" fillId="0" borderId="0" xfId="0" applyNumberFormat="1" applyFont="1" applyAlignment="1">
      <alignment horizontal="right"/>
    </xf>
    <xf numFmtId="0" fontId="5" fillId="35" borderId="74" xfId="0" applyFont="1" applyFill="1" applyBorder="1" applyAlignment="1" applyProtection="1">
      <alignment horizontal="center" vertical="center" wrapText="1"/>
    </xf>
    <xf numFmtId="0" fontId="5" fillId="38" borderId="10" xfId="0" applyFont="1" applyFill="1" applyBorder="1" applyAlignment="1" applyProtection="1">
      <alignment horizontal="center" vertical="center" wrapText="1"/>
    </xf>
    <xf numFmtId="4" fontId="4" fillId="17" borderId="11" xfId="38" applyNumberFormat="1" applyFont="1" applyFill="1" applyBorder="1" applyAlignment="1" applyProtection="1">
      <alignment vertical="center"/>
    </xf>
    <xf numFmtId="4" fontId="5" fillId="36" borderId="11" xfId="38" applyNumberFormat="1" applyFont="1" applyFill="1" applyBorder="1" applyAlignment="1" applyProtection="1">
      <alignment vertical="center"/>
    </xf>
    <xf numFmtId="4" fontId="5" fillId="36" borderId="17" xfId="38" applyNumberFormat="1" applyFont="1" applyFill="1" applyBorder="1" applyAlignment="1" applyProtection="1">
      <alignment vertical="center"/>
    </xf>
    <xf numFmtId="4" fontId="4" fillId="35" borderId="11" xfId="38" applyNumberFormat="1" applyFont="1" applyFill="1" applyBorder="1" applyAlignment="1" applyProtection="1">
      <alignment vertical="center"/>
    </xf>
    <xf numFmtId="4" fontId="4" fillId="17" borderId="17" xfId="38" applyNumberFormat="1" applyFont="1" applyFill="1" applyBorder="1" applyAlignment="1" applyProtection="1">
      <alignment vertical="center"/>
    </xf>
    <xf numFmtId="44" fontId="4" fillId="35" borderId="11" xfId="38" applyFont="1" applyFill="1" applyBorder="1" applyProtection="1"/>
    <xf numFmtId="43" fontId="4" fillId="35" borderId="11" xfId="159" applyFont="1" applyFill="1" applyBorder="1" applyProtection="1"/>
    <xf numFmtId="44" fontId="4" fillId="17" borderId="17" xfId="38" applyFont="1" applyFill="1" applyBorder="1" applyProtection="1"/>
    <xf numFmtId="4" fontId="5" fillId="38" borderId="11" xfId="38" applyNumberFormat="1" applyFont="1" applyFill="1" applyBorder="1" applyAlignment="1" applyProtection="1">
      <alignment vertical="center"/>
    </xf>
    <xf numFmtId="4" fontId="4" fillId="38" borderId="11" xfId="38" applyNumberFormat="1" applyFont="1" applyFill="1" applyBorder="1" applyAlignment="1" applyProtection="1">
      <alignment vertical="center"/>
    </xf>
    <xf numFmtId="4" fontId="5" fillId="38" borderId="17" xfId="38" applyNumberFormat="1" applyFont="1" applyFill="1" applyBorder="1" applyAlignment="1" applyProtection="1">
      <alignment vertical="center"/>
    </xf>
    <xf numFmtId="4" fontId="4" fillId="39" borderId="11" xfId="38" applyNumberFormat="1" applyFont="1" applyFill="1" applyBorder="1" applyAlignment="1" applyProtection="1">
      <alignment vertical="center"/>
    </xf>
    <xf numFmtId="4" fontId="4" fillId="34" borderId="17" xfId="38" applyNumberFormat="1" applyFont="1" applyFill="1" applyBorder="1" applyAlignment="1" applyProtection="1">
      <alignment vertical="center"/>
    </xf>
    <xf numFmtId="0" fontId="5" fillId="35" borderId="74" xfId="0" applyFont="1" applyFill="1" applyBorder="1" applyAlignment="1" applyProtection="1">
      <alignment horizontal="center" vertical="center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4" fontId="4" fillId="17" borderId="11" xfId="38" applyNumberFormat="1" applyFont="1" applyFill="1" applyBorder="1" applyAlignment="1" applyProtection="1">
      <alignment vertical="center"/>
      <protection locked="0"/>
    </xf>
    <xf numFmtId="4" fontId="4" fillId="17" borderId="17" xfId="38" applyNumberFormat="1" applyFont="1" applyFill="1" applyBorder="1" applyAlignment="1" applyProtection="1">
      <alignment vertical="center"/>
      <protection locked="0"/>
    </xf>
    <xf numFmtId="4" fontId="5" fillId="36" borderId="11" xfId="38" applyNumberFormat="1" applyFont="1" applyFill="1" applyBorder="1" applyAlignment="1" applyProtection="1">
      <alignment vertical="center"/>
      <protection locked="0"/>
    </xf>
    <xf numFmtId="4" fontId="5" fillId="36" borderId="17" xfId="38" applyNumberFormat="1" applyFont="1" applyFill="1" applyBorder="1" applyAlignment="1" applyProtection="1">
      <alignment vertical="center"/>
      <protection locked="0"/>
    </xf>
    <xf numFmtId="4" fontId="4" fillId="35" borderId="11" xfId="38" applyNumberFormat="1" applyFont="1" applyFill="1" applyBorder="1" applyAlignment="1" applyProtection="1">
      <alignment vertical="center"/>
      <protection locked="0"/>
    </xf>
    <xf numFmtId="44" fontId="4" fillId="35" borderId="11" xfId="38" applyFont="1" applyFill="1" applyBorder="1" applyProtection="1">
      <protection locked="0"/>
    </xf>
    <xf numFmtId="43" fontId="4" fillId="35" borderId="11" xfId="159" applyFont="1" applyFill="1" applyBorder="1" applyProtection="1">
      <protection locked="0"/>
    </xf>
    <xf numFmtId="44" fontId="4" fillId="17" borderId="17" xfId="38" applyFont="1" applyFill="1" applyBorder="1" applyProtection="1">
      <protection locked="0"/>
    </xf>
    <xf numFmtId="4" fontId="5" fillId="38" borderId="11" xfId="38" applyNumberFormat="1" applyFont="1" applyFill="1" applyBorder="1" applyAlignment="1" applyProtection="1">
      <alignment vertical="center"/>
      <protection locked="0"/>
    </xf>
    <xf numFmtId="4" fontId="4" fillId="38" borderId="11" xfId="38" applyNumberFormat="1" applyFont="1" applyFill="1" applyBorder="1" applyAlignment="1" applyProtection="1">
      <alignment vertical="center"/>
      <protection locked="0"/>
    </xf>
    <xf numFmtId="4" fontId="5" fillId="38" borderId="17" xfId="38" applyNumberFormat="1" applyFont="1" applyFill="1" applyBorder="1" applyAlignment="1" applyProtection="1">
      <alignment vertical="center"/>
      <protection locked="0"/>
    </xf>
    <xf numFmtId="4" fontId="4" fillId="39" borderId="11" xfId="38" applyNumberFormat="1" applyFont="1" applyFill="1" applyBorder="1" applyAlignment="1" applyProtection="1">
      <alignment vertical="center"/>
      <protection locked="0"/>
    </xf>
    <xf numFmtId="4" fontId="4" fillId="34" borderId="17" xfId="38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8" borderId="69" xfId="0" applyFont="1" applyFill="1" applyBorder="1" applyAlignment="1" applyProtection="1">
      <alignment horizontal="center" vertical="center" wrapText="1"/>
      <protection locked="0"/>
    </xf>
    <xf numFmtId="4" fontId="4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7" xfId="38" applyNumberFormat="1" applyFont="1" applyFill="1" applyBorder="1" applyAlignment="1" applyProtection="1">
      <alignment horizontal="right" vertical="center" wrapText="1"/>
      <protection locked="0"/>
    </xf>
    <xf numFmtId="10" fontId="4" fillId="17" borderId="12" xfId="60" applyNumberFormat="1" applyFont="1" applyFill="1" applyBorder="1" applyAlignment="1" applyProtection="1">
      <alignment vertical="center"/>
      <protection locked="0"/>
    </xf>
    <xf numFmtId="4" fontId="4" fillId="17" borderId="11" xfId="38" applyNumberFormat="1" applyFont="1" applyFill="1" applyBorder="1" applyAlignment="1" applyProtection="1">
      <alignment horizontal="right" vertical="center"/>
      <protection locked="0"/>
    </xf>
    <xf numFmtId="4" fontId="4" fillId="17" borderId="17" xfId="0" applyNumberFormat="1" applyFont="1" applyFill="1" applyBorder="1" applyAlignment="1" applyProtection="1">
      <alignment horizontal="right" vertical="center"/>
      <protection locked="0"/>
    </xf>
    <xf numFmtId="10" fontId="5" fillId="36" borderId="12" xfId="60" applyNumberFormat="1" applyFont="1" applyFill="1" applyBorder="1" applyAlignment="1" applyProtection="1">
      <alignment vertical="center"/>
      <protection locked="0"/>
    </xf>
    <xf numFmtId="10" fontId="4" fillId="35" borderId="12" xfId="60" applyNumberFormat="1" applyFont="1" applyFill="1" applyBorder="1" applyAlignment="1" applyProtection="1">
      <alignment vertical="center"/>
      <protection locked="0"/>
    </xf>
    <xf numFmtId="44" fontId="4" fillId="35" borderId="12" xfId="38" applyFont="1" applyFill="1" applyBorder="1" applyProtection="1">
      <protection locked="0"/>
    </xf>
    <xf numFmtId="10" fontId="5" fillId="38" borderId="12" xfId="60" applyNumberFormat="1" applyFont="1" applyFill="1" applyBorder="1" applyAlignment="1" applyProtection="1">
      <alignment vertical="center"/>
      <protection locked="0"/>
    </xf>
    <xf numFmtId="10" fontId="4" fillId="39" borderId="12" xfId="60" applyNumberFormat="1" applyFont="1" applyFill="1" applyBorder="1" applyAlignment="1" applyProtection="1">
      <alignment vertical="center"/>
      <protection locked="0"/>
    </xf>
    <xf numFmtId="10" fontId="4" fillId="17" borderId="76" xfId="60" applyNumberFormat="1" applyFont="1" applyFill="1" applyBorder="1" applyAlignment="1" applyProtection="1">
      <alignment vertical="center"/>
      <protection locked="0"/>
    </xf>
    <xf numFmtId="4" fontId="4" fillId="17" borderId="67" xfId="38" applyNumberFormat="1" applyFont="1" applyFill="1" applyBorder="1" applyAlignment="1" applyProtection="1">
      <alignment vertical="center"/>
      <protection locked="0"/>
    </xf>
    <xf numFmtId="4" fontId="4" fillId="17" borderId="77" xfId="38" applyNumberFormat="1" applyFont="1" applyFill="1" applyBorder="1" applyAlignment="1" applyProtection="1">
      <alignment vertical="center"/>
      <protection locked="0"/>
    </xf>
    <xf numFmtId="10" fontId="4" fillId="17" borderId="78" xfId="60" applyNumberFormat="1" applyFont="1" applyFill="1" applyBorder="1" applyAlignment="1" applyProtection="1">
      <alignment vertical="center"/>
      <protection locked="0"/>
    </xf>
    <xf numFmtId="4" fontId="4" fillId="17" borderId="66" xfId="38" applyNumberFormat="1" applyFont="1" applyFill="1" applyBorder="1" applyAlignment="1" applyProtection="1">
      <alignment vertical="center"/>
      <protection locked="0"/>
    </xf>
    <xf numFmtId="4" fontId="4" fillId="17" borderId="79" xfId="38" applyNumberFormat="1" applyFont="1" applyFill="1" applyBorder="1" applyAlignment="1" applyProtection="1">
      <alignment vertical="center"/>
      <protection locked="0"/>
    </xf>
    <xf numFmtId="4" fontId="5" fillId="36" borderId="27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5" fillId="35" borderId="15" xfId="0" applyFont="1" applyFill="1" applyBorder="1" applyAlignment="1" applyProtection="1">
      <alignment horizontal="center" vertical="center" wrapText="1"/>
    </xf>
    <xf numFmtId="0" fontId="5" fillId="35" borderId="15" xfId="0" applyFont="1" applyFill="1" applyBorder="1" applyAlignment="1" applyProtection="1">
      <alignment vertical="center" wrapText="1"/>
    </xf>
    <xf numFmtId="0" fontId="62" fillId="38" borderId="10" xfId="80" applyFont="1" applyFill="1" applyBorder="1" applyAlignment="1" applyProtection="1">
      <alignment horizontal="center" vertical="center"/>
    </xf>
    <xf numFmtId="49" fontId="62" fillId="38" borderId="10" xfId="80" applyNumberFormat="1" applyFont="1" applyFill="1" applyBorder="1" applyAlignment="1" applyProtection="1">
      <alignment horizontal="center" vertical="center"/>
    </xf>
    <xf numFmtId="2" fontId="5" fillId="38" borderId="10" xfId="0" applyNumberFormat="1" applyFont="1" applyFill="1" applyBorder="1" applyAlignment="1" applyProtection="1">
      <alignment horizontal="center" vertical="center"/>
    </xf>
    <xf numFmtId="43" fontId="5" fillId="38" borderId="40" xfId="0" applyNumberFormat="1" applyFont="1" applyFill="1" applyBorder="1" applyAlignment="1" applyProtection="1">
      <alignment horizontal="center" vertical="center" wrapText="1"/>
    </xf>
    <xf numFmtId="4" fontId="5" fillId="38" borderId="17" xfId="0" applyNumberFormat="1" applyFont="1" applyFill="1" applyBorder="1" applyAlignment="1" applyProtection="1">
      <alignment horizontal="center" vertical="center" wrapText="1"/>
    </xf>
    <xf numFmtId="9" fontId="4" fillId="17" borderId="10" xfId="0" applyNumberFormat="1" applyFont="1" applyFill="1" applyBorder="1" applyAlignment="1" applyProtection="1">
      <alignment horizontal="center" vertical="center" wrapText="1"/>
    </xf>
    <xf numFmtId="2" fontId="4" fillId="17" borderId="11" xfId="0" applyNumberFormat="1" applyFont="1" applyFill="1" applyBorder="1" applyAlignment="1" applyProtection="1">
      <alignment horizontal="right" vertical="center" wrapText="1"/>
    </xf>
    <xf numFmtId="4" fontId="4" fillId="17" borderId="10" xfId="161" applyNumberFormat="1" applyFont="1" applyFill="1" applyBorder="1" applyAlignment="1" applyProtection="1">
      <alignment horizontal="center" vertical="center" wrapText="1"/>
    </xf>
    <xf numFmtId="10" fontId="4" fillId="17" borderId="69" xfId="60" applyNumberFormat="1" applyFont="1" applyFill="1" applyBorder="1" applyAlignment="1" applyProtection="1">
      <alignment horizontal="right" vertical="center"/>
    </xf>
    <xf numFmtId="4" fontId="4" fillId="17" borderId="10" xfId="38" applyNumberFormat="1" applyFont="1" applyFill="1" applyBorder="1" applyAlignment="1" applyProtection="1">
      <alignment vertical="center"/>
    </xf>
    <xf numFmtId="9" fontId="5" fillId="36" borderId="10" xfId="0" applyNumberFormat="1" applyFont="1" applyFill="1" applyBorder="1" applyAlignment="1" applyProtection="1">
      <alignment horizontal="center" vertical="center" wrapText="1"/>
    </xf>
    <xf numFmtId="4" fontId="5" fillId="38" borderId="11" xfId="80" applyNumberFormat="1" applyFont="1" applyFill="1" applyBorder="1" applyAlignment="1" applyProtection="1">
      <alignment horizontal="right" vertical="center" wrapText="1"/>
    </xf>
    <xf numFmtId="4" fontId="29" fillId="36" borderId="10" xfId="161" applyNumberFormat="1" applyFont="1" applyFill="1" applyBorder="1" applyAlignment="1" applyProtection="1">
      <alignment horizontal="left" vertical="center" wrapText="1"/>
    </xf>
    <xf numFmtId="10" fontId="5" fillId="36" borderId="69" xfId="60" applyNumberFormat="1" applyFont="1" applyFill="1" applyBorder="1" applyAlignment="1" applyProtection="1">
      <alignment horizontal="right" vertical="center"/>
    </xf>
    <xf numFmtId="4" fontId="5" fillId="36" borderId="10" xfId="38" applyNumberFormat="1" applyFont="1" applyFill="1" applyBorder="1" applyAlignment="1" applyProtection="1">
      <alignment vertical="center"/>
    </xf>
    <xf numFmtId="0" fontId="4" fillId="39" borderId="16" xfId="135" applyNumberFormat="1" applyFont="1" applyFill="1" applyBorder="1" applyAlignment="1" applyProtection="1">
      <alignment horizontal="center" vertical="center"/>
    </xf>
    <xf numFmtId="49" fontId="28" fillId="39" borderId="10" xfId="135" applyNumberFormat="1" applyFont="1" applyFill="1" applyBorder="1" applyAlignment="1" applyProtection="1">
      <alignment horizontal="center" vertical="center" wrapText="1"/>
    </xf>
    <xf numFmtId="168" fontId="28" fillId="39" borderId="10" xfId="135" applyFont="1" applyFill="1" applyBorder="1" applyAlignment="1" applyProtection="1">
      <alignment horizontal="center" vertical="center"/>
    </xf>
    <xf numFmtId="4" fontId="1" fillId="35" borderId="10" xfId="79" applyNumberFormat="1" applyFont="1" applyFill="1" applyBorder="1" applyAlignment="1" applyProtection="1">
      <alignment vertical="center" wrapText="1"/>
    </xf>
    <xf numFmtId="0" fontId="4" fillId="35" borderId="10" xfId="0" applyFont="1" applyFill="1" applyBorder="1" applyAlignment="1" applyProtection="1">
      <alignment horizontal="center" vertical="center" wrapText="1"/>
    </xf>
    <xf numFmtId="4" fontId="4" fillId="39" borderId="11" xfId="80" applyNumberFormat="1" applyFont="1" applyFill="1" applyBorder="1" applyAlignment="1" applyProtection="1">
      <alignment horizontal="right" vertical="center" wrapText="1"/>
    </xf>
    <xf numFmtId="4" fontId="28" fillId="35" borderId="10" xfId="161" applyNumberFormat="1" applyFont="1" applyFill="1" applyBorder="1" applyAlignment="1" applyProtection="1">
      <alignment horizontal="left" vertical="center" wrapText="1"/>
    </xf>
    <xf numFmtId="10" fontId="4" fillId="35" borderId="69" xfId="60" applyNumberFormat="1" applyFont="1" applyFill="1" applyBorder="1" applyAlignment="1" applyProtection="1">
      <alignment horizontal="right" vertical="center"/>
    </xf>
    <xf numFmtId="4" fontId="4" fillId="35" borderId="10" xfId="38" applyNumberFormat="1" applyFont="1" applyFill="1" applyBorder="1" applyAlignment="1" applyProtection="1">
      <alignment vertical="center"/>
    </xf>
    <xf numFmtId="0" fontId="4" fillId="34" borderId="16" xfId="135" applyNumberFormat="1" applyFont="1" applyFill="1" applyBorder="1" applyAlignment="1" applyProtection="1">
      <alignment horizontal="center" vertical="center"/>
    </xf>
    <xf numFmtId="49" fontId="4" fillId="34" borderId="10" xfId="135" applyNumberFormat="1" applyFont="1" applyFill="1" applyBorder="1" applyAlignment="1" applyProtection="1">
      <alignment horizontal="center" vertical="center" wrapText="1"/>
    </xf>
    <xf numFmtId="0" fontId="4" fillId="34" borderId="10" xfId="135" applyNumberFormat="1" applyFont="1" applyFill="1" applyBorder="1" applyAlignment="1" applyProtection="1">
      <alignment horizontal="center" vertical="center"/>
    </xf>
    <xf numFmtId="4" fontId="4" fillId="17" borderId="10" xfId="79" applyNumberFormat="1" applyFont="1" applyFill="1" applyBorder="1" applyAlignment="1" applyProtection="1">
      <alignment vertical="center" wrapText="1"/>
    </xf>
    <xf numFmtId="0" fontId="4" fillId="17" borderId="10" xfId="0" applyFont="1" applyFill="1" applyBorder="1" applyAlignment="1" applyProtection="1">
      <alignment horizontal="center" vertical="center" wrapText="1"/>
    </xf>
    <xf numFmtId="4" fontId="4" fillId="34" borderId="11" xfId="80" applyNumberFormat="1" applyFont="1" applyFill="1" applyBorder="1" applyAlignment="1" applyProtection="1">
      <alignment horizontal="right" vertical="center" wrapText="1"/>
    </xf>
    <xf numFmtId="49" fontId="4" fillId="39" borderId="10" xfId="135" applyNumberFormat="1" applyFont="1" applyFill="1" applyBorder="1" applyAlignment="1" applyProtection="1">
      <alignment horizontal="center" vertical="center" wrapText="1"/>
    </xf>
    <xf numFmtId="0" fontId="4" fillId="39" borderId="10" xfId="135" applyNumberFormat="1" applyFont="1" applyFill="1" applyBorder="1" applyAlignment="1" applyProtection="1">
      <alignment horizontal="center" vertical="center"/>
    </xf>
    <xf numFmtId="4" fontId="4" fillId="35" borderId="10" xfId="79" applyNumberFormat="1" applyFont="1" applyFill="1" applyBorder="1" applyAlignment="1" applyProtection="1">
      <alignment vertical="center" wrapText="1"/>
    </xf>
    <xf numFmtId="10" fontId="4" fillId="39" borderId="11" xfId="60" applyNumberFormat="1" applyFont="1" applyFill="1" applyBorder="1" applyAlignment="1" applyProtection="1">
      <alignment horizontal="right" vertical="center" wrapText="1"/>
    </xf>
    <xf numFmtId="4" fontId="4" fillId="35" borderId="10" xfId="161" applyNumberFormat="1" applyFont="1" applyFill="1" applyBorder="1" applyAlignment="1" applyProtection="1">
      <alignment horizontal="center" vertical="center" wrapText="1"/>
    </xf>
    <xf numFmtId="4" fontId="4" fillId="39" borderId="11" xfId="80" applyNumberFormat="1" applyFont="1" applyFill="1" applyBorder="1" applyAlignment="1" applyProtection="1">
      <alignment horizontal="center" vertical="center" wrapText="1"/>
    </xf>
    <xf numFmtId="2" fontId="4" fillId="35" borderId="69" xfId="0" applyNumberFormat="1" applyFont="1" applyFill="1" applyBorder="1" applyAlignment="1" applyProtection="1">
      <alignment horizontal="right"/>
    </xf>
    <xf numFmtId="44" fontId="4" fillId="35" borderId="10" xfId="38" applyFont="1" applyFill="1" applyBorder="1" applyProtection="1"/>
    <xf numFmtId="4" fontId="4" fillId="34" borderId="10" xfId="79" applyNumberFormat="1" applyFont="1" applyFill="1" applyBorder="1" applyAlignment="1" applyProtection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</xf>
    <xf numFmtId="4" fontId="4" fillId="34" borderId="11" xfId="80" applyNumberFormat="1" applyFont="1" applyFill="1" applyBorder="1" applyAlignment="1" applyProtection="1">
      <alignment horizontal="center" vertical="center" wrapText="1"/>
    </xf>
    <xf numFmtId="0" fontId="5" fillId="38" borderId="16" xfId="135" applyNumberFormat="1" applyFont="1" applyFill="1" applyBorder="1" applyAlignment="1" applyProtection="1">
      <alignment horizontal="center" vertical="center"/>
    </xf>
    <xf numFmtId="49" fontId="5" fillId="38" borderId="10" xfId="135" applyNumberFormat="1" applyFont="1" applyFill="1" applyBorder="1" applyAlignment="1" applyProtection="1">
      <alignment horizontal="center" vertical="center" wrapText="1"/>
    </xf>
    <xf numFmtId="0" fontId="5" fillId="38" borderId="10" xfId="135" applyNumberFormat="1" applyFont="1" applyFill="1" applyBorder="1" applyAlignment="1" applyProtection="1">
      <alignment horizontal="center" vertical="center"/>
    </xf>
    <xf numFmtId="4" fontId="5" fillId="38" borderId="10" xfId="79" applyNumberFormat="1" applyFont="1" applyFill="1" applyBorder="1" applyAlignment="1" applyProtection="1">
      <alignment vertical="center" wrapText="1"/>
    </xf>
    <xf numFmtId="4" fontId="5" fillId="38" borderId="11" xfId="80" applyNumberFormat="1" applyFont="1" applyFill="1" applyBorder="1" applyAlignment="1" applyProtection="1">
      <alignment horizontal="center" vertical="center" wrapText="1"/>
    </xf>
    <xf numFmtId="4" fontId="29" fillId="38" borderId="10" xfId="161" applyNumberFormat="1" applyFont="1" applyFill="1" applyBorder="1" applyAlignment="1" applyProtection="1">
      <alignment horizontal="center" vertical="center" wrapText="1"/>
    </xf>
    <xf numFmtId="10" fontId="5" fillId="38" borderId="69" xfId="60" applyNumberFormat="1" applyFont="1" applyFill="1" applyBorder="1" applyAlignment="1" applyProtection="1">
      <alignment horizontal="right" vertical="center"/>
    </xf>
    <xf numFmtId="4" fontId="5" fillId="38" borderId="10" xfId="38" applyNumberFormat="1" applyFont="1" applyFill="1" applyBorder="1" applyAlignment="1" applyProtection="1">
      <alignment vertical="center"/>
    </xf>
    <xf numFmtId="4" fontId="4" fillId="39" borderId="10" xfId="79" applyNumberFormat="1" applyFont="1" applyFill="1" applyBorder="1" applyAlignment="1" applyProtection="1">
      <alignment vertical="center" wrapText="1"/>
    </xf>
    <xf numFmtId="0" fontId="4" fillId="39" borderId="10" xfId="0" applyFont="1" applyFill="1" applyBorder="1" applyAlignment="1" applyProtection="1">
      <alignment horizontal="center" vertical="center" wrapText="1"/>
    </xf>
    <xf numFmtId="4" fontId="28" fillId="35" borderId="10" xfId="161" applyNumberFormat="1" applyFont="1" applyFill="1" applyBorder="1" applyAlignment="1" applyProtection="1">
      <alignment horizontal="center" vertical="center" wrapText="1"/>
    </xf>
    <xf numFmtId="10" fontId="4" fillId="39" borderId="69" xfId="60" applyNumberFormat="1" applyFont="1" applyFill="1" applyBorder="1" applyAlignment="1" applyProtection="1">
      <alignment horizontal="right" vertical="center"/>
    </xf>
    <xf numFmtId="4" fontId="4" fillId="39" borderId="10" xfId="38" applyNumberFormat="1" applyFont="1" applyFill="1" applyBorder="1" applyAlignment="1" applyProtection="1">
      <alignment vertical="center"/>
    </xf>
    <xf numFmtId="4" fontId="28" fillId="17" borderId="10" xfId="160" applyNumberFormat="1" applyFont="1" applyFill="1" applyBorder="1" applyAlignment="1" applyProtection="1">
      <alignment horizontal="right" vertical="top" wrapText="1"/>
    </xf>
    <xf numFmtId="4" fontId="4" fillId="34" borderId="10" xfId="80" applyNumberFormat="1" applyFont="1" applyFill="1" applyBorder="1" applyAlignment="1" applyProtection="1">
      <alignment horizontal="center" vertical="center" wrapText="1"/>
    </xf>
    <xf numFmtId="166" fontId="4" fillId="34" borderId="10" xfId="80" applyNumberFormat="1" applyFont="1" applyFill="1" applyBorder="1" applyAlignment="1" applyProtection="1">
      <alignment horizontal="right" vertical="center"/>
    </xf>
    <xf numFmtId="10" fontId="4" fillId="17" borderId="10" xfId="60" applyNumberFormat="1" applyFont="1" applyFill="1" applyBorder="1" applyAlignment="1" applyProtection="1">
      <alignment horizontal="right" vertical="center"/>
    </xf>
    <xf numFmtId="4" fontId="5" fillId="36" borderId="25" xfId="0" applyNumberFormat="1" applyFont="1" applyFill="1" applyBorder="1" applyAlignment="1" applyProtection="1">
      <alignment horizontal="center" vertical="center" wrapText="1"/>
    </xf>
    <xf numFmtId="4" fontId="5" fillId="36" borderId="27" xfId="0" applyNumberFormat="1" applyFont="1" applyFill="1" applyBorder="1" applyAlignment="1" applyProtection="1">
      <alignment horizontal="center" vertical="center" wrapText="1"/>
    </xf>
    <xf numFmtId="9" fontId="33" fillId="37" borderId="10" xfId="60" applyFont="1" applyFill="1" applyBorder="1" applyAlignment="1">
      <alignment horizontal="center" vertical="center"/>
    </xf>
    <xf numFmtId="10" fontId="33" fillId="37" borderId="10" xfId="60" applyNumberFormat="1" applyFont="1" applyFill="1" applyBorder="1" applyAlignment="1">
      <alignment horizontal="center" vertical="center"/>
    </xf>
    <xf numFmtId="10" fontId="66" fillId="37" borderId="10" xfId="60" applyNumberFormat="1" applyFont="1" applyFill="1" applyBorder="1" applyAlignment="1">
      <alignment horizontal="center" vertical="center"/>
    </xf>
    <xf numFmtId="4" fontId="31" fillId="0" borderId="81" xfId="0" applyNumberFormat="1" applyFont="1" applyBorder="1" applyAlignment="1">
      <alignment horizontal="center" vertical="center"/>
    </xf>
    <xf numFmtId="0" fontId="32" fillId="0" borderId="85" xfId="0" applyFont="1" applyBorder="1"/>
    <xf numFmtId="0" fontId="32" fillId="0" borderId="86" xfId="0" applyFont="1" applyBorder="1"/>
    <xf numFmtId="0" fontId="32" fillId="0" borderId="87" xfId="0" applyFont="1" applyBorder="1"/>
    <xf numFmtId="0" fontId="7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quotePrefix="1" applyFont="1" applyAlignment="1">
      <alignment horizontal="left" vertical="distributed" wrapText="1"/>
    </xf>
    <xf numFmtId="4" fontId="69" fillId="17" borderId="65" xfId="38" applyNumberFormat="1" applyFont="1" applyFill="1" applyBorder="1" applyAlignment="1">
      <alignment horizontal="center" vertical="center"/>
    </xf>
    <xf numFmtId="4" fontId="69" fillId="17" borderId="47" xfId="38" applyNumberFormat="1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 wrapText="1"/>
    </xf>
    <xf numFmtId="44" fontId="69" fillId="36" borderId="10" xfId="38" applyFont="1" applyFill="1" applyBorder="1" applyAlignment="1">
      <alignment horizontal="center" vertical="center" wrapText="1"/>
    </xf>
    <xf numFmtId="0" fontId="5" fillId="36" borderId="66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72" fillId="0" borderId="10" xfId="0" applyFont="1" applyBorder="1" applyAlignment="1">
      <alignment horizontal="center" vertical="top" wrapText="1"/>
    </xf>
    <xf numFmtId="0" fontId="73" fillId="0" borderId="67" xfId="0" applyFont="1" applyBorder="1" applyAlignment="1" applyProtection="1">
      <alignment horizontal="center" vertical="top" wrapText="1"/>
      <protection locked="0"/>
    </xf>
    <xf numFmtId="0" fontId="73" fillId="0" borderId="68" xfId="0" applyFont="1" applyBorder="1" applyAlignment="1" applyProtection="1">
      <alignment horizontal="center" vertical="top" wrapText="1"/>
      <protection locked="0"/>
    </xf>
    <xf numFmtId="0" fontId="73" fillId="0" borderId="47" xfId="0" applyFont="1" applyBorder="1" applyAlignment="1" applyProtection="1">
      <alignment horizontal="center" vertical="top" wrapText="1"/>
      <protection locked="0"/>
    </xf>
    <xf numFmtId="0" fontId="73" fillId="0" borderId="65" xfId="0" applyFont="1" applyBorder="1" applyAlignment="1" applyProtection="1">
      <alignment horizontal="center" vertical="top" wrapText="1"/>
      <protection locked="0"/>
    </xf>
    <xf numFmtId="0" fontId="74" fillId="0" borderId="10" xfId="0" applyFont="1" applyBorder="1" applyAlignment="1">
      <alignment horizontal="center" vertical="top" wrapText="1"/>
    </xf>
    <xf numFmtId="0" fontId="77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41" fillId="0" borderId="0" xfId="0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center"/>
    </xf>
    <xf numFmtId="2" fontId="5" fillId="35" borderId="10" xfId="0" applyNumberFormat="1" applyFont="1" applyFill="1" applyBorder="1" applyAlignment="1" applyProtection="1">
      <alignment horizontal="center" vertical="center"/>
    </xf>
    <xf numFmtId="43" fontId="5" fillId="35" borderId="10" xfId="0" applyNumberFormat="1" applyFont="1" applyFill="1" applyBorder="1" applyAlignment="1" applyProtection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</xf>
    <xf numFmtId="0" fontId="5" fillId="35" borderId="69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/>
    </xf>
    <xf numFmtId="0" fontId="5" fillId="35" borderId="16" xfId="0" applyFont="1" applyFill="1" applyBorder="1" applyAlignment="1" applyProtection="1">
      <alignment horizontal="center" vertical="center"/>
    </xf>
    <xf numFmtId="0" fontId="5" fillId="35" borderId="22" xfId="0" applyFont="1" applyFill="1" applyBorder="1" applyAlignment="1" applyProtection="1">
      <alignment horizontal="center" vertical="center" wrapText="1"/>
    </xf>
    <xf numFmtId="0" fontId="64" fillId="17" borderId="0" xfId="0" applyFont="1" applyFill="1" applyBorder="1" applyAlignment="1">
      <alignment horizontal="center" vertical="center"/>
    </xf>
    <xf numFmtId="0" fontId="5" fillId="35" borderId="71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0" fontId="73" fillId="0" borderId="10" xfId="0" applyFont="1" applyBorder="1" applyAlignment="1" applyProtection="1">
      <alignment horizontal="center" vertical="top" wrapText="1"/>
      <protection locked="0"/>
    </xf>
    <xf numFmtId="0" fontId="74" fillId="0" borderId="10" xfId="0" applyFont="1" applyBorder="1" applyAlignment="1" applyProtection="1">
      <alignment horizontal="center" vertical="top" wrapText="1"/>
      <protection locked="0"/>
    </xf>
    <xf numFmtId="4" fontId="39" fillId="0" borderId="13" xfId="0" applyNumberFormat="1" applyFont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 applyProtection="1">
      <alignment horizontal="center" vertical="center" textRotation="255"/>
      <protection locked="0"/>
    </xf>
    <xf numFmtId="0" fontId="38" fillId="0" borderId="0" xfId="0" applyFont="1" applyBorder="1" applyAlignment="1" applyProtection="1">
      <alignment horizontal="center" vertical="center" textRotation="255"/>
      <protection locked="0"/>
    </xf>
    <xf numFmtId="0" fontId="40" fillId="0" borderId="0" xfId="0" quotePrefix="1" applyFont="1" applyBorder="1" applyAlignment="1" applyProtection="1">
      <alignment horizontal="left" vertical="center" wrapText="1"/>
      <protection locked="0"/>
    </xf>
    <xf numFmtId="4" fontId="39" fillId="0" borderId="0" xfId="0" applyNumberFormat="1" applyFont="1" applyAlignment="1" applyProtection="1">
      <alignment horizontal="left" vertical="center" wrapText="1"/>
      <protection locked="0"/>
    </xf>
    <xf numFmtId="4" fontId="39" fillId="0" borderId="0" xfId="0" applyNumberFormat="1" applyFont="1" applyAlignment="1" applyProtection="1">
      <alignment horizontal="left"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7" xfId="0" applyFont="1" applyFill="1" applyBorder="1" applyAlignment="1" applyProtection="1">
      <alignment horizontal="center" vertical="center" wrapText="1"/>
      <protection locked="0"/>
    </xf>
    <xf numFmtId="0" fontId="5" fillId="36" borderId="26" xfId="0" applyFont="1" applyFill="1" applyBorder="1" applyAlignment="1" applyProtection="1">
      <alignment horizontal="center" vertical="center" wrapText="1"/>
    </xf>
    <xf numFmtId="0" fontId="5" fillId="36" borderId="12" xfId="0" applyFont="1" applyFill="1" applyBorder="1" applyAlignment="1" applyProtection="1">
      <alignment horizontal="center" vertical="center" wrapText="1"/>
    </xf>
    <xf numFmtId="0" fontId="5" fillId="35" borderId="75" xfId="0" applyFont="1" applyFill="1" applyBorder="1" applyAlignment="1" applyProtection="1">
      <alignment horizontal="center" vertical="center" wrapText="1"/>
    </xf>
    <xf numFmtId="0" fontId="5" fillId="35" borderId="70" xfId="0" applyFont="1" applyFill="1" applyBorder="1" applyAlignment="1" applyProtection="1">
      <alignment horizontal="center" vertical="center" wrapText="1"/>
    </xf>
    <xf numFmtId="0" fontId="5" fillId="35" borderId="72" xfId="0" applyFont="1" applyFill="1" applyBorder="1" applyAlignment="1" applyProtection="1">
      <alignment horizontal="center" vertical="center" wrapText="1"/>
    </xf>
    <xf numFmtId="0" fontId="5" fillId="35" borderId="11" xfId="0" applyFont="1" applyFill="1" applyBorder="1" applyAlignment="1" applyProtection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 wrapText="1"/>
    </xf>
    <xf numFmtId="0" fontId="5" fillId="35" borderId="73" xfId="0" applyFont="1" applyFill="1" applyBorder="1" applyAlignment="1" applyProtection="1">
      <alignment horizontal="center" vertical="center" wrapText="1"/>
    </xf>
    <xf numFmtId="10" fontId="5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72" fillId="0" borderId="13" xfId="0" applyFont="1" applyFill="1" applyBorder="1" applyAlignment="1" applyProtection="1">
      <alignment horizontal="center" vertical="top" wrapText="1"/>
      <protection locked="0"/>
    </xf>
    <xf numFmtId="0" fontId="72" fillId="0" borderId="25" xfId="0" applyFont="1" applyFill="1" applyBorder="1" applyAlignment="1" applyProtection="1">
      <alignment horizontal="center" vertical="top" wrapText="1"/>
      <protection locked="0"/>
    </xf>
    <xf numFmtId="0" fontId="73" fillId="0" borderId="13" xfId="0" applyFont="1" applyBorder="1" applyAlignment="1" applyProtection="1">
      <alignment horizontal="center" vertical="top" wrapText="1"/>
      <protection locked="0"/>
    </xf>
    <xf numFmtId="0" fontId="73" fillId="0" borderId="0" xfId="0" applyFont="1" applyBorder="1" applyAlignment="1" applyProtection="1">
      <alignment horizontal="center" vertical="top" wrapText="1"/>
      <protection locked="0"/>
    </xf>
    <xf numFmtId="0" fontId="73" fillId="0" borderId="25" xfId="0" applyFont="1" applyBorder="1" applyAlignment="1" applyProtection="1">
      <alignment horizontal="center" vertical="top" wrapText="1"/>
      <protection locked="0"/>
    </xf>
    <xf numFmtId="4" fontId="5" fillId="17" borderId="40" xfId="79" applyNumberFormat="1" applyFont="1" applyFill="1" applyBorder="1" applyAlignment="1">
      <alignment horizontal="center" vertical="center" wrapText="1"/>
    </xf>
    <xf numFmtId="4" fontId="5" fillId="17" borderId="15" xfId="79" applyNumberFormat="1" applyFont="1" applyFill="1" applyBorder="1" applyAlignment="1">
      <alignment horizontal="center" vertical="center" wrapText="1"/>
    </xf>
    <xf numFmtId="4" fontId="28" fillId="18" borderId="40" xfId="0" applyNumberFormat="1" applyFont="1" applyFill="1" applyBorder="1" applyAlignment="1">
      <alignment horizontal="center" vertical="center"/>
    </xf>
    <xf numFmtId="4" fontId="28" fillId="18" borderId="15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28" fillId="18" borderId="15" xfId="78" applyNumberFormat="1" applyFont="1" applyFill="1" applyBorder="1" applyAlignment="1">
      <alignment horizontal="center" vertical="center"/>
    </xf>
    <xf numFmtId="10" fontId="28" fillId="18" borderId="10" xfId="78" applyNumberFormat="1" applyFont="1" applyFill="1" applyBorder="1" applyAlignment="1">
      <alignment horizontal="center" vertical="center"/>
    </xf>
    <xf numFmtId="4" fontId="5" fillId="34" borderId="40" xfId="79" applyNumberFormat="1" applyFont="1" applyFill="1" applyBorder="1" applyAlignment="1">
      <alignment horizontal="center" vertical="center" wrapText="1"/>
    </xf>
    <xf numFmtId="4" fontId="5" fillId="34" borderId="15" xfId="79" applyNumberFormat="1" applyFont="1" applyFill="1" applyBorder="1" applyAlignment="1">
      <alignment horizontal="center" vertical="center" wrapText="1"/>
    </xf>
    <xf numFmtId="10" fontId="5" fillId="18" borderId="53" xfId="0" applyNumberFormat="1" applyFont="1" applyFill="1" applyBorder="1" applyAlignment="1">
      <alignment horizontal="center" vertical="center"/>
    </xf>
    <xf numFmtId="10" fontId="5" fillId="18" borderId="54" xfId="0" applyNumberFormat="1" applyFont="1" applyFill="1" applyBorder="1" applyAlignment="1">
      <alignment horizontal="center" vertical="center"/>
    </xf>
    <xf numFmtId="10" fontId="5" fillId="18" borderId="55" xfId="0" applyNumberFormat="1" applyFont="1" applyFill="1" applyBorder="1" applyAlignment="1">
      <alignment horizontal="center" vertical="center"/>
    </xf>
    <xf numFmtId="49" fontId="5" fillId="18" borderId="63" xfId="0" applyNumberFormat="1" applyFont="1" applyFill="1" applyBorder="1" applyAlignment="1">
      <alignment horizontal="center" vertical="center" wrapText="1"/>
    </xf>
    <xf numFmtId="49" fontId="5" fillId="18" borderId="62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76" fillId="17" borderId="0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5" fillId="18" borderId="58" xfId="0" applyFont="1" applyFill="1" applyBorder="1" applyAlignment="1">
      <alignment horizontal="center" vertical="center"/>
    </xf>
    <xf numFmtId="0" fontId="5" fillId="18" borderId="59" xfId="0" applyFont="1" applyFill="1" applyBorder="1" applyAlignment="1">
      <alignment horizontal="center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26" fillId="0" borderId="0" xfId="0" quotePrefix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2" fillId="0" borderId="41" xfId="0" applyFont="1" applyFill="1" applyBorder="1" applyAlignment="1">
      <alignment horizontal="center" vertical="top" wrapText="1"/>
    </xf>
    <xf numFmtId="0" fontId="72" fillId="0" borderId="42" xfId="0" applyFont="1" applyFill="1" applyBorder="1" applyAlignment="1">
      <alignment horizontal="center" vertical="top" wrapText="1"/>
    </xf>
    <xf numFmtId="0" fontId="74" fillId="0" borderId="8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74" fillId="0" borderId="82" xfId="0" applyFont="1" applyBorder="1" applyAlignment="1">
      <alignment horizontal="center" vertical="top" wrapText="1"/>
    </xf>
    <xf numFmtId="0" fontId="74" fillId="0" borderId="83" xfId="0" applyFont="1" applyBorder="1" applyAlignment="1">
      <alignment horizontal="center" vertical="top" wrapText="1"/>
    </xf>
    <xf numFmtId="0" fontId="74" fillId="0" borderId="88" xfId="0" applyFont="1" applyBorder="1" applyAlignment="1">
      <alignment horizontal="center" vertical="top" wrapText="1"/>
    </xf>
    <xf numFmtId="0" fontId="74" fillId="0" borderId="84" xfId="0" applyFont="1" applyBorder="1" applyAlignment="1">
      <alignment horizontal="center" vertical="top" wrapText="1"/>
    </xf>
    <xf numFmtId="4" fontId="4" fillId="0" borderId="4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4" fillId="0" borderId="52" xfId="0" applyFont="1" applyBorder="1" applyAlignment="1">
      <alignment horizontal="center"/>
    </xf>
    <xf numFmtId="10" fontId="5" fillId="18" borderId="51" xfId="0" applyNumberFormat="1" applyFont="1" applyFill="1" applyBorder="1" applyAlignment="1">
      <alignment horizontal="center"/>
    </xf>
    <xf numFmtId="10" fontId="5" fillId="18" borderId="43" xfId="0" applyNumberFormat="1" applyFont="1" applyFill="1" applyBorder="1" applyAlignment="1">
      <alignment horizontal="center"/>
    </xf>
    <xf numFmtId="10" fontId="5" fillId="18" borderId="44" xfId="0" applyNumberFormat="1" applyFont="1" applyFill="1" applyBorder="1" applyAlignment="1">
      <alignment horizontal="center"/>
    </xf>
  </cellXfs>
  <cellStyles count="166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2 4" xfId="162" xr:uid="{3B1C6F44-0362-4209-8270-C58A00682F0B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3 4" xfId="163" xr:uid="{AEFB7839-4BF6-4F70-B966-B2907F09F7CF}"/>
    <cellStyle name="Normal 4" xfId="55" xr:uid="{00000000-0005-0000-0000-000037000000}"/>
    <cellStyle name="Normal 4 2" xfId="134" xr:uid="{97C81010-3560-42B3-83DE-7C54CC2A24D4}"/>
    <cellStyle name="Normal 4 3" xfId="161" xr:uid="{D16BF0C7-5720-4B6D-ABE7-AB235716A9E5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5 3" xfId="164" xr:uid="{D7784631-D099-4C61-831F-41E56E002925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rmal 9" xfId="160" xr:uid="{8B412748-36C0-4186-AA36-59B7190E166E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Porcentagem 5" xfId="165" xr:uid="{0D9A9A21-453D-449E-9BA8-8B58AE272A86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" xfId="159" builtinId="3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Q61"/>
  <sheetViews>
    <sheetView zoomScaleNormal="100" workbookViewId="0">
      <selection activeCell="A9" sqref="A9:D9"/>
    </sheetView>
  </sheetViews>
  <sheetFormatPr defaultRowHeight="15" x14ac:dyDescent="0.2"/>
  <cols>
    <col min="1" max="1" width="5.5703125" style="69" bestFit="1" customWidth="1"/>
    <col min="2" max="2" width="69.28515625" style="70" customWidth="1"/>
    <col min="3" max="3" width="17.28515625" style="61" customWidth="1"/>
    <col min="4" max="4" width="19.28515625" style="61" customWidth="1"/>
    <col min="5" max="16384" width="9.140625" style="61"/>
  </cols>
  <sheetData>
    <row r="1" spans="1:17" x14ac:dyDescent="0.2">
      <c r="A1" s="241" t="s">
        <v>24</v>
      </c>
      <c r="B1" s="241"/>
      <c r="C1" s="241"/>
      <c r="D1" s="241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x14ac:dyDescent="0.2">
      <c r="A2" s="241" t="s">
        <v>25</v>
      </c>
      <c r="B2" s="241"/>
      <c r="C2" s="241"/>
      <c r="D2" s="241"/>
    </row>
    <row r="3" spans="1:17" x14ac:dyDescent="0.2">
      <c r="A3" s="90"/>
      <c r="B3" s="90"/>
      <c r="C3" s="90"/>
      <c r="D3" s="90"/>
    </row>
    <row r="4" spans="1:17" x14ac:dyDescent="0.2">
      <c r="A4" s="242" t="s">
        <v>124</v>
      </c>
      <c r="B4" s="242"/>
      <c r="C4" s="242"/>
      <c r="D4" s="242"/>
    </row>
    <row r="5" spans="1:17" x14ac:dyDescent="0.2">
      <c r="A5" s="91"/>
      <c r="B5" s="91"/>
      <c r="C5" s="91"/>
      <c r="D5" s="91"/>
    </row>
    <row r="6" spans="1:17" x14ac:dyDescent="0.2">
      <c r="A6" s="243" t="s">
        <v>45</v>
      </c>
      <c r="B6" s="243"/>
      <c r="C6" s="243"/>
      <c r="D6" s="243"/>
    </row>
    <row r="7" spans="1:17" x14ac:dyDescent="0.2">
      <c r="A7" s="92"/>
      <c r="B7" s="92"/>
      <c r="C7" s="92"/>
      <c r="D7" s="92"/>
    </row>
    <row r="8" spans="1:17" ht="31.5" customHeight="1" x14ac:dyDescent="0.2">
      <c r="A8" s="244" t="s">
        <v>127</v>
      </c>
      <c r="B8" s="244"/>
      <c r="C8" s="244"/>
      <c r="D8" s="244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30.75" customHeight="1" x14ac:dyDescent="0.2">
      <c r="A9" s="240" t="s">
        <v>118</v>
      </c>
      <c r="B9" s="240"/>
      <c r="C9" s="240"/>
      <c r="D9" s="240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7" ht="15.75" customHeight="1" x14ac:dyDescent="0.2">
      <c r="A10" s="62"/>
      <c r="B10" s="63"/>
      <c r="C10" s="227"/>
      <c r="D10" s="228"/>
    </row>
    <row r="11" spans="1:17" x14ac:dyDescent="0.2">
      <c r="A11" s="229" t="s">
        <v>0</v>
      </c>
      <c r="B11" s="230" t="s">
        <v>1</v>
      </c>
      <c r="C11" s="85" t="s">
        <v>14</v>
      </c>
      <c r="D11" s="231" t="s">
        <v>46</v>
      </c>
    </row>
    <row r="12" spans="1:17" x14ac:dyDescent="0.2">
      <c r="A12" s="229"/>
      <c r="B12" s="230"/>
      <c r="C12" s="85" t="s">
        <v>47</v>
      </c>
      <c r="D12" s="231"/>
    </row>
    <row r="13" spans="1:17" ht="6.95" customHeight="1" x14ac:dyDescent="0.2">
      <c r="A13" s="64"/>
      <c r="B13" s="32"/>
      <c r="C13" s="76"/>
      <c r="D13" s="59"/>
    </row>
    <row r="14" spans="1:17" x14ac:dyDescent="0.2">
      <c r="A14" s="78" t="s">
        <v>48</v>
      </c>
      <c r="B14" s="79" t="s">
        <v>38</v>
      </c>
      <c r="C14" s="80">
        <f>D14/$D$24</f>
        <v>0.22401139777953949</v>
      </c>
      <c r="D14" s="81">
        <f>Orçamento!$L$11</f>
        <v>13441.73</v>
      </c>
    </row>
    <row r="15" spans="1:17" ht="6.95" customHeight="1" x14ac:dyDescent="0.2">
      <c r="A15" s="64"/>
      <c r="B15" s="32"/>
      <c r="C15" s="77"/>
      <c r="D15" s="73"/>
    </row>
    <row r="16" spans="1:17" x14ac:dyDescent="0.2">
      <c r="A16" s="78" t="s">
        <v>49</v>
      </c>
      <c r="B16" s="82" t="s">
        <v>26</v>
      </c>
      <c r="C16" s="80">
        <f>D16/$D$24</f>
        <v>5.4537588491029111E-2</v>
      </c>
      <c r="D16" s="81">
        <f>Orçamento!$L$13</f>
        <v>3272.5099999999998</v>
      </c>
    </row>
    <row r="17" spans="1:10" ht="6.95" customHeight="1" x14ac:dyDescent="0.2">
      <c r="A17" s="64"/>
      <c r="B17" s="32"/>
      <c r="C17" s="76"/>
      <c r="D17" s="73"/>
    </row>
    <row r="18" spans="1:10" ht="15" customHeight="1" x14ac:dyDescent="0.2">
      <c r="A18" s="78" t="s">
        <v>50</v>
      </c>
      <c r="B18" s="82" t="s">
        <v>39</v>
      </c>
      <c r="C18" s="80">
        <f>D18/$D$24</f>
        <v>0.20180295966963907</v>
      </c>
      <c r="D18" s="81">
        <f>Orçamento!$L$20</f>
        <v>12109.12</v>
      </c>
    </row>
    <row r="19" spans="1:10" ht="6.95" customHeight="1" x14ac:dyDescent="0.2">
      <c r="A19" s="64"/>
      <c r="B19" s="32"/>
      <c r="C19" s="76"/>
      <c r="D19" s="73"/>
    </row>
    <row r="20" spans="1:10" ht="15" customHeight="1" x14ac:dyDescent="0.2">
      <c r="A20" s="78" t="s">
        <v>51</v>
      </c>
      <c r="B20" s="82" t="s">
        <v>27</v>
      </c>
      <c r="C20" s="80">
        <f>D20/$D$24</f>
        <v>0.41136481543853176</v>
      </c>
      <c r="D20" s="81">
        <f>Orçamento!$L$22</f>
        <v>24683.81</v>
      </c>
    </row>
    <row r="21" spans="1:10" ht="6.95" customHeight="1" x14ac:dyDescent="0.2">
      <c r="A21" s="64"/>
      <c r="B21" s="32"/>
      <c r="C21" s="76"/>
      <c r="D21" s="73"/>
    </row>
    <row r="22" spans="1:10" ht="15" customHeight="1" x14ac:dyDescent="0.2">
      <c r="A22" s="78" t="s">
        <v>52</v>
      </c>
      <c r="B22" s="82" t="s">
        <v>16</v>
      </c>
      <c r="C22" s="80">
        <f>D22/$D$24</f>
        <v>0.10828323862126064</v>
      </c>
      <c r="D22" s="81">
        <f>Orçamento!$L$26</f>
        <v>6497.5</v>
      </c>
    </row>
    <row r="23" spans="1:10" ht="6.95" customHeight="1" x14ac:dyDescent="0.2">
      <c r="A23" s="64"/>
      <c r="B23" s="32"/>
      <c r="C23" s="76"/>
      <c r="D23" s="73"/>
    </row>
    <row r="24" spans="1:10" ht="15" customHeight="1" x14ac:dyDescent="0.2">
      <c r="A24" s="232" t="s">
        <v>53</v>
      </c>
      <c r="B24" s="233"/>
      <c r="C24" s="83">
        <f>SUM(C13:C23)</f>
        <v>1</v>
      </c>
      <c r="D24" s="84">
        <f>SUM(D13:D22)</f>
        <v>60004.67</v>
      </c>
      <c r="E24" s="65"/>
    </row>
    <row r="25" spans="1:10" ht="19.5" customHeight="1" x14ac:dyDescent="0.2">
      <c r="A25" s="234" t="s">
        <v>4</v>
      </c>
      <c r="B25" s="234"/>
      <c r="C25" s="235" t="s">
        <v>40</v>
      </c>
      <c r="D25" s="236"/>
      <c r="E25" s="74"/>
      <c r="F25" s="75"/>
      <c r="G25" s="75"/>
      <c r="H25" s="75"/>
      <c r="I25" s="75"/>
      <c r="J25" s="75"/>
    </row>
    <row r="26" spans="1:10" ht="42.75" customHeight="1" x14ac:dyDescent="0.2">
      <c r="A26" s="239" t="s">
        <v>44</v>
      </c>
      <c r="B26" s="239"/>
      <c r="C26" s="237"/>
      <c r="D26" s="238"/>
      <c r="E26" s="74"/>
      <c r="F26" s="75"/>
      <c r="G26" s="75"/>
      <c r="H26" s="75"/>
      <c r="I26" s="75"/>
      <c r="J26" s="75"/>
    </row>
    <row r="27" spans="1:10" x14ac:dyDescent="0.2">
      <c r="A27" s="71"/>
      <c r="B27" s="27"/>
      <c r="C27" s="72"/>
      <c r="D27" s="72"/>
    </row>
    <row r="28" spans="1:10" x14ac:dyDescent="0.2">
      <c r="A28" s="66"/>
      <c r="B28" s="27"/>
    </row>
    <row r="29" spans="1:10" x14ac:dyDescent="0.2">
      <c r="A29" s="66"/>
      <c r="B29" s="225"/>
      <c r="C29" s="225"/>
      <c r="D29" s="225"/>
    </row>
    <row r="30" spans="1:10" x14ac:dyDescent="0.2">
      <c r="A30" s="66"/>
      <c r="B30" s="225"/>
      <c r="C30" s="225"/>
      <c r="D30" s="225"/>
    </row>
    <row r="31" spans="1:10" x14ac:dyDescent="0.2">
      <c r="A31" s="66"/>
      <c r="B31" s="67"/>
    </row>
    <row r="32" spans="1:10" ht="24" customHeight="1" x14ac:dyDescent="0.2">
      <c r="A32" s="66"/>
      <c r="B32" s="226"/>
      <c r="C32" s="226"/>
      <c r="D32" s="226"/>
    </row>
    <row r="33" spans="1:2" x14ac:dyDescent="0.2">
      <c r="A33" s="68"/>
      <c r="B33" s="27"/>
    </row>
    <row r="34" spans="1:2" x14ac:dyDescent="0.2">
      <c r="A34" s="68"/>
      <c r="B34" s="27"/>
    </row>
    <row r="35" spans="1:2" x14ac:dyDescent="0.2">
      <c r="A35" s="68"/>
      <c r="B35" s="27"/>
    </row>
    <row r="36" spans="1:2" x14ac:dyDescent="0.2">
      <c r="A36" s="68"/>
      <c r="B36" s="27"/>
    </row>
    <row r="37" spans="1:2" x14ac:dyDescent="0.2">
      <c r="A37" s="68"/>
      <c r="B37" s="27"/>
    </row>
    <row r="38" spans="1:2" x14ac:dyDescent="0.2">
      <c r="A38" s="68"/>
      <c r="B38" s="27"/>
    </row>
    <row r="39" spans="1:2" x14ac:dyDescent="0.2">
      <c r="A39" s="68"/>
      <c r="B39" s="27"/>
    </row>
    <row r="40" spans="1:2" x14ac:dyDescent="0.2">
      <c r="A40" s="68"/>
      <c r="B40" s="27"/>
    </row>
    <row r="41" spans="1:2" x14ac:dyDescent="0.2">
      <c r="A41" s="68"/>
      <c r="B41" s="27"/>
    </row>
    <row r="42" spans="1:2" x14ac:dyDescent="0.2">
      <c r="A42" s="68"/>
      <c r="B42" s="27"/>
    </row>
    <row r="43" spans="1:2" x14ac:dyDescent="0.2">
      <c r="A43" s="68"/>
      <c r="B43" s="27"/>
    </row>
    <row r="44" spans="1:2" x14ac:dyDescent="0.2">
      <c r="A44" s="68"/>
      <c r="B44" s="27"/>
    </row>
    <row r="45" spans="1:2" x14ac:dyDescent="0.2">
      <c r="A45" s="68"/>
      <c r="B45" s="27"/>
    </row>
    <row r="46" spans="1:2" x14ac:dyDescent="0.2">
      <c r="A46" s="68"/>
      <c r="B46" s="27"/>
    </row>
    <row r="47" spans="1:2" x14ac:dyDescent="0.2">
      <c r="A47" s="68"/>
      <c r="B47" s="27"/>
    </row>
    <row r="48" spans="1:2" x14ac:dyDescent="0.2">
      <c r="A48" s="68"/>
      <c r="B48" s="27"/>
    </row>
    <row r="49" spans="1:2" x14ac:dyDescent="0.2">
      <c r="A49" s="68"/>
      <c r="B49" s="27"/>
    </row>
    <row r="50" spans="1:2" x14ac:dyDescent="0.2">
      <c r="A50" s="68"/>
      <c r="B50" s="27"/>
    </row>
    <row r="51" spans="1:2" x14ac:dyDescent="0.2">
      <c r="A51" s="68"/>
      <c r="B51" s="27"/>
    </row>
    <row r="52" spans="1:2" x14ac:dyDescent="0.2">
      <c r="A52" s="68"/>
      <c r="B52" s="27"/>
    </row>
    <row r="53" spans="1:2" x14ac:dyDescent="0.2">
      <c r="A53" s="68"/>
      <c r="B53" s="27"/>
    </row>
    <row r="54" spans="1:2" x14ac:dyDescent="0.2">
      <c r="A54" s="68"/>
      <c r="B54" s="27"/>
    </row>
    <row r="55" spans="1:2" x14ac:dyDescent="0.2">
      <c r="A55" s="68"/>
      <c r="B55" s="27"/>
    </row>
    <row r="56" spans="1:2" x14ac:dyDescent="0.2">
      <c r="A56" s="68"/>
      <c r="B56" s="27"/>
    </row>
    <row r="57" spans="1:2" x14ac:dyDescent="0.2">
      <c r="A57" s="68"/>
      <c r="B57" s="27"/>
    </row>
    <row r="58" spans="1:2" x14ac:dyDescent="0.2">
      <c r="A58" s="68"/>
      <c r="B58" s="27"/>
    </row>
    <row r="59" spans="1:2" x14ac:dyDescent="0.2">
      <c r="A59" s="68"/>
      <c r="B59" s="27"/>
    </row>
    <row r="60" spans="1:2" x14ac:dyDescent="0.2">
      <c r="A60" s="68"/>
      <c r="B60" s="27"/>
    </row>
    <row r="61" spans="1:2" x14ac:dyDescent="0.2">
      <c r="A61" s="68"/>
      <c r="B61" s="27"/>
    </row>
  </sheetData>
  <mergeCells count="17">
    <mergeCell ref="A9:D9"/>
    <mergeCell ref="A1:D1"/>
    <mergeCell ref="A2:D2"/>
    <mergeCell ref="A4:D4"/>
    <mergeCell ref="A6:D6"/>
    <mergeCell ref="A8:D8"/>
    <mergeCell ref="B29:D29"/>
    <mergeCell ref="B30:D30"/>
    <mergeCell ref="B32:D32"/>
    <mergeCell ref="C10:D10"/>
    <mergeCell ref="A11:A12"/>
    <mergeCell ref="B11:B12"/>
    <mergeCell ref="D11:D12"/>
    <mergeCell ref="A24:B24"/>
    <mergeCell ref="A25:B25"/>
    <mergeCell ref="C25:D26"/>
    <mergeCell ref="A26:B26"/>
  </mergeCells>
  <printOptions horizontalCentered="1"/>
  <pageMargins left="0" right="0" top="1.1811023622047245" bottom="0.55118110236220474" header="0.31496062992125984" footer="0.35433070866141736"/>
  <pageSetup paperSize="9" scale="80" fitToHeight="16" orientation="portrait" r:id="rId1"/>
  <headerFooter>
    <oddHeader>&amp;R&amp;"Verdana,Normal"&amp;8Fls.:______
Processo n.º 23069.1160021/2022-16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7"/>
  <sheetViews>
    <sheetView tabSelected="1" zoomScaleNormal="100" workbookViewId="0">
      <selection sqref="A1:Q1"/>
    </sheetView>
  </sheetViews>
  <sheetFormatPr defaultRowHeight="12.75" x14ac:dyDescent="0.2"/>
  <cols>
    <col min="1" max="1" width="9" style="17" bestFit="1" customWidth="1"/>
    <col min="2" max="2" width="9.42578125" style="25" bestFit="1" customWidth="1"/>
    <col min="3" max="3" width="9.140625" style="17" bestFit="1" customWidth="1"/>
    <col min="4" max="4" width="42.140625" style="18" customWidth="1"/>
    <col min="5" max="5" width="7" style="19" bestFit="1" customWidth="1"/>
    <col min="6" max="6" width="9.140625" style="19" bestFit="1" customWidth="1"/>
    <col min="7" max="7" width="11.140625" style="24" customWidth="1"/>
    <col min="8" max="8" width="8.28515625" style="20" customWidth="1"/>
    <col min="9" max="9" width="11.42578125" style="21" customWidth="1"/>
    <col min="10" max="10" width="11.140625" style="21" customWidth="1"/>
    <col min="11" max="11" width="12.140625" style="21" customWidth="1"/>
    <col min="12" max="12" width="12.28515625" style="21" customWidth="1"/>
    <col min="13" max="13" width="9" style="21" customWidth="1"/>
    <col min="14" max="14" width="11.7109375" style="21" bestFit="1" customWidth="1"/>
    <col min="15" max="15" width="10.140625" style="21" bestFit="1" customWidth="1"/>
    <col min="16" max="16" width="10.42578125" style="22" customWidth="1"/>
    <col min="17" max="17" width="12.5703125" style="23" customWidth="1"/>
    <col min="18" max="18" width="9.140625" style="15"/>
    <col min="19" max="19" width="15.140625" style="15" customWidth="1"/>
    <col min="20" max="16384" width="9.140625" style="15"/>
  </cols>
  <sheetData>
    <row r="1" spans="1:17" ht="15" x14ac:dyDescent="0.2">
      <c r="A1" s="245" t="s">
        <v>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15" x14ac:dyDescent="0.2">
      <c r="A2" s="245" t="s">
        <v>25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15" x14ac:dyDescent="0.2">
      <c r="A3" s="246" t="s">
        <v>116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x14ac:dyDescent="0.2">
      <c r="A4" s="1"/>
      <c r="B4" s="26"/>
      <c r="C4" s="1"/>
      <c r="D4" s="27"/>
      <c r="E4" s="2"/>
      <c r="F4" s="2"/>
      <c r="G4" s="28"/>
      <c r="H4" s="3"/>
      <c r="I4" s="5"/>
      <c r="J4" s="5"/>
      <c r="K4" s="5"/>
      <c r="L4" s="5"/>
      <c r="M4" s="5"/>
      <c r="N4" s="5"/>
      <c r="O4" s="5"/>
      <c r="P4" s="29"/>
      <c r="Q4" s="30"/>
    </row>
    <row r="5" spans="1:17" ht="15" x14ac:dyDescent="0.2">
      <c r="A5" s="254" t="s">
        <v>54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ht="21" customHeight="1" x14ac:dyDescent="0.2">
      <c r="A6" s="244" t="s">
        <v>117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ht="21" customHeight="1" x14ac:dyDescent="0.2">
      <c r="A7" s="240" t="s">
        <v>118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86"/>
      <c r="Q7" s="86"/>
    </row>
    <row r="8" spans="1:17" ht="15.75" customHeight="1" x14ac:dyDescent="0.2">
      <c r="A8" s="152"/>
      <c r="B8" s="153"/>
      <c r="C8" s="152"/>
      <c r="D8" s="154"/>
      <c r="E8" s="271" t="s">
        <v>56</v>
      </c>
      <c r="F8" s="272"/>
      <c r="G8" s="272"/>
      <c r="H8" s="272"/>
      <c r="I8" s="272"/>
      <c r="J8" s="272"/>
      <c r="K8" s="272"/>
      <c r="L8" s="273"/>
      <c r="M8" s="255" t="s">
        <v>55</v>
      </c>
      <c r="N8" s="256"/>
      <c r="O8" s="256"/>
      <c r="P8" s="256"/>
      <c r="Q8" s="257"/>
    </row>
    <row r="9" spans="1:17" ht="15.75" customHeight="1" x14ac:dyDescent="0.2">
      <c r="A9" s="251" t="s">
        <v>0</v>
      </c>
      <c r="B9" s="253" t="s">
        <v>8</v>
      </c>
      <c r="C9" s="253" t="s">
        <v>6</v>
      </c>
      <c r="D9" s="253" t="s">
        <v>1</v>
      </c>
      <c r="E9" s="247" t="s">
        <v>2</v>
      </c>
      <c r="F9" s="247" t="s">
        <v>3</v>
      </c>
      <c r="G9" s="248" t="s">
        <v>9</v>
      </c>
      <c r="H9" s="249" t="s">
        <v>10</v>
      </c>
      <c r="I9" s="274" t="s">
        <v>113</v>
      </c>
      <c r="J9" s="275"/>
      <c r="K9" s="275"/>
      <c r="L9" s="276"/>
      <c r="M9" s="250" t="s">
        <v>10</v>
      </c>
      <c r="N9" s="267" t="s">
        <v>21</v>
      </c>
      <c r="O9" s="267"/>
      <c r="P9" s="267"/>
      <c r="Q9" s="268"/>
    </row>
    <row r="10" spans="1:17" ht="28.5" customHeight="1" x14ac:dyDescent="0.2">
      <c r="A10" s="252"/>
      <c r="B10" s="249"/>
      <c r="C10" s="249"/>
      <c r="D10" s="249"/>
      <c r="E10" s="247"/>
      <c r="F10" s="247"/>
      <c r="G10" s="248"/>
      <c r="H10" s="249"/>
      <c r="I10" s="155" t="s">
        <v>22</v>
      </c>
      <c r="J10" s="156" t="s">
        <v>20</v>
      </c>
      <c r="K10" s="155" t="s">
        <v>114</v>
      </c>
      <c r="L10" s="103" t="s">
        <v>115</v>
      </c>
      <c r="M10" s="250"/>
      <c r="N10" s="133" t="s">
        <v>22</v>
      </c>
      <c r="O10" s="133" t="s">
        <v>20</v>
      </c>
      <c r="P10" s="133" t="s">
        <v>23</v>
      </c>
      <c r="Q10" s="118" t="s">
        <v>115</v>
      </c>
    </row>
    <row r="11" spans="1:17" ht="22.5" x14ac:dyDescent="0.2">
      <c r="A11" s="157">
        <v>1</v>
      </c>
      <c r="B11" s="158"/>
      <c r="C11" s="100"/>
      <c r="D11" s="101" t="s">
        <v>57</v>
      </c>
      <c r="E11" s="159"/>
      <c r="F11" s="159"/>
      <c r="G11" s="160"/>
      <c r="H11" s="104"/>
      <c r="I11" s="104"/>
      <c r="J11" s="104"/>
      <c r="K11" s="104"/>
      <c r="L11" s="161">
        <f>SUM(K12)</f>
        <v>13441.73</v>
      </c>
      <c r="M11" s="134"/>
      <c r="N11" s="119"/>
      <c r="O11" s="119"/>
      <c r="P11" s="135"/>
      <c r="Q11" s="136"/>
    </row>
    <row r="12" spans="1:17" ht="22.5" x14ac:dyDescent="0.2">
      <c r="A12" s="44" t="s">
        <v>58</v>
      </c>
      <c r="B12" s="45" t="s">
        <v>59</v>
      </c>
      <c r="C12" s="46" t="s">
        <v>60</v>
      </c>
      <c r="D12" s="31" t="s">
        <v>61</v>
      </c>
      <c r="E12" s="162">
        <v>1</v>
      </c>
      <c r="F12" s="163">
        <v>1</v>
      </c>
      <c r="G12" s="164">
        <v>10493.16</v>
      </c>
      <c r="H12" s="165">
        <v>0.28100000000000003</v>
      </c>
      <c r="I12" s="166">
        <f>TRUNC(G12*(1+H12),2)</f>
        <v>13441.73</v>
      </c>
      <c r="J12" s="105">
        <f>TRUNC(F12*I12,2)</f>
        <v>13441.73</v>
      </c>
      <c r="K12" s="105">
        <f>J12</f>
        <v>13441.73</v>
      </c>
      <c r="L12" s="109"/>
      <c r="M12" s="137"/>
      <c r="N12" s="120"/>
      <c r="O12" s="120"/>
      <c r="P12" s="138"/>
      <c r="Q12" s="139"/>
    </row>
    <row r="13" spans="1:17" x14ac:dyDescent="0.2">
      <c r="A13" s="96">
        <v>2</v>
      </c>
      <c r="B13" s="97"/>
      <c r="C13" s="98"/>
      <c r="D13" s="99" t="s">
        <v>26</v>
      </c>
      <c r="E13" s="167"/>
      <c r="F13" s="168"/>
      <c r="G13" s="169"/>
      <c r="H13" s="170"/>
      <c r="I13" s="171"/>
      <c r="J13" s="106"/>
      <c r="K13" s="106"/>
      <c r="L13" s="107">
        <f>SUM(K14:K18)</f>
        <v>3272.5099999999998</v>
      </c>
      <c r="M13" s="140"/>
      <c r="N13" s="122"/>
      <c r="O13" s="122"/>
      <c r="P13" s="122"/>
      <c r="Q13" s="123"/>
    </row>
    <row r="14" spans="1:17" x14ac:dyDescent="0.2">
      <c r="A14" s="172" t="s">
        <v>62</v>
      </c>
      <c r="B14" s="173"/>
      <c r="C14" s="174"/>
      <c r="D14" s="175" t="s">
        <v>63</v>
      </c>
      <c r="E14" s="176"/>
      <c r="F14" s="177"/>
      <c r="G14" s="178"/>
      <c r="H14" s="179"/>
      <c r="I14" s="180"/>
      <c r="J14" s="108"/>
      <c r="K14" s="108">
        <f>SUM(J15)</f>
        <v>299.67</v>
      </c>
      <c r="L14" s="109"/>
      <c r="M14" s="141"/>
      <c r="N14" s="124"/>
      <c r="O14" s="124"/>
      <c r="P14" s="124"/>
      <c r="Q14" s="121"/>
    </row>
    <row r="15" spans="1:17" x14ac:dyDescent="0.2">
      <c r="A15" s="181" t="s">
        <v>64</v>
      </c>
      <c r="B15" s="182" t="s">
        <v>65</v>
      </c>
      <c r="C15" s="183"/>
      <c r="D15" s="184" t="s">
        <v>66</v>
      </c>
      <c r="E15" s="185" t="s">
        <v>67</v>
      </c>
      <c r="F15" s="186">
        <v>1</v>
      </c>
      <c r="G15" s="164" t="s">
        <v>111</v>
      </c>
      <c r="H15" s="165">
        <v>0.28100000000000003</v>
      </c>
      <c r="I15" s="166">
        <f>TRUNC(G15*(1+H15),2)</f>
        <v>299.67</v>
      </c>
      <c r="J15" s="105">
        <f>TRUNC(F15*I15,2)</f>
        <v>299.67</v>
      </c>
      <c r="K15" s="105"/>
      <c r="L15" s="109"/>
      <c r="M15" s="137"/>
      <c r="N15" s="120"/>
      <c r="O15" s="120"/>
      <c r="P15" s="120"/>
      <c r="Q15" s="121"/>
    </row>
    <row r="16" spans="1:17" x14ac:dyDescent="0.2">
      <c r="A16" s="172" t="s">
        <v>68</v>
      </c>
      <c r="B16" s="187"/>
      <c r="C16" s="188"/>
      <c r="D16" s="189" t="s">
        <v>69</v>
      </c>
      <c r="E16" s="176"/>
      <c r="F16" s="190"/>
      <c r="G16" s="191"/>
      <c r="H16" s="179"/>
      <c r="I16" s="180"/>
      <c r="J16" s="108"/>
      <c r="K16" s="108">
        <f>SUM(J17)</f>
        <v>1874.72</v>
      </c>
      <c r="L16" s="109"/>
      <c r="M16" s="141"/>
      <c r="N16" s="124"/>
      <c r="O16" s="124"/>
      <c r="P16" s="124"/>
      <c r="Q16" s="121"/>
    </row>
    <row r="17" spans="1:17" ht="67.5" x14ac:dyDescent="0.2">
      <c r="A17" s="181" t="s">
        <v>70</v>
      </c>
      <c r="B17" s="182" t="s">
        <v>71</v>
      </c>
      <c r="C17" s="183" t="s">
        <v>72</v>
      </c>
      <c r="D17" s="184" t="s">
        <v>73</v>
      </c>
      <c r="E17" s="185" t="s">
        <v>74</v>
      </c>
      <c r="F17" s="186">
        <v>3.15</v>
      </c>
      <c r="G17" s="164" t="s">
        <v>112</v>
      </c>
      <c r="H17" s="165">
        <v>0.28100000000000003</v>
      </c>
      <c r="I17" s="166">
        <f>TRUNC(G17*(1+H17),2)</f>
        <v>595.15</v>
      </c>
      <c r="J17" s="105">
        <f>TRUNC(F17*I17,2)</f>
        <v>1874.72</v>
      </c>
      <c r="K17" s="105"/>
      <c r="L17" s="109"/>
      <c r="M17" s="137"/>
      <c r="N17" s="120"/>
      <c r="O17" s="120"/>
      <c r="P17" s="120"/>
      <c r="Q17" s="121"/>
    </row>
    <row r="18" spans="1:17" x14ac:dyDescent="0.2">
      <c r="A18" s="172" t="s">
        <v>75</v>
      </c>
      <c r="B18" s="173"/>
      <c r="C18" s="174"/>
      <c r="D18" s="175" t="s">
        <v>76</v>
      </c>
      <c r="E18" s="176"/>
      <c r="F18" s="192"/>
      <c r="G18" s="191"/>
      <c r="H18" s="193"/>
      <c r="I18" s="194"/>
      <c r="J18" s="110"/>
      <c r="K18" s="111">
        <f>SUM(J19)</f>
        <v>1098.1199999999999</v>
      </c>
      <c r="L18" s="112"/>
      <c r="M18" s="142"/>
      <c r="N18" s="125"/>
      <c r="O18" s="125"/>
      <c r="P18" s="126"/>
      <c r="Q18" s="127"/>
    </row>
    <row r="19" spans="1:17" ht="67.5" x14ac:dyDescent="0.2">
      <c r="A19" s="181" t="s">
        <v>77</v>
      </c>
      <c r="B19" s="182" t="s">
        <v>78</v>
      </c>
      <c r="C19" s="183">
        <v>97633</v>
      </c>
      <c r="D19" s="195" t="s">
        <v>79</v>
      </c>
      <c r="E19" s="196" t="s">
        <v>74</v>
      </c>
      <c r="F19" s="197">
        <v>37.619999999999997</v>
      </c>
      <c r="G19" s="164">
        <v>22.79</v>
      </c>
      <c r="H19" s="165">
        <v>0.28100000000000003</v>
      </c>
      <c r="I19" s="166">
        <f>TRUNC(G19*(1+H19),2)</f>
        <v>29.19</v>
      </c>
      <c r="J19" s="105">
        <f>TRUNC(F19*I19,2)</f>
        <v>1098.1199999999999</v>
      </c>
      <c r="K19" s="105"/>
      <c r="L19" s="109"/>
      <c r="M19" s="137"/>
      <c r="N19" s="120"/>
      <c r="O19" s="120"/>
      <c r="P19" s="120"/>
      <c r="Q19" s="121"/>
    </row>
    <row r="20" spans="1:17" x14ac:dyDescent="0.2">
      <c r="A20" s="198">
        <v>3</v>
      </c>
      <c r="B20" s="199"/>
      <c r="C20" s="200"/>
      <c r="D20" s="201" t="s">
        <v>39</v>
      </c>
      <c r="E20" s="104"/>
      <c r="F20" s="202"/>
      <c r="G20" s="203"/>
      <c r="H20" s="204"/>
      <c r="I20" s="205"/>
      <c r="J20" s="113"/>
      <c r="K20" s="114">
        <f>SUM(J21)</f>
        <v>12109.12</v>
      </c>
      <c r="L20" s="115">
        <f>K20</f>
        <v>12109.12</v>
      </c>
      <c r="M20" s="143"/>
      <c r="N20" s="128"/>
      <c r="O20" s="128"/>
      <c r="P20" s="129"/>
      <c r="Q20" s="130"/>
    </row>
    <row r="21" spans="1:17" ht="56.25" x14ac:dyDescent="0.2">
      <c r="A21" s="181" t="s">
        <v>80</v>
      </c>
      <c r="B21" s="182" t="s">
        <v>78</v>
      </c>
      <c r="C21" s="183">
        <v>87244</v>
      </c>
      <c r="D21" s="184" t="s">
        <v>81</v>
      </c>
      <c r="E21" s="185" t="s">
        <v>74</v>
      </c>
      <c r="F21" s="197">
        <v>37.619999999999997</v>
      </c>
      <c r="G21" s="164">
        <v>251.28</v>
      </c>
      <c r="H21" s="165">
        <v>0.28100000000000003</v>
      </c>
      <c r="I21" s="166">
        <f>TRUNC(G21*(1+H21),2)</f>
        <v>321.88</v>
      </c>
      <c r="J21" s="105">
        <f>TRUNC(F21*I21,2)</f>
        <v>12109.12</v>
      </c>
      <c r="K21" s="105"/>
      <c r="L21" s="109"/>
      <c r="M21" s="137"/>
      <c r="N21" s="120"/>
      <c r="O21" s="120"/>
      <c r="P21" s="120"/>
      <c r="Q21" s="121"/>
    </row>
    <row r="22" spans="1:17" x14ac:dyDescent="0.2">
      <c r="A22" s="198">
        <v>4</v>
      </c>
      <c r="B22" s="199"/>
      <c r="C22" s="200"/>
      <c r="D22" s="201" t="s">
        <v>27</v>
      </c>
      <c r="E22" s="104"/>
      <c r="F22" s="202"/>
      <c r="G22" s="203"/>
      <c r="H22" s="204"/>
      <c r="I22" s="205"/>
      <c r="J22" s="113"/>
      <c r="K22" s="114">
        <f>SUM(J23:J25)</f>
        <v>24683.81</v>
      </c>
      <c r="L22" s="115">
        <f>K22</f>
        <v>24683.81</v>
      </c>
      <c r="M22" s="143"/>
      <c r="N22" s="128"/>
      <c r="O22" s="128"/>
      <c r="P22" s="129"/>
      <c r="Q22" s="130"/>
    </row>
    <row r="23" spans="1:17" ht="33.75" x14ac:dyDescent="0.2">
      <c r="A23" s="181" t="s">
        <v>82</v>
      </c>
      <c r="B23" s="182" t="s">
        <v>78</v>
      </c>
      <c r="C23" s="183">
        <v>88495</v>
      </c>
      <c r="D23" s="184" t="s">
        <v>83</v>
      </c>
      <c r="E23" s="185" t="s">
        <v>74</v>
      </c>
      <c r="F23" s="197">
        <v>656.31</v>
      </c>
      <c r="G23" s="164">
        <v>12.58</v>
      </c>
      <c r="H23" s="165">
        <v>0.28100000000000003</v>
      </c>
      <c r="I23" s="166">
        <f>TRUNC(G23*(1+H23),2)</f>
        <v>16.11</v>
      </c>
      <c r="J23" s="105">
        <f t="shared" ref="J23:J25" si="0">TRUNC(F23*I23,2)</f>
        <v>10573.15</v>
      </c>
      <c r="K23" s="105"/>
      <c r="L23" s="109"/>
      <c r="M23" s="137"/>
      <c r="N23" s="120"/>
      <c r="O23" s="120"/>
      <c r="P23" s="120"/>
      <c r="Q23" s="121"/>
    </row>
    <row r="24" spans="1:17" ht="22.5" x14ac:dyDescent="0.2">
      <c r="A24" s="181" t="s">
        <v>84</v>
      </c>
      <c r="B24" s="182" t="s">
        <v>78</v>
      </c>
      <c r="C24" s="183">
        <v>88412</v>
      </c>
      <c r="D24" s="184" t="s">
        <v>85</v>
      </c>
      <c r="E24" s="185" t="s">
        <v>74</v>
      </c>
      <c r="F24" s="197">
        <v>656.31</v>
      </c>
      <c r="G24" s="164">
        <v>2.4</v>
      </c>
      <c r="H24" s="165">
        <v>0.28100000000000003</v>
      </c>
      <c r="I24" s="166">
        <f>TRUNC(G24*(1+H24),2)</f>
        <v>3.07</v>
      </c>
      <c r="J24" s="105">
        <f t="shared" si="0"/>
        <v>2014.87</v>
      </c>
      <c r="K24" s="105"/>
      <c r="L24" s="109"/>
      <c r="M24" s="137"/>
      <c r="N24" s="120"/>
      <c r="O24" s="120"/>
      <c r="P24" s="120"/>
      <c r="Q24" s="121"/>
    </row>
    <row r="25" spans="1:17" ht="22.5" x14ac:dyDescent="0.2">
      <c r="A25" s="181" t="s">
        <v>86</v>
      </c>
      <c r="B25" s="182" t="s">
        <v>78</v>
      </c>
      <c r="C25" s="183">
        <v>88489</v>
      </c>
      <c r="D25" s="184" t="s">
        <v>87</v>
      </c>
      <c r="E25" s="185" t="s">
        <v>74</v>
      </c>
      <c r="F25" s="197">
        <v>656.31</v>
      </c>
      <c r="G25" s="164">
        <v>14.39</v>
      </c>
      <c r="H25" s="165">
        <v>0.28100000000000003</v>
      </c>
      <c r="I25" s="166">
        <f>TRUNC(G25*(1+H25),2)</f>
        <v>18.43</v>
      </c>
      <c r="J25" s="105">
        <f t="shared" si="0"/>
        <v>12095.79</v>
      </c>
      <c r="K25" s="105"/>
      <c r="L25" s="109"/>
      <c r="M25" s="137"/>
      <c r="N25" s="120"/>
      <c r="O25" s="120"/>
      <c r="P25" s="120"/>
      <c r="Q25" s="121"/>
    </row>
    <row r="26" spans="1:17" x14ac:dyDescent="0.2">
      <c r="A26" s="198">
        <v>5</v>
      </c>
      <c r="B26" s="199"/>
      <c r="C26" s="200"/>
      <c r="D26" s="201" t="s">
        <v>16</v>
      </c>
      <c r="E26" s="104"/>
      <c r="F26" s="202"/>
      <c r="G26" s="203"/>
      <c r="H26" s="204"/>
      <c r="I26" s="205"/>
      <c r="J26" s="113"/>
      <c r="K26" s="113"/>
      <c r="L26" s="115">
        <f>SUM(K27:K32)</f>
        <v>6497.5</v>
      </c>
      <c r="M26" s="143"/>
      <c r="N26" s="128"/>
      <c r="O26" s="128"/>
      <c r="P26" s="128"/>
      <c r="Q26" s="130"/>
    </row>
    <row r="27" spans="1:17" x14ac:dyDescent="0.2">
      <c r="A27" s="172" t="s">
        <v>88</v>
      </c>
      <c r="B27" s="187"/>
      <c r="C27" s="188"/>
      <c r="D27" s="206" t="s">
        <v>89</v>
      </c>
      <c r="E27" s="207"/>
      <c r="F27" s="192"/>
      <c r="G27" s="208"/>
      <c r="H27" s="209"/>
      <c r="I27" s="210"/>
      <c r="J27" s="116"/>
      <c r="K27" s="116">
        <f>SUM(J28:J31)</f>
        <v>5647.4</v>
      </c>
      <c r="L27" s="117"/>
      <c r="M27" s="144"/>
      <c r="N27" s="131"/>
      <c r="O27" s="131"/>
      <c r="P27" s="131"/>
      <c r="Q27" s="132"/>
    </row>
    <row r="28" spans="1:17" ht="67.5" x14ac:dyDescent="0.2">
      <c r="A28" s="181" t="s">
        <v>90</v>
      </c>
      <c r="B28" s="182" t="s">
        <v>91</v>
      </c>
      <c r="C28" s="183" t="s">
        <v>92</v>
      </c>
      <c r="D28" s="184" t="s">
        <v>93</v>
      </c>
      <c r="E28" s="185" t="s">
        <v>94</v>
      </c>
      <c r="F28" s="197">
        <v>1</v>
      </c>
      <c r="G28" s="164">
        <v>500</v>
      </c>
      <c r="H28" s="165">
        <v>0.28100000000000003</v>
      </c>
      <c r="I28" s="166">
        <f>TRUNC(G28*(1+H28),2)</f>
        <v>640.5</v>
      </c>
      <c r="J28" s="105">
        <f t="shared" ref="J28:J31" si="1">TRUNC(F28*I28,2)</f>
        <v>640.5</v>
      </c>
      <c r="K28" s="105"/>
      <c r="L28" s="109"/>
      <c r="M28" s="137"/>
      <c r="N28" s="120"/>
      <c r="O28" s="120"/>
      <c r="P28" s="120"/>
      <c r="Q28" s="121"/>
    </row>
    <row r="29" spans="1:17" ht="33.75" x14ac:dyDescent="0.2">
      <c r="A29" s="181" t="s">
        <v>95</v>
      </c>
      <c r="B29" s="182" t="s">
        <v>96</v>
      </c>
      <c r="C29" s="183" t="s">
        <v>97</v>
      </c>
      <c r="D29" s="184" t="s">
        <v>98</v>
      </c>
      <c r="E29" s="185" t="s">
        <v>99</v>
      </c>
      <c r="F29" s="197">
        <v>41.9</v>
      </c>
      <c r="G29" s="164">
        <v>28.85</v>
      </c>
      <c r="H29" s="165">
        <v>0.28100000000000003</v>
      </c>
      <c r="I29" s="166">
        <f t="shared" ref="I29:I31" si="2">TRUNC(G29*(1+H29),2)</f>
        <v>36.950000000000003</v>
      </c>
      <c r="J29" s="105">
        <f t="shared" si="1"/>
        <v>1548.2</v>
      </c>
      <c r="K29" s="105"/>
      <c r="L29" s="109"/>
      <c r="M29" s="137"/>
      <c r="N29" s="120"/>
      <c r="O29" s="120"/>
      <c r="P29" s="120"/>
      <c r="Q29" s="121"/>
    </row>
    <row r="30" spans="1:17" x14ac:dyDescent="0.2">
      <c r="A30" s="181" t="s">
        <v>100</v>
      </c>
      <c r="B30" s="182" t="s">
        <v>91</v>
      </c>
      <c r="C30" s="183">
        <v>16691</v>
      </c>
      <c r="D30" s="184" t="s">
        <v>101</v>
      </c>
      <c r="E30" s="185" t="s">
        <v>102</v>
      </c>
      <c r="F30" s="197">
        <v>1</v>
      </c>
      <c r="G30" s="211">
        <v>1500</v>
      </c>
      <c r="H30" s="165">
        <v>0.28100000000000003</v>
      </c>
      <c r="I30" s="166">
        <f t="shared" si="2"/>
        <v>1921.5</v>
      </c>
      <c r="J30" s="105">
        <f t="shared" si="1"/>
        <v>1921.5</v>
      </c>
      <c r="K30" s="105"/>
      <c r="L30" s="109"/>
      <c r="M30" s="137"/>
      <c r="N30" s="120"/>
      <c r="O30" s="120"/>
      <c r="P30" s="120"/>
      <c r="Q30" s="121"/>
    </row>
    <row r="31" spans="1:17" x14ac:dyDescent="0.2">
      <c r="A31" s="181" t="s">
        <v>103</v>
      </c>
      <c r="B31" s="182" t="s">
        <v>91</v>
      </c>
      <c r="C31" s="183">
        <v>16692</v>
      </c>
      <c r="D31" s="184" t="s">
        <v>104</v>
      </c>
      <c r="E31" s="185" t="s">
        <v>102</v>
      </c>
      <c r="F31" s="197">
        <v>1</v>
      </c>
      <c r="G31" s="211">
        <v>1200</v>
      </c>
      <c r="H31" s="165">
        <v>0.28100000000000003</v>
      </c>
      <c r="I31" s="166">
        <f t="shared" si="2"/>
        <v>1537.2</v>
      </c>
      <c r="J31" s="105">
        <f t="shared" si="1"/>
        <v>1537.2</v>
      </c>
      <c r="K31" s="105"/>
      <c r="L31" s="109"/>
      <c r="M31" s="137"/>
      <c r="N31" s="120"/>
      <c r="O31" s="120"/>
      <c r="P31" s="120"/>
      <c r="Q31" s="121"/>
    </row>
    <row r="32" spans="1:17" x14ac:dyDescent="0.2">
      <c r="A32" s="172" t="s">
        <v>105</v>
      </c>
      <c r="B32" s="187"/>
      <c r="C32" s="188"/>
      <c r="D32" s="189" t="s">
        <v>106</v>
      </c>
      <c r="E32" s="176"/>
      <c r="F32" s="192"/>
      <c r="G32" s="208"/>
      <c r="H32" s="179"/>
      <c r="I32" s="180"/>
      <c r="J32" s="108"/>
      <c r="K32" s="108">
        <f>SUM(J33)</f>
        <v>850.1</v>
      </c>
      <c r="L32" s="109"/>
      <c r="M32" s="141"/>
      <c r="N32" s="124"/>
      <c r="O32" s="124"/>
      <c r="P32" s="124"/>
      <c r="Q32" s="121"/>
    </row>
    <row r="33" spans="1:19" ht="45" x14ac:dyDescent="0.2">
      <c r="A33" s="181" t="s">
        <v>107</v>
      </c>
      <c r="B33" s="182" t="s">
        <v>59</v>
      </c>
      <c r="C33" s="183" t="s">
        <v>108</v>
      </c>
      <c r="D33" s="184" t="s">
        <v>109</v>
      </c>
      <c r="E33" s="185" t="s">
        <v>110</v>
      </c>
      <c r="F33" s="197">
        <v>5</v>
      </c>
      <c r="G33" s="164">
        <v>132.732</v>
      </c>
      <c r="H33" s="165">
        <v>0.28100000000000003</v>
      </c>
      <c r="I33" s="166">
        <f>TRUNC(G33*(1+H33),2)</f>
        <v>170.02</v>
      </c>
      <c r="J33" s="105">
        <f>TRUNC(F33*I33,2)</f>
        <v>850.1</v>
      </c>
      <c r="K33" s="105"/>
      <c r="L33" s="109"/>
      <c r="M33" s="145"/>
      <c r="N33" s="146"/>
      <c r="O33" s="146"/>
      <c r="P33" s="146"/>
      <c r="Q33" s="147"/>
    </row>
    <row r="34" spans="1:19" x14ac:dyDescent="0.2">
      <c r="A34" s="181"/>
      <c r="B34" s="182"/>
      <c r="C34" s="183"/>
      <c r="D34" s="184"/>
      <c r="E34" s="185"/>
      <c r="F34" s="212"/>
      <c r="G34" s="213"/>
      <c r="H34" s="214"/>
      <c r="I34" s="166"/>
      <c r="J34" s="105"/>
      <c r="K34" s="105"/>
      <c r="L34" s="109"/>
      <c r="M34" s="148"/>
      <c r="N34" s="149"/>
      <c r="O34" s="149"/>
      <c r="P34" s="149"/>
      <c r="Q34" s="150"/>
    </row>
    <row r="35" spans="1:19" x14ac:dyDescent="0.2">
      <c r="A35" s="269" t="s">
        <v>123</v>
      </c>
      <c r="B35" s="270"/>
      <c r="C35" s="270"/>
      <c r="D35" s="270"/>
      <c r="E35" s="270"/>
      <c r="F35" s="270"/>
      <c r="G35" s="270"/>
      <c r="H35" s="270"/>
      <c r="I35" s="270"/>
      <c r="J35" s="215"/>
      <c r="K35" s="215"/>
      <c r="L35" s="216">
        <f>SUM(L11:L32)</f>
        <v>60004.67</v>
      </c>
      <c r="M35" s="277" t="s">
        <v>122</v>
      </c>
      <c r="N35" s="277"/>
      <c r="O35" s="277"/>
      <c r="P35" s="277"/>
      <c r="Q35" s="151">
        <f>SUM(Q11:Q26)</f>
        <v>0</v>
      </c>
      <c r="S35" s="16"/>
    </row>
    <row r="36" spans="1:19" ht="15" customHeight="1" x14ac:dyDescent="0.2">
      <c r="A36" s="278" t="s">
        <v>4</v>
      </c>
      <c r="B36" s="278"/>
      <c r="C36" s="278"/>
      <c r="D36" s="278"/>
      <c r="E36" s="278"/>
      <c r="F36" s="278"/>
      <c r="G36" s="280" t="s">
        <v>40</v>
      </c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S36" s="16"/>
    </row>
    <row r="37" spans="1:19" ht="16.5" customHeight="1" x14ac:dyDescent="0.2">
      <c r="A37" s="279"/>
      <c r="B37" s="279"/>
      <c r="C37" s="279"/>
      <c r="D37" s="279"/>
      <c r="E37" s="279"/>
      <c r="F37" s="279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S37" s="16"/>
    </row>
    <row r="38" spans="1:19" ht="20.25" customHeight="1" x14ac:dyDescent="0.2">
      <c r="A38" s="259" t="s">
        <v>44</v>
      </c>
      <c r="B38" s="260"/>
      <c r="C38" s="260"/>
      <c r="D38" s="260"/>
      <c r="E38" s="259" t="s">
        <v>11</v>
      </c>
      <c r="F38" s="260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</row>
    <row r="39" spans="1:19" x14ac:dyDescent="0.2">
      <c r="A39" s="262" t="s">
        <v>5</v>
      </c>
      <c r="B39" s="261" t="s">
        <v>119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</row>
    <row r="40" spans="1:19" x14ac:dyDescent="0.2">
      <c r="A40" s="263"/>
      <c r="B40" s="266" t="s">
        <v>120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</row>
    <row r="41" spans="1:19" x14ac:dyDescent="0.2">
      <c r="A41" s="263"/>
      <c r="B41" s="258" t="s">
        <v>121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</row>
    <row r="42" spans="1:19" x14ac:dyDescent="0.2">
      <c r="A42" s="263"/>
      <c r="B42" s="265" t="s">
        <v>43</v>
      </c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</row>
    <row r="43" spans="1:19" x14ac:dyDescent="0.2">
      <c r="A43" s="263"/>
      <c r="B43" s="258" t="s">
        <v>28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</row>
    <row r="44" spans="1:19" x14ac:dyDescent="0.2">
      <c r="A44" s="263"/>
      <c r="B44" s="258" t="s">
        <v>42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</row>
    <row r="45" spans="1:19" ht="27" customHeight="1" x14ac:dyDescent="0.2">
      <c r="A45" s="263"/>
      <c r="B45" s="264" t="s">
        <v>19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</row>
    <row r="47" spans="1:19" x14ac:dyDescent="0.2">
      <c r="H47" s="102"/>
    </row>
    <row r="199" spans="18:18" ht="15" customHeight="1" x14ac:dyDescent="0.2">
      <c r="R199" s="16"/>
    </row>
    <row r="200" spans="18:18" ht="33.75" customHeight="1" x14ac:dyDescent="0.2"/>
    <row r="201" spans="18:18" ht="31.5" customHeight="1" x14ac:dyDescent="0.2"/>
    <row r="202" spans="18:18" ht="24.75" customHeight="1" x14ac:dyDescent="0.2"/>
    <row r="207" spans="18:18" ht="26.25" customHeight="1" x14ac:dyDescent="0.2"/>
  </sheetData>
  <sheetProtection algorithmName="SHA-512" hashValue="alLCdU3M9UImrZZP9ltqcGdvyZPQY5NrrN++pmWi1yULYioDu9VkkvhSsw6KgWJPbgg2urjelj9QoBLLJkDCjQ==" saltValue="BnWLV+X2Lad86F3Qb05Zzw==" spinCount="100000" sheet="1" selectLockedCells="1"/>
  <mergeCells count="33">
    <mergeCell ref="A36:F37"/>
    <mergeCell ref="G36:Q38"/>
    <mergeCell ref="A35:I35"/>
    <mergeCell ref="A7:O7"/>
    <mergeCell ref="E8:L8"/>
    <mergeCell ref="I9:L9"/>
    <mergeCell ref="M35:P35"/>
    <mergeCell ref="B44:Q44"/>
    <mergeCell ref="B41:Q41"/>
    <mergeCell ref="B43:Q43"/>
    <mergeCell ref="A38:D38"/>
    <mergeCell ref="E38:F38"/>
    <mergeCell ref="B39:Q39"/>
    <mergeCell ref="A39:A45"/>
    <mergeCell ref="B45:Q45"/>
    <mergeCell ref="B42:Q42"/>
    <mergeCell ref="B40:Q40"/>
    <mergeCell ref="A1:Q1"/>
    <mergeCell ref="A2:Q2"/>
    <mergeCell ref="A3:Q3"/>
    <mergeCell ref="F9:F10"/>
    <mergeCell ref="G9:G10"/>
    <mergeCell ref="H9:H10"/>
    <mergeCell ref="M9:M10"/>
    <mergeCell ref="A9:A10"/>
    <mergeCell ref="B9:B10"/>
    <mergeCell ref="C9:C10"/>
    <mergeCell ref="D9:D10"/>
    <mergeCell ref="E9:E10"/>
    <mergeCell ref="A6:Q6"/>
    <mergeCell ref="A5:Q5"/>
    <mergeCell ref="M8:Q8"/>
    <mergeCell ref="N9:Q9"/>
  </mergeCells>
  <phoneticPr fontId="36" type="noConversion"/>
  <printOptions horizontalCentered="1"/>
  <pageMargins left="0" right="0" top="1.1023622047244095" bottom="0.59055118110236227" header="0.47244094488188981" footer="0.31496062992125984"/>
  <pageSetup paperSize="9" scale="70" fitToHeight="16" orientation="landscape" r:id="rId1"/>
  <headerFooter>
    <oddHeader>&amp;R&amp;"Verdana,Normal"&amp;8Fls.:______
Processo n.º 23069.160021/2022-16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7"/>
  <sheetViews>
    <sheetView workbookViewId="0">
      <selection activeCell="G9" sqref="G9"/>
    </sheetView>
  </sheetViews>
  <sheetFormatPr defaultRowHeight="15" x14ac:dyDescent="0.25"/>
  <cols>
    <col min="1" max="1" width="6" bestFit="1" customWidth="1"/>
    <col min="2" max="2" width="32.5703125" customWidth="1"/>
    <col min="3" max="3" width="13" bestFit="1" customWidth="1"/>
    <col min="4" max="4" width="11.140625" bestFit="1" customWidth="1"/>
    <col min="5" max="5" width="26.140625" customWidth="1"/>
    <col min="6" max="6" width="12.7109375" customWidth="1"/>
    <col min="7" max="7" width="12.28515625" customWidth="1"/>
  </cols>
  <sheetData>
    <row r="1" spans="1:10" ht="15.75" x14ac:dyDescent="0.25">
      <c r="A1" s="298" t="s">
        <v>24</v>
      </c>
      <c r="B1" s="298"/>
      <c r="C1" s="298"/>
      <c r="D1" s="298"/>
      <c r="E1" s="298"/>
      <c r="F1" s="298"/>
      <c r="G1" s="37"/>
      <c r="H1" s="37"/>
      <c r="I1" s="37"/>
    </row>
    <row r="2" spans="1:10" ht="15.75" x14ac:dyDescent="0.25">
      <c r="A2" s="298" t="s">
        <v>25</v>
      </c>
      <c r="B2" s="298"/>
      <c r="C2" s="298"/>
      <c r="D2" s="298"/>
      <c r="E2" s="298"/>
      <c r="F2" s="298"/>
      <c r="G2" s="37"/>
      <c r="H2" s="37"/>
      <c r="I2" s="37"/>
    </row>
    <row r="3" spans="1:10" ht="15.75" x14ac:dyDescent="0.25">
      <c r="A3" s="246" t="s">
        <v>126</v>
      </c>
      <c r="B3" s="246"/>
      <c r="C3" s="246"/>
      <c r="D3" s="246"/>
      <c r="E3" s="246"/>
      <c r="F3" s="246"/>
      <c r="G3" s="38"/>
      <c r="H3" s="38"/>
      <c r="I3" s="38"/>
    </row>
    <row r="4" spans="1:10" x14ac:dyDescent="0.25">
      <c r="A4" s="299" t="s">
        <v>37</v>
      </c>
      <c r="B4" s="299"/>
      <c r="C4" s="299"/>
      <c r="D4" s="299"/>
      <c r="E4" s="299"/>
      <c r="F4" s="299"/>
      <c r="G4" s="5"/>
      <c r="H4" s="29"/>
      <c r="I4" s="30"/>
    </row>
    <row r="5" spans="1:10" ht="12" customHeight="1" x14ac:dyDescent="0.25">
      <c r="A5" s="87"/>
      <c r="B5" s="87"/>
      <c r="C5" s="87"/>
      <c r="D5" s="87"/>
      <c r="E5" s="87"/>
      <c r="F5" s="87"/>
      <c r="G5" s="39"/>
      <c r="H5" s="39"/>
      <c r="I5" s="39"/>
    </row>
    <row r="6" spans="1:10" ht="32.25" customHeight="1" x14ac:dyDescent="0.25">
      <c r="A6" s="244" t="s">
        <v>127</v>
      </c>
      <c r="B6" s="244"/>
      <c r="C6" s="244"/>
      <c r="D6" s="244"/>
      <c r="E6" s="244"/>
      <c r="F6" s="244"/>
      <c r="G6" s="34"/>
      <c r="H6" s="34"/>
      <c r="I6" s="34"/>
      <c r="J6" s="34"/>
    </row>
    <row r="7" spans="1:10" x14ac:dyDescent="0.25">
      <c r="A7" s="93"/>
      <c r="B7" s="93"/>
      <c r="C7" s="93"/>
      <c r="D7" s="93"/>
      <c r="E7" s="93"/>
      <c r="F7" s="93"/>
      <c r="G7" s="34"/>
      <c r="H7" s="34"/>
      <c r="I7" s="34"/>
      <c r="J7" s="34"/>
    </row>
    <row r="8" spans="1:10" ht="29.25" customHeight="1" x14ac:dyDescent="0.25">
      <c r="A8" s="88" t="s">
        <v>118</v>
      </c>
      <c r="B8" s="88"/>
      <c r="C8" s="88"/>
      <c r="D8" s="88"/>
      <c r="E8" s="224"/>
      <c r="F8" s="224"/>
      <c r="G8" s="40"/>
      <c r="H8" s="40"/>
    </row>
    <row r="9" spans="1:10" ht="15.75" thickBot="1" x14ac:dyDescent="0.3">
      <c r="A9" s="88"/>
      <c r="B9" s="88"/>
      <c r="C9" s="88"/>
      <c r="D9" s="88"/>
      <c r="E9" s="224"/>
      <c r="F9" s="224"/>
      <c r="G9" s="40"/>
      <c r="H9" s="40"/>
    </row>
    <row r="10" spans="1:10" ht="15.75" thickTop="1" x14ac:dyDescent="0.25">
      <c r="A10" s="304" t="s">
        <v>0</v>
      </c>
      <c r="B10" s="287" t="s">
        <v>12</v>
      </c>
      <c r="C10" s="287" t="s">
        <v>13</v>
      </c>
      <c r="D10" s="287" t="s">
        <v>14</v>
      </c>
      <c r="E10" s="95" t="s">
        <v>17</v>
      </c>
      <c r="F10" s="300" t="s">
        <v>29</v>
      </c>
      <c r="G10" s="33"/>
    </row>
    <row r="11" spans="1:10" x14ac:dyDescent="0.25">
      <c r="A11" s="305"/>
      <c r="B11" s="288"/>
      <c r="C11" s="288"/>
      <c r="D11" s="288"/>
      <c r="E11" s="14" t="s">
        <v>7</v>
      </c>
      <c r="F11" s="301"/>
      <c r="G11" s="33"/>
    </row>
    <row r="12" spans="1:10" ht="9.9499999999999993" customHeight="1" x14ac:dyDescent="0.25">
      <c r="A12" s="296" t="s">
        <v>33</v>
      </c>
      <c r="B12" s="283" t="s">
        <v>38</v>
      </c>
      <c r="C12" s="285">
        <f>Resumo!D14</f>
        <v>13441.73</v>
      </c>
      <c r="D12" s="289">
        <f>C12/C$23</f>
        <v>0.22401139777953949</v>
      </c>
      <c r="E12" s="89">
        <v>1</v>
      </c>
      <c r="F12" s="54">
        <f t="shared" ref="F12:F21" si="0">SUM(E12:E12)</f>
        <v>1</v>
      </c>
      <c r="G12" s="53"/>
    </row>
    <row r="13" spans="1:10" x14ac:dyDescent="0.25">
      <c r="A13" s="297"/>
      <c r="B13" s="284"/>
      <c r="C13" s="286"/>
      <c r="D13" s="290"/>
      <c r="E13" s="49">
        <f>C12*E12</f>
        <v>13441.73</v>
      </c>
      <c r="F13" s="55">
        <f t="shared" si="0"/>
        <v>13441.73</v>
      </c>
      <c r="G13" s="53"/>
    </row>
    <row r="14" spans="1:10" ht="9.9499999999999993" customHeight="1" x14ac:dyDescent="0.25">
      <c r="A14" s="296" t="s">
        <v>34</v>
      </c>
      <c r="B14" s="291" t="s">
        <v>26</v>
      </c>
      <c r="C14" s="285">
        <f>Resumo!D16</f>
        <v>3272.5099999999998</v>
      </c>
      <c r="D14" s="289">
        <f>C14/C$23</f>
        <v>5.4537588491029111E-2</v>
      </c>
      <c r="E14" s="89">
        <v>1</v>
      </c>
      <c r="F14" s="56">
        <f t="shared" si="0"/>
        <v>1</v>
      </c>
      <c r="G14" s="53"/>
    </row>
    <row r="15" spans="1:10" x14ac:dyDescent="0.25">
      <c r="A15" s="297"/>
      <c r="B15" s="292"/>
      <c r="C15" s="286"/>
      <c r="D15" s="290"/>
      <c r="E15" s="49">
        <f>C14*E14</f>
        <v>3272.5099999999998</v>
      </c>
      <c r="F15" s="55">
        <f t="shared" si="0"/>
        <v>3272.5099999999998</v>
      </c>
      <c r="G15" s="53"/>
    </row>
    <row r="16" spans="1:10" ht="9.9499999999999993" customHeight="1" x14ac:dyDescent="0.25">
      <c r="A16" s="296" t="s">
        <v>35</v>
      </c>
      <c r="B16" s="291" t="s">
        <v>39</v>
      </c>
      <c r="C16" s="317">
        <f>Resumo!D18</f>
        <v>12109.12</v>
      </c>
      <c r="D16" s="289">
        <f>C16/C$23</f>
        <v>0.20180295966963907</v>
      </c>
      <c r="E16" s="217">
        <v>1</v>
      </c>
      <c r="F16" s="54">
        <f t="shared" si="0"/>
        <v>1</v>
      </c>
      <c r="G16" s="53"/>
    </row>
    <row r="17" spans="1:12" x14ac:dyDescent="0.25">
      <c r="A17" s="297"/>
      <c r="B17" s="292"/>
      <c r="C17" s="318"/>
      <c r="D17" s="290"/>
      <c r="E17" s="49">
        <f>C16*E16</f>
        <v>12109.12</v>
      </c>
      <c r="F17" s="55">
        <f t="shared" si="0"/>
        <v>12109.12</v>
      </c>
      <c r="G17" s="53"/>
    </row>
    <row r="18" spans="1:12" ht="9.9499999999999993" customHeight="1" x14ac:dyDescent="0.25">
      <c r="A18" s="296" t="s">
        <v>36</v>
      </c>
      <c r="B18" s="291" t="s">
        <v>27</v>
      </c>
      <c r="C18" s="317">
        <f>Resumo!D20</f>
        <v>24683.81</v>
      </c>
      <c r="D18" s="289">
        <f>C18/C$23</f>
        <v>0.41136481543853176</v>
      </c>
      <c r="E18" s="218">
        <v>1</v>
      </c>
      <c r="F18" s="54">
        <f t="shared" si="0"/>
        <v>1</v>
      </c>
      <c r="G18" s="53"/>
    </row>
    <row r="19" spans="1:12" x14ac:dyDescent="0.25">
      <c r="A19" s="297"/>
      <c r="B19" s="292"/>
      <c r="C19" s="318"/>
      <c r="D19" s="290"/>
      <c r="E19" s="49">
        <f>C18*E18</f>
        <v>24683.81</v>
      </c>
      <c r="F19" s="55">
        <f t="shared" si="0"/>
        <v>24683.81</v>
      </c>
      <c r="G19" s="53"/>
    </row>
    <row r="20" spans="1:12" ht="9.9499999999999993" customHeight="1" x14ac:dyDescent="0.25">
      <c r="A20" s="296" t="s">
        <v>41</v>
      </c>
      <c r="B20" s="291" t="s">
        <v>16</v>
      </c>
      <c r="C20" s="317">
        <f>Resumo!D22</f>
        <v>6497.5</v>
      </c>
      <c r="D20" s="289">
        <f>C20/C$23</f>
        <v>0.10828323862126064</v>
      </c>
      <c r="E20" s="219">
        <v>1</v>
      </c>
      <c r="F20" s="54">
        <f t="shared" si="0"/>
        <v>1</v>
      </c>
      <c r="G20" s="53"/>
      <c r="H20" s="48"/>
      <c r="I20" s="48"/>
      <c r="J20" s="48"/>
      <c r="K20" s="48"/>
      <c r="L20" s="48"/>
    </row>
    <row r="21" spans="1:12" x14ac:dyDescent="0.25">
      <c r="A21" s="297"/>
      <c r="B21" s="292"/>
      <c r="C21" s="318"/>
      <c r="D21" s="290"/>
      <c r="E21" s="49">
        <f>C20*E20</f>
        <v>6497.5</v>
      </c>
      <c r="F21" s="55">
        <f t="shared" si="0"/>
        <v>6497.5</v>
      </c>
      <c r="G21" s="53"/>
      <c r="H21" s="47"/>
    </row>
    <row r="22" spans="1:12" ht="6.95" customHeight="1" thickBot="1" x14ac:dyDescent="0.3">
      <c r="A22" s="57"/>
      <c r="B22" s="35"/>
      <c r="C22" s="12"/>
      <c r="D22" s="13"/>
      <c r="E22" s="50"/>
      <c r="F22" s="51"/>
      <c r="G22" s="33"/>
    </row>
    <row r="23" spans="1:12" ht="16.5" thickTop="1" thickBot="1" x14ac:dyDescent="0.3">
      <c r="A23" s="302" t="s">
        <v>30</v>
      </c>
      <c r="B23" s="303"/>
      <c r="C23" s="36">
        <f>SUM(C12:C21)</f>
        <v>60004.67</v>
      </c>
      <c r="D23" s="58">
        <f>SUM(D12:D21)</f>
        <v>1</v>
      </c>
      <c r="E23" s="43"/>
      <c r="F23" s="220">
        <f>F21+F19+F17+F15+F13</f>
        <v>60004.67</v>
      </c>
      <c r="G23" s="10"/>
    </row>
    <row r="24" spans="1:12" ht="15.75" thickTop="1" x14ac:dyDescent="0.25">
      <c r="A24" s="320" t="s">
        <v>125</v>
      </c>
      <c r="B24" s="321"/>
      <c r="C24" s="321"/>
      <c r="D24" s="322"/>
      <c r="E24" s="41">
        <f>E13+E15+E17+E19+E21</f>
        <v>60004.67</v>
      </c>
      <c r="F24" s="221"/>
      <c r="G24" s="10"/>
    </row>
    <row r="25" spans="1:12" x14ac:dyDescent="0.25">
      <c r="A25" s="320" t="s">
        <v>31</v>
      </c>
      <c r="B25" s="321"/>
      <c r="C25" s="321"/>
      <c r="D25" s="322"/>
      <c r="E25" s="42">
        <f>E24</f>
        <v>60004.67</v>
      </c>
      <c r="F25" s="222"/>
      <c r="G25" s="10"/>
    </row>
    <row r="26" spans="1:12" ht="15.75" thickBot="1" x14ac:dyDescent="0.3">
      <c r="A26" s="293" t="s">
        <v>32</v>
      </c>
      <c r="B26" s="294"/>
      <c r="C26" s="294"/>
      <c r="D26" s="295"/>
      <c r="E26" s="52">
        <v>1</v>
      </c>
      <c r="F26" s="223"/>
      <c r="G26" s="10"/>
    </row>
    <row r="27" spans="1:12" ht="33" customHeight="1" thickTop="1" x14ac:dyDescent="0.25">
      <c r="A27" s="309" t="s">
        <v>4</v>
      </c>
      <c r="B27" s="310"/>
      <c r="C27" s="310"/>
      <c r="D27" s="311" t="s">
        <v>18</v>
      </c>
      <c r="E27" s="312"/>
      <c r="F27" s="313"/>
      <c r="G27" s="10"/>
    </row>
    <row r="28" spans="1:12" ht="33" customHeight="1" x14ac:dyDescent="0.25">
      <c r="A28" s="307" t="s">
        <v>44</v>
      </c>
      <c r="B28" s="308"/>
      <c r="C28" s="94" t="s">
        <v>11</v>
      </c>
      <c r="D28" s="314"/>
      <c r="E28" s="315"/>
      <c r="F28" s="316"/>
      <c r="G28" s="10"/>
    </row>
    <row r="29" spans="1:12" x14ac:dyDescent="0.25">
      <c r="A29" s="319" t="s">
        <v>5</v>
      </c>
      <c r="B29" s="319"/>
      <c r="C29" s="1"/>
      <c r="D29" s="1"/>
      <c r="E29" s="9"/>
      <c r="F29" s="5"/>
      <c r="G29" s="4"/>
    </row>
    <row r="30" spans="1:12" ht="27" customHeight="1" x14ac:dyDescent="0.25">
      <c r="A30" s="11"/>
      <c r="B30" s="306" t="s">
        <v>15</v>
      </c>
      <c r="C30" s="306"/>
      <c r="D30" s="306"/>
      <c r="E30" s="306"/>
      <c r="F30" s="306"/>
      <c r="G30" s="7"/>
    </row>
    <row r="31" spans="1:12" x14ac:dyDescent="0.25">
      <c r="A31" s="1"/>
      <c r="B31" s="8"/>
      <c r="C31" s="9"/>
      <c r="D31" s="9"/>
      <c r="E31" s="9"/>
      <c r="F31" s="9"/>
      <c r="G31" s="9"/>
    </row>
    <row r="32" spans="1:12" x14ac:dyDescent="0.25">
      <c r="A32" s="1"/>
      <c r="B32" s="8"/>
      <c r="C32" s="9"/>
      <c r="D32" s="9"/>
      <c r="E32" s="10"/>
      <c r="F32" s="9"/>
      <c r="G32" s="9"/>
    </row>
    <row r="33" spans="1:7" x14ac:dyDescent="0.25">
      <c r="A33" s="6"/>
      <c r="B33" s="8"/>
      <c r="C33" s="9"/>
      <c r="D33" s="9"/>
      <c r="E33" s="10"/>
      <c r="F33" s="9"/>
      <c r="G33" s="9"/>
    </row>
    <row r="34" spans="1:7" x14ac:dyDescent="0.25">
      <c r="A34" s="1"/>
      <c r="B34" s="10"/>
      <c r="C34" s="10"/>
      <c r="D34" s="10"/>
      <c r="E34" s="10"/>
      <c r="F34" s="10"/>
      <c r="G34" s="4"/>
    </row>
    <row r="35" spans="1:7" x14ac:dyDescent="0.25">
      <c r="A35" s="10"/>
      <c r="B35" s="10"/>
      <c r="C35" s="10"/>
      <c r="D35" s="10"/>
      <c r="E35" s="10"/>
      <c r="F35" s="10"/>
      <c r="G35" s="10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x14ac:dyDescent="0.25">
      <c r="A37" s="10"/>
      <c r="B37" s="10"/>
      <c r="C37" s="10"/>
      <c r="D37" s="10"/>
      <c r="E37" s="10"/>
      <c r="F37" s="10"/>
      <c r="G37" s="10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2" spans="1:7" x14ac:dyDescent="0.25">
      <c r="A42" s="10"/>
      <c r="B42" s="10"/>
      <c r="C42" s="10"/>
      <c r="D42" s="10"/>
      <c r="E42" s="10"/>
      <c r="F42" s="10"/>
      <c r="G42" s="10"/>
    </row>
    <row r="43" spans="1:7" x14ac:dyDescent="0.25">
      <c r="A43" s="10"/>
      <c r="B43" s="10"/>
      <c r="C43" s="10"/>
      <c r="D43" s="10"/>
      <c r="E43" s="10"/>
      <c r="F43" s="10"/>
      <c r="G43" s="10"/>
    </row>
    <row r="44" spans="1:7" x14ac:dyDescent="0.25">
      <c r="A44" s="10"/>
      <c r="B44" s="10"/>
      <c r="C44" s="10"/>
      <c r="D44" s="10"/>
      <c r="E44" s="10"/>
      <c r="F44" s="10"/>
      <c r="G44" s="10"/>
    </row>
    <row r="45" spans="1:7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10"/>
      <c r="B46" s="10"/>
      <c r="C46" s="10"/>
      <c r="D46" s="10"/>
      <c r="E46" s="10"/>
      <c r="F46" s="10"/>
      <c r="G46" s="10"/>
    </row>
    <row r="47" spans="1:7" x14ac:dyDescent="0.25">
      <c r="A47" s="10"/>
      <c r="B47" s="10"/>
      <c r="C47" s="10"/>
      <c r="D47" s="10"/>
      <c r="E47" s="10"/>
      <c r="F47" s="10"/>
      <c r="G47" s="10"/>
    </row>
    <row r="48" spans="1:7" x14ac:dyDescent="0.25">
      <c r="A48" s="10"/>
      <c r="B48" s="10"/>
      <c r="C48" s="10"/>
      <c r="D48" s="10"/>
      <c r="E48" s="10"/>
      <c r="F48" s="10"/>
      <c r="G48" s="10"/>
    </row>
    <row r="49" spans="1:7" x14ac:dyDescent="0.25">
      <c r="A49" s="10"/>
      <c r="B49" s="10"/>
      <c r="C49" s="10"/>
      <c r="D49" s="10"/>
      <c r="E49" s="10"/>
      <c r="F49" s="10"/>
      <c r="G49" s="10"/>
    </row>
    <row r="50" spans="1:7" x14ac:dyDescent="0.25">
      <c r="A50" s="10"/>
      <c r="B50" s="10"/>
      <c r="C50" s="10"/>
      <c r="D50" s="10"/>
      <c r="E50" s="10"/>
      <c r="F50" s="10"/>
      <c r="G50" s="10"/>
    </row>
    <row r="51" spans="1:7" x14ac:dyDescent="0.25">
      <c r="A51" s="10"/>
      <c r="B51" s="10"/>
      <c r="C51" s="10"/>
      <c r="D51" s="10"/>
      <c r="E51" s="10"/>
      <c r="F51" s="10"/>
      <c r="G51" s="10"/>
    </row>
    <row r="52" spans="1:7" x14ac:dyDescent="0.25">
      <c r="A52" s="10"/>
      <c r="B52" s="10"/>
      <c r="C52" s="10"/>
      <c r="D52" s="10"/>
      <c r="E52" s="10"/>
      <c r="F52" s="10"/>
      <c r="G52" s="10"/>
    </row>
    <row r="53" spans="1:7" x14ac:dyDescent="0.25">
      <c r="A53" s="10"/>
      <c r="B53" s="10"/>
      <c r="C53" s="10"/>
      <c r="D53" s="10"/>
      <c r="E53" s="10"/>
      <c r="F53" s="10"/>
      <c r="G53" s="10"/>
    </row>
    <row r="54" spans="1:7" x14ac:dyDescent="0.25">
      <c r="A54" s="10"/>
      <c r="B54" s="10"/>
      <c r="C54" s="10"/>
      <c r="D54" s="10"/>
      <c r="E54" s="10"/>
      <c r="F54" s="10"/>
      <c r="G54" s="10"/>
    </row>
    <row r="55" spans="1:7" x14ac:dyDescent="0.25">
      <c r="A55" s="10"/>
      <c r="B55" s="10"/>
      <c r="C55" s="10"/>
      <c r="D55" s="10"/>
      <c r="E55" s="10"/>
      <c r="F55" s="10"/>
      <c r="G55" s="10"/>
    </row>
    <row r="56" spans="1:7" x14ac:dyDescent="0.25">
      <c r="A56" s="10"/>
      <c r="B56" s="10"/>
      <c r="C56" s="10"/>
      <c r="D56" s="10"/>
      <c r="E56" s="10"/>
      <c r="F56" s="10"/>
      <c r="G56" s="10"/>
    </row>
    <row r="57" spans="1:7" x14ac:dyDescent="0.25">
      <c r="A57" s="10"/>
      <c r="B57" s="10"/>
      <c r="C57" s="10"/>
      <c r="D57" s="10"/>
      <c r="E57" s="10"/>
      <c r="F57" s="10"/>
      <c r="G57" s="10"/>
    </row>
    <row r="58" spans="1:7" x14ac:dyDescent="0.25">
      <c r="A58" s="10"/>
      <c r="B58" s="10"/>
      <c r="C58" s="10"/>
      <c r="D58" s="10"/>
      <c r="E58" s="10"/>
      <c r="F58" s="10"/>
      <c r="G58" s="10"/>
    </row>
    <row r="59" spans="1:7" x14ac:dyDescent="0.25">
      <c r="A59" s="10"/>
      <c r="B59" s="10"/>
      <c r="C59" s="10"/>
      <c r="D59" s="10"/>
      <c r="E59" s="10"/>
      <c r="F59" s="10"/>
      <c r="G59" s="10"/>
    </row>
    <row r="60" spans="1:7" x14ac:dyDescent="0.25">
      <c r="A60" s="10"/>
      <c r="B60" s="10"/>
      <c r="C60" s="10"/>
      <c r="D60" s="10"/>
      <c r="E60" s="10"/>
      <c r="F60" s="10"/>
      <c r="G60" s="10"/>
    </row>
    <row r="61" spans="1:7" x14ac:dyDescent="0.25">
      <c r="A61" s="10"/>
      <c r="B61" s="10"/>
      <c r="C61" s="10"/>
      <c r="D61" s="10"/>
      <c r="E61" s="10"/>
      <c r="F61" s="10"/>
      <c r="G61" s="10"/>
    </row>
    <row r="62" spans="1:7" x14ac:dyDescent="0.25">
      <c r="A62" s="10"/>
      <c r="B62" s="10"/>
      <c r="C62" s="10"/>
      <c r="D62" s="10"/>
      <c r="E62" s="10"/>
      <c r="F62" s="10"/>
      <c r="G62" s="10"/>
    </row>
    <row r="63" spans="1:7" x14ac:dyDescent="0.25">
      <c r="A63" s="10"/>
      <c r="B63" s="10"/>
      <c r="C63" s="10"/>
      <c r="D63" s="10"/>
      <c r="E63" s="10"/>
      <c r="F63" s="10"/>
      <c r="G63" s="10"/>
    </row>
    <row r="64" spans="1:7" x14ac:dyDescent="0.25">
      <c r="A64" s="10"/>
      <c r="B64" s="10"/>
      <c r="C64" s="10"/>
      <c r="D64" s="10"/>
      <c r="E64" s="10"/>
      <c r="F64" s="10"/>
      <c r="G64" s="10"/>
    </row>
    <row r="65" spans="1:7" x14ac:dyDescent="0.25">
      <c r="A65" s="10"/>
      <c r="B65" s="10"/>
      <c r="C65" s="10"/>
      <c r="D65" s="10"/>
      <c r="E65" s="10"/>
      <c r="F65" s="10"/>
      <c r="G65" s="10"/>
    </row>
    <row r="66" spans="1:7" x14ac:dyDescent="0.25">
      <c r="A66" s="10"/>
      <c r="B66" s="10"/>
      <c r="C66" s="10"/>
      <c r="D66" s="10"/>
      <c r="E66" s="10"/>
      <c r="F66" s="10"/>
      <c r="G66" s="10"/>
    </row>
    <row r="67" spans="1:7" x14ac:dyDescent="0.25">
      <c r="A67" s="10"/>
      <c r="B67" s="10"/>
      <c r="C67" s="10"/>
      <c r="D67" s="10"/>
      <c r="E67" s="10"/>
      <c r="F67" s="10"/>
      <c r="G67" s="10"/>
    </row>
    <row r="68" spans="1:7" x14ac:dyDescent="0.25">
      <c r="A68" s="10"/>
      <c r="B68" s="10"/>
      <c r="C68" s="10"/>
      <c r="D68" s="10"/>
      <c r="E68" s="10"/>
      <c r="F68" s="10"/>
      <c r="G68" s="10"/>
    </row>
    <row r="69" spans="1:7" x14ac:dyDescent="0.25">
      <c r="A69" s="10"/>
      <c r="B69" s="10"/>
      <c r="C69" s="10"/>
      <c r="D69" s="10"/>
      <c r="E69" s="10"/>
      <c r="F69" s="10"/>
      <c r="G69" s="10"/>
    </row>
    <row r="70" spans="1:7" x14ac:dyDescent="0.25">
      <c r="A70" s="10"/>
      <c r="B70" s="10"/>
      <c r="C70" s="10"/>
      <c r="D70" s="10"/>
      <c r="E70" s="10"/>
      <c r="F70" s="10"/>
      <c r="G70" s="10"/>
    </row>
    <row r="71" spans="1:7" x14ac:dyDescent="0.25">
      <c r="A71" s="10"/>
      <c r="B71" s="10"/>
      <c r="C71" s="10"/>
      <c r="D71" s="10"/>
      <c r="E71" s="10"/>
      <c r="F71" s="10"/>
      <c r="G71" s="10"/>
    </row>
    <row r="72" spans="1:7" x14ac:dyDescent="0.25">
      <c r="A72" s="10"/>
      <c r="B72" s="10"/>
      <c r="C72" s="10"/>
      <c r="D72" s="10"/>
      <c r="E72" s="10"/>
      <c r="F72" s="10"/>
      <c r="G72" s="10"/>
    </row>
    <row r="73" spans="1:7" x14ac:dyDescent="0.25">
      <c r="A73" s="10"/>
      <c r="B73" s="10"/>
      <c r="C73" s="10"/>
      <c r="D73" s="10"/>
      <c r="E73" s="10"/>
      <c r="F73" s="10"/>
      <c r="G73" s="10"/>
    </row>
    <row r="74" spans="1:7" x14ac:dyDescent="0.25">
      <c r="A74" s="10"/>
      <c r="B74" s="10"/>
      <c r="C74" s="10"/>
      <c r="D74" s="10"/>
      <c r="E74" s="10"/>
      <c r="F74" s="10"/>
      <c r="G74" s="10"/>
    </row>
    <row r="75" spans="1:7" x14ac:dyDescent="0.25">
      <c r="A75" s="10"/>
      <c r="B75" s="10"/>
      <c r="C75" s="10"/>
      <c r="D75" s="10"/>
      <c r="E75" s="10"/>
      <c r="F75" s="10"/>
      <c r="G75" s="10"/>
    </row>
    <row r="76" spans="1:7" x14ac:dyDescent="0.25">
      <c r="A76" s="10"/>
      <c r="B76" s="10"/>
      <c r="C76" s="10"/>
      <c r="D76" s="10"/>
      <c r="E76" s="10"/>
      <c r="F76" s="10"/>
      <c r="G76" s="10"/>
    </row>
    <row r="77" spans="1:7" x14ac:dyDescent="0.25">
      <c r="A77" s="10"/>
      <c r="B77" s="10"/>
      <c r="C77" s="10"/>
      <c r="D77" s="10"/>
      <c r="E77" s="10"/>
      <c r="F77" s="10"/>
      <c r="G77" s="10"/>
    </row>
    <row r="78" spans="1:7" x14ac:dyDescent="0.25">
      <c r="A78" s="10"/>
      <c r="B78" s="10"/>
      <c r="C78" s="10"/>
      <c r="D78" s="10"/>
      <c r="E78" s="10"/>
      <c r="F78" s="10"/>
      <c r="G78" s="10"/>
    </row>
    <row r="79" spans="1:7" x14ac:dyDescent="0.25">
      <c r="A79" s="10"/>
      <c r="B79" s="10"/>
      <c r="C79" s="10"/>
      <c r="D79" s="10"/>
      <c r="E79" s="10"/>
      <c r="F79" s="10"/>
      <c r="G79" s="10"/>
    </row>
    <row r="80" spans="1:7" x14ac:dyDescent="0.25">
      <c r="A80" s="10"/>
      <c r="B80" s="10"/>
      <c r="C80" s="10"/>
      <c r="D80" s="10"/>
      <c r="E80" s="10"/>
      <c r="F80" s="10"/>
      <c r="G80" s="10"/>
    </row>
    <row r="81" spans="1:7" x14ac:dyDescent="0.25">
      <c r="A81" s="10"/>
      <c r="B81" s="10"/>
      <c r="C81" s="10"/>
      <c r="D81" s="10"/>
      <c r="E81" s="10"/>
      <c r="F81" s="10"/>
      <c r="G81" s="10"/>
    </row>
    <row r="82" spans="1:7" x14ac:dyDescent="0.25">
      <c r="A82" s="10"/>
      <c r="B82" s="10"/>
      <c r="C82" s="10"/>
      <c r="D82" s="10"/>
      <c r="E82" s="10"/>
      <c r="F82" s="10"/>
      <c r="G82" s="10"/>
    </row>
    <row r="83" spans="1:7" x14ac:dyDescent="0.25">
      <c r="A83" s="10"/>
      <c r="B83" s="10"/>
      <c r="C83" s="10"/>
      <c r="D83" s="10"/>
      <c r="E83" s="10"/>
      <c r="F83" s="10"/>
      <c r="G83" s="10"/>
    </row>
    <row r="84" spans="1:7" x14ac:dyDescent="0.25">
      <c r="A84" s="10"/>
      <c r="B84" s="10"/>
      <c r="C84" s="10"/>
      <c r="D84" s="10"/>
      <c r="E84" s="10"/>
      <c r="F84" s="10"/>
      <c r="G84" s="10"/>
    </row>
    <row r="85" spans="1:7" x14ac:dyDescent="0.25">
      <c r="A85" s="10"/>
      <c r="B85" s="10"/>
      <c r="C85" s="10"/>
      <c r="D85" s="10"/>
      <c r="E85" s="10"/>
      <c r="F85" s="10"/>
      <c r="G85" s="10"/>
    </row>
    <row r="86" spans="1:7" x14ac:dyDescent="0.25">
      <c r="A86" s="10"/>
      <c r="B86" s="10"/>
      <c r="C86" s="10"/>
      <c r="D86" s="10"/>
      <c r="E86" s="10"/>
      <c r="F86" s="10"/>
      <c r="G86" s="10"/>
    </row>
    <row r="87" spans="1:7" x14ac:dyDescent="0.25">
      <c r="A87" s="10"/>
      <c r="B87" s="10"/>
      <c r="C87" s="10"/>
      <c r="D87" s="10"/>
      <c r="E87" s="10"/>
      <c r="F87" s="10"/>
      <c r="G87" s="10"/>
    </row>
    <row r="88" spans="1:7" x14ac:dyDescent="0.25">
      <c r="A88" s="10"/>
      <c r="B88" s="10"/>
      <c r="C88" s="10"/>
      <c r="D88" s="10"/>
      <c r="E88" s="10"/>
      <c r="F88" s="10"/>
      <c r="G88" s="10"/>
    </row>
    <row r="89" spans="1:7" x14ac:dyDescent="0.25">
      <c r="A89" s="10"/>
      <c r="B89" s="10"/>
      <c r="C89" s="10"/>
      <c r="D89" s="10"/>
      <c r="E89" s="10"/>
      <c r="F89" s="10"/>
      <c r="G89" s="10"/>
    </row>
    <row r="90" spans="1:7" x14ac:dyDescent="0.25">
      <c r="A90" s="10"/>
      <c r="B90" s="10"/>
      <c r="C90" s="10"/>
      <c r="D90" s="10"/>
      <c r="E90" s="10"/>
      <c r="F90" s="10"/>
      <c r="G90" s="10"/>
    </row>
    <row r="91" spans="1:7" x14ac:dyDescent="0.25">
      <c r="A91" s="10"/>
      <c r="B91" s="10"/>
      <c r="C91" s="10"/>
      <c r="D91" s="10"/>
      <c r="E91" s="10"/>
      <c r="F91" s="10"/>
      <c r="G91" s="10"/>
    </row>
    <row r="92" spans="1:7" x14ac:dyDescent="0.25">
      <c r="A92" s="10"/>
      <c r="B92" s="10"/>
      <c r="C92" s="10"/>
      <c r="D92" s="10"/>
      <c r="E92" s="10"/>
      <c r="F92" s="10"/>
      <c r="G92" s="10"/>
    </row>
    <row r="93" spans="1:7" x14ac:dyDescent="0.25">
      <c r="A93" s="10"/>
      <c r="B93" s="10"/>
      <c r="C93" s="10"/>
      <c r="D93" s="10"/>
      <c r="E93" s="10"/>
      <c r="F93" s="10"/>
      <c r="G93" s="10"/>
    </row>
    <row r="94" spans="1:7" x14ac:dyDescent="0.25">
      <c r="A94" s="10"/>
      <c r="B94" s="10"/>
      <c r="C94" s="10"/>
      <c r="D94" s="10"/>
      <c r="E94" s="10"/>
      <c r="F94" s="10"/>
      <c r="G94" s="10"/>
    </row>
    <row r="95" spans="1:7" x14ac:dyDescent="0.25">
      <c r="A95" s="10"/>
      <c r="B95" s="10"/>
      <c r="C95" s="10"/>
      <c r="D95" s="10"/>
      <c r="E95" s="10"/>
      <c r="F95" s="10"/>
      <c r="G95" s="10"/>
    </row>
    <row r="96" spans="1:7" x14ac:dyDescent="0.25">
      <c r="A96" s="10"/>
      <c r="B96" s="10"/>
      <c r="C96" s="10"/>
      <c r="D96" s="10"/>
      <c r="E96" s="10"/>
      <c r="F96" s="10"/>
      <c r="G96" s="10"/>
    </row>
    <row r="97" spans="1:7" x14ac:dyDescent="0.25">
      <c r="A97" s="10"/>
      <c r="B97" s="10"/>
      <c r="C97" s="10"/>
      <c r="D97" s="10"/>
      <c r="E97" s="10"/>
      <c r="F97" s="10"/>
      <c r="G97" s="10"/>
    </row>
    <row r="98" spans="1:7" x14ac:dyDescent="0.25">
      <c r="A98" s="10"/>
      <c r="B98" s="10"/>
      <c r="C98" s="10"/>
      <c r="D98" s="10"/>
      <c r="E98" s="10"/>
      <c r="F98" s="10"/>
      <c r="G98" s="10"/>
    </row>
    <row r="99" spans="1:7" x14ac:dyDescent="0.25">
      <c r="A99" s="10"/>
      <c r="B99" s="10"/>
      <c r="C99" s="10"/>
      <c r="D99" s="10"/>
      <c r="E99" s="10"/>
      <c r="F99" s="10"/>
      <c r="G99" s="10"/>
    </row>
    <row r="100" spans="1:7" x14ac:dyDescent="0.25">
      <c r="A100" s="10"/>
      <c r="B100" s="10"/>
      <c r="C100" s="10"/>
      <c r="D100" s="10"/>
      <c r="E100" s="10"/>
      <c r="F100" s="10"/>
      <c r="G100" s="10"/>
    </row>
    <row r="101" spans="1:7" x14ac:dyDescent="0.25">
      <c r="A101" s="10"/>
      <c r="B101" s="10"/>
      <c r="C101" s="10"/>
      <c r="D101" s="10"/>
      <c r="E101" s="10"/>
      <c r="F101" s="10"/>
      <c r="G101" s="10"/>
    </row>
    <row r="102" spans="1:7" x14ac:dyDescent="0.25">
      <c r="A102" s="10"/>
      <c r="B102" s="10"/>
      <c r="C102" s="10"/>
      <c r="D102" s="10"/>
      <c r="E102" s="10"/>
      <c r="F102" s="10"/>
      <c r="G102" s="10"/>
    </row>
    <row r="103" spans="1:7" x14ac:dyDescent="0.25">
      <c r="A103" s="10"/>
      <c r="B103" s="10"/>
      <c r="C103" s="10"/>
      <c r="D103" s="10"/>
      <c r="E103" s="10"/>
      <c r="F103" s="10"/>
      <c r="G103" s="10"/>
    </row>
    <row r="104" spans="1:7" x14ac:dyDescent="0.25">
      <c r="A104" s="10"/>
      <c r="B104" s="10"/>
      <c r="C104" s="10"/>
      <c r="D104" s="10"/>
      <c r="E104" s="10"/>
      <c r="F104" s="10"/>
      <c r="G104" s="10"/>
    </row>
    <row r="105" spans="1:7" x14ac:dyDescent="0.25">
      <c r="A105" s="10"/>
      <c r="B105" s="10"/>
      <c r="C105" s="10"/>
      <c r="D105" s="10"/>
      <c r="E105" s="10"/>
      <c r="F105" s="10"/>
      <c r="G105" s="10"/>
    </row>
    <row r="106" spans="1:7" x14ac:dyDescent="0.25">
      <c r="A106" s="10"/>
      <c r="B106" s="10"/>
      <c r="C106" s="10"/>
      <c r="D106" s="10"/>
      <c r="E106" s="10"/>
      <c r="F106" s="10"/>
      <c r="G106" s="10"/>
    </row>
    <row r="107" spans="1:7" x14ac:dyDescent="0.25">
      <c r="A107" s="10"/>
      <c r="B107" s="10"/>
      <c r="C107" s="10"/>
      <c r="D107" s="10"/>
      <c r="E107" s="10"/>
      <c r="F107" s="10"/>
      <c r="G107" s="10"/>
    </row>
    <row r="108" spans="1:7" x14ac:dyDescent="0.25">
      <c r="A108" s="10"/>
      <c r="B108" s="10"/>
      <c r="C108" s="10"/>
      <c r="D108" s="10"/>
      <c r="E108" s="10"/>
      <c r="F108" s="10"/>
      <c r="G108" s="10"/>
    </row>
    <row r="109" spans="1:7" x14ac:dyDescent="0.25">
      <c r="A109" s="10"/>
      <c r="B109" s="10"/>
      <c r="C109" s="10"/>
      <c r="D109" s="10"/>
      <c r="E109" s="10"/>
      <c r="F109" s="10"/>
      <c r="G109" s="10"/>
    </row>
    <row r="110" spans="1:7" x14ac:dyDescent="0.25">
      <c r="A110" s="10"/>
      <c r="B110" s="10"/>
      <c r="C110" s="10"/>
      <c r="D110" s="10"/>
      <c r="E110" s="10"/>
      <c r="F110" s="10"/>
      <c r="G110" s="10"/>
    </row>
    <row r="111" spans="1:7" x14ac:dyDescent="0.25">
      <c r="A111" s="10"/>
      <c r="B111" s="10"/>
      <c r="C111" s="10"/>
      <c r="D111" s="10"/>
      <c r="E111" s="10"/>
      <c r="F111" s="10"/>
      <c r="G111" s="10"/>
    </row>
    <row r="112" spans="1:7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F126" s="10"/>
      <c r="G126" s="10"/>
    </row>
    <row r="127" spans="1:7" x14ac:dyDescent="0.25">
      <c r="A127" s="10"/>
      <c r="B127" s="10"/>
      <c r="C127" s="10"/>
      <c r="D127" s="10"/>
      <c r="F127" s="10"/>
      <c r="G127" s="10"/>
    </row>
  </sheetData>
  <mergeCells count="39">
    <mergeCell ref="B30:F30"/>
    <mergeCell ref="A6:F6"/>
    <mergeCell ref="A28:B28"/>
    <mergeCell ref="A27:C27"/>
    <mergeCell ref="D27:F28"/>
    <mergeCell ref="C20:C21"/>
    <mergeCell ref="D16:D17"/>
    <mergeCell ref="D18:D19"/>
    <mergeCell ref="C16:C17"/>
    <mergeCell ref="A29:B29"/>
    <mergeCell ref="A20:A21"/>
    <mergeCell ref="A16:A17"/>
    <mergeCell ref="B16:B17"/>
    <mergeCell ref="C18:C19"/>
    <mergeCell ref="A24:D24"/>
    <mergeCell ref="A25:D25"/>
    <mergeCell ref="A26:D26"/>
    <mergeCell ref="A18:A19"/>
    <mergeCell ref="A1:F1"/>
    <mergeCell ref="A2:F2"/>
    <mergeCell ref="A3:F3"/>
    <mergeCell ref="A4:F4"/>
    <mergeCell ref="A12:A13"/>
    <mergeCell ref="A14:A15"/>
    <mergeCell ref="C10:C11"/>
    <mergeCell ref="F10:F11"/>
    <mergeCell ref="A23:B23"/>
    <mergeCell ref="B14:B15"/>
    <mergeCell ref="C14:C15"/>
    <mergeCell ref="D14:D15"/>
    <mergeCell ref="A10:A11"/>
    <mergeCell ref="B10:B11"/>
    <mergeCell ref="B12:B13"/>
    <mergeCell ref="C12:C13"/>
    <mergeCell ref="D10:D11"/>
    <mergeCell ref="D20:D21"/>
    <mergeCell ref="D12:D13"/>
    <mergeCell ref="B20:B21"/>
    <mergeCell ref="B18:B19"/>
  </mergeCells>
  <phoneticPr fontId="36" type="noConversion"/>
  <printOptions horizontalCentered="1"/>
  <pageMargins left="0" right="0" top="0.70866141732283472" bottom="0.43307086614173229" header="0.31496062992125984" footer="0.11811023622047245"/>
  <pageSetup paperSize="9" scale="80" orientation="landscape" verticalDpi="0" r:id="rId1"/>
  <headerFooter>
    <oddHeader>&amp;RFls.:________
Processo n.º 23069.160021/2022-16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2022-05-21T15:47:02Z</cp:lastPrinted>
  <dcterms:created xsi:type="dcterms:W3CDTF">2009-04-27T20:33:58Z</dcterms:created>
  <dcterms:modified xsi:type="dcterms:W3CDTF">2022-05-23T18:42:16Z</dcterms:modified>
</cp:coreProperties>
</file>