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7-2021 Levant Arquit Fac Direito e Farmácia\RDC 07-2021 Levant Arquit PEB Direito e Farmácia\"/>
    </mc:Choice>
  </mc:AlternateContent>
  <xr:revisionPtr revIDLastSave="0" documentId="13_ncr:1_{EA4DAA6D-4B8F-486F-B09A-C13522B67E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onograma Físico-Financeiro" sheetId="2" r:id="rId1"/>
    <sheet name="Cronograma de Entregas" sheetId="4" r:id="rId2"/>
  </sheets>
  <externalReferences>
    <externalReference r:id="rId3"/>
    <externalReference r:id="rId4"/>
    <externalReference r:id="rId5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'Cronograma de Entregas'!$A$1:$T$20</definedName>
    <definedName name="_xlnm.Print_Area" localSheetId="0">'Cronograma Físico-Financeiro'!$A$1:$L$51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K19" i="4"/>
  <c r="F19" i="4"/>
  <c r="B19" i="4"/>
  <c r="K16" i="4"/>
  <c r="F16" i="4"/>
  <c r="C40" i="2"/>
  <c r="K41" i="2" s="1"/>
  <c r="C37" i="2"/>
  <c r="K38" i="2" s="1"/>
  <c r="C34" i="2"/>
  <c r="G35" i="2" s="1"/>
  <c r="C31" i="2"/>
  <c r="E32" i="2" s="1"/>
  <c r="C28" i="2"/>
  <c r="D29" i="2" s="1"/>
  <c r="C24" i="2"/>
  <c r="H25" i="2" s="1"/>
  <c r="C21" i="2"/>
  <c r="K22" i="2" s="1"/>
  <c r="C18" i="2"/>
  <c r="E19" i="2" s="1"/>
  <c r="C15" i="2"/>
  <c r="E16" i="2" s="1"/>
  <c r="C12" i="2"/>
  <c r="D13" i="2" s="1"/>
  <c r="L12" i="2" s="1"/>
  <c r="T18" i="4" l="1"/>
  <c r="T15" i="4"/>
  <c r="I25" i="2"/>
  <c r="F19" i="2"/>
  <c r="G19" i="2"/>
  <c r="F32" i="2"/>
  <c r="F16" i="2"/>
  <c r="H22" i="2"/>
  <c r="H41" i="2"/>
  <c r="I22" i="2"/>
  <c r="J25" i="2"/>
  <c r="G32" i="2"/>
  <c r="I41" i="2"/>
  <c r="J22" i="2"/>
  <c r="J41" i="2"/>
  <c r="D43" i="2"/>
  <c r="L40" i="2" l="1"/>
  <c r="L42" i="2" s="1"/>
  <c r="L28" i="2"/>
  <c r="C47" i="2"/>
  <c r="L21" i="2"/>
  <c r="L23" i="2" s="1"/>
  <c r="L14" i="2"/>
  <c r="L31" i="2"/>
  <c r="L33" i="2" s="1"/>
  <c r="L18" i="2"/>
  <c r="L20" i="2" s="1"/>
  <c r="G16" i="2"/>
  <c r="L15" i="2" s="1"/>
  <c r="L17" i="2" s="1"/>
  <c r="G43" i="2" l="1"/>
  <c r="D44" i="2"/>
  <c r="L30" i="2"/>
  <c r="K25" i="2" l="1"/>
  <c r="K43" i="2" s="1"/>
  <c r="L24" i="2"/>
  <c r="L26" i="2" l="1"/>
  <c r="E35" i="2"/>
  <c r="E43" i="2" s="1"/>
  <c r="E44" i="2" s="1"/>
  <c r="F35" i="2"/>
  <c r="F43" i="2" s="1"/>
  <c r="F44" i="2" l="1"/>
  <c r="L34" i="2"/>
  <c r="L36" i="2" l="1"/>
  <c r="G44" i="2"/>
  <c r="H38" i="2"/>
  <c r="H43" i="2" s="1"/>
  <c r="H44" i="2" l="1"/>
  <c r="I38" i="2"/>
  <c r="I43" i="2" s="1"/>
  <c r="I44" i="2" l="1"/>
  <c r="J38" i="2"/>
  <c r="L37" i="2" s="1"/>
  <c r="L39" i="2" s="1"/>
  <c r="J43" i="2"/>
  <c r="J44" i="2" s="1"/>
  <c r="K44" i="2" l="1"/>
  <c r="L43" i="2"/>
  <c r="E45" i="2" l="1"/>
  <c r="H45" i="2"/>
  <c r="K45" i="2"/>
  <c r="I46" i="2"/>
  <c r="E46" i="2"/>
  <c r="F46" i="2"/>
  <c r="I45" i="2"/>
  <c r="G45" i="2"/>
  <c r="D45" i="2"/>
  <c r="F45" i="2"/>
  <c r="D46" i="2"/>
  <c r="G46" i="2"/>
  <c r="H46" i="2"/>
  <c r="J45" i="2"/>
  <c r="J46" i="2"/>
  <c r="K46" i="2"/>
</calcChain>
</file>

<file path=xl/sharedStrings.xml><?xml version="1.0" encoding="utf-8"?>
<sst xmlns="http://schemas.openxmlformats.org/spreadsheetml/2006/main" count="108" uniqueCount="73">
  <si>
    <t>(razão social da empresa licitante)</t>
  </si>
  <si>
    <t xml:space="preserve">(n.º do CNPJ) </t>
  </si>
  <si>
    <t>ITEM</t>
  </si>
  <si>
    <t>Local e data:</t>
  </si>
  <si>
    <t>Responsável Técnico pelo Orçamento:</t>
  </si>
  <si>
    <t>CRONOGRAMA FÍSICO-FINANCEIRO</t>
  </si>
  <si>
    <t>SERVIÇO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</si>
  <si>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</si>
  <si>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</si>
  <si>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</si>
  <si>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</si>
  <si>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</si>
  <si>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</si>
  <si>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</si>
  <si>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</si>
  <si>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TOTAL</t>
  </si>
  <si>
    <t>CAMPUS DO DIREITO I</t>
  </si>
  <si>
    <t>1.1.1</t>
  </si>
  <si>
    <t>PLANEJAMENTO</t>
  </si>
  <si>
    <t>1.1.2</t>
  </si>
  <si>
    <t>LEV. ARQ. E PROCESSAMENTO</t>
  </si>
  <si>
    <t>1.1.3</t>
  </si>
  <si>
    <t>LEV.TOPOGRÁFICO</t>
  </si>
  <si>
    <t>1.1.4</t>
  </si>
  <si>
    <t>MOD. E EXTRAÇÃO DE DOC. ARQ.</t>
  </si>
  <si>
    <t>1.1.5</t>
  </si>
  <si>
    <t>MOD. E EXTRAÇÃO DE DOC. TOP.</t>
  </si>
  <si>
    <t>CAMPUS DE FARMÁCIA</t>
  </si>
  <si>
    <t>1.2.1</t>
  </si>
  <si>
    <t>1.2.2</t>
  </si>
  <si>
    <t>1.2.3</t>
  </si>
  <si>
    <t>1.2.4</t>
  </si>
  <si>
    <t>1.2.5</t>
  </si>
  <si>
    <t>Medição Mensal</t>
  </si>
  <si>
    <t>Acumulado</t>
  </si>
  <si>
    <t>% Mensal</t>
  </si>
  <si>
    <t>% Acumulado</t>
  </si>
  <si>
    <t>TOTAL GERAL</t>
  </si>
  <si>
    <t>OBSERVAÇÃO: OS PAGAMENTOS SERÃO REALIZADOS AO FINAL DE CADA ETAPA.</t>
  </si>
  <si>
    <t>CRONOGRAMA FÍSICO E FINANCEIRO</t>
  </si>
  <si>
    <t>SERVIÇO: Levantamento arquitetônico através de escaneamento à laser (faser scanning) e fornecimento de modêlo BIM.</t>
  </si>
  <si>
    <t>CREA/CAU:</t>
  </si>
  <si>
    <t>OBSERVAÇÃO</t>
  </si>
  <si>
    <t>- A planilha deve ser assinada pelo responsável técnico pela sua confecção (Art. 14 Lei 5.194/66), identificado através de carimbo com número do CREA/CAU</t>
  </si>
  <si>
    <t>Assinatura do responsável legal pela empresa e carimbo com CNPJ</t>
  </si>
  <si>
    <t>TOTAL POR SUBITEM</t>
  </si>
  <si>
    <t>CRONOGRAMA DE ENTREGAS</t>
  </si>
  <si>
    <t>* Prazos em dias úteis</t>
  </si>
  <si>
    <t>CAMPUS</t>
  </si>
  <si>
    <t>ETAPA 1</t>
  </si>
  <si>
    <t>ETAPA 2</t>
  </si>
  <si>
    <t>ETAPA 3</t>
  </si>
  <si>
    <t>LEVANTAMENTO E PROCESSAMENTO</t>
  </si>
  <si>
    <t>ELABORAÇÃO DE MODELOS E EXTRAÇÃO DE DOCUMENTOS</t>
  </si>
  <si>
    <t>Direito I</t>
  </si>
  <si>
    <t>Elaboração 
do plano de levantamento e PEB</t>
  </si>
  <si>
    <t>Recebimento provisório pela 
CONTRATANTE</t>
  </si>
  <si>
    <t>Ajustes pela CONTRATADA</t>
  </si>
  <si>
    <t>Recebimento definitivo pela CONTRATANTE</t>
  </si>
  <si>
    <t>Elaboração 
do levantamento e tratamento de dados</t>
  </si>
  <si>
    <t>Treinamento de manipulação de nuvem de pontos</t>
  </si>
  <si>
    <t>Elaboração 
dos modelos, template e biblioteca de objetos</t>
  </si>
  <si>
    <t>Recebimento provisório pela CONTRATANTE</t>
  </si>
  <si>
    <t>Recebimento provisório do modelo pela CONTRATANTE</t>
  </si>
  <si>
    <t>Extração de documentos</t>
  </si>
  <si>
    <t>Análise dos documentos gráficos pela CONTRATANTE</t>
  </si>
  <si>
    <t>Farmácia</t>
  </si>
  <si>
    <t>Elaboração 
do levantamento</t>
  </si>
  <si>
    <t>Elaboração 
dos modelos</t>
  </si>
  <si>
    <t>Recebimento do modelo pela CONTRATANTE</t>
  </si>
  <si>
    <t>ANEXO IV-B DO EDITAL DE RDC ELETRÔNICO N.º 07/2021</t>
  </si>
  <si>
    <t>LOCAL: Faculdade de Fármácia e Faculdade de Direito da UFF em Niterói, RJ</t>
  </si>
  <si>
    <t>ANEXO IV-A DO EDITAL DE RDC ELETRÔNICO N.º 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</si>
</sst>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0" tint="-4.9989318521683403E-2"/>
      <name val="Calibri"/>
      <family val="2"/>
    </font>
    <font>
      <b/>
      <sz val="10"/>
      <color rgb="FFFF0000"/>
      <name val="Verdana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9"/>
      <color indexed="10"/>
      <name val="Verdan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96969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</cellStyleXfs>
  <cellXfs count="107">
    <xf numFmtId="0" fontId="0" fillId="0" borderId="0" xfId="0"/>
    <xf numFmtId="0" fontId="3" fillId="0" borderId="0" xfId="1" applyFont="1" applyBorder="1" applyAlignment="1"/>
    <xf numFmtId="0" fontId="1" fillId="0" borderId="0" xfId="1"/>
    <xf numFmtId="0" fontId="5" fillId="0" borderId="0" xfId="1" applyFont="1" applyBorder="1" applyAlignment="1"/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0" xfId="0" applyFont="1" applyFill="1" applyAlignment="1"/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44" fontId="1" fillId="0" borderId="0" xfId="4" applyFont="1"/>
    <xf numFmtId="4" fontId="19" fillId="0" borderId="0" xfId="0" applyNumberFormat="1" applyFont="1"/>
    <xf numFmtId="8" fontId="0" fillId="0" borderId="7" xfId="0" applyNumberFormat="1" applyBorder="1" applyAlignment="1">
      <alignment horizontal="center" wrapText="1"/>
    </xf>
    <xf numFmtId="10" fontId="0" fillId="0" borderId="7" xfId="0" applyNumberFormat="1" applyBorder="1" applyAlignment="1">
      <alignment horizontal="center" wrapText="1"/>
    </xf>
    <xf numFmtId="10" fontId="0" fillId="3" borderId="7" xfId="0" applyNumberFormat="1" applyFill="1" applyBorder="1" applyAlignment="1">
      <alignment horizontal="center" wrapText="1"/>
    </xf>
    <xf numFmtId="8" fontId="15" fillId="4" borderId="7" xfId="0" applyNumberFormat="1" applyFont="1" applyFill="1" applyBorder="1" applyAlignment="1">
      <alignment horizontal="center" wrapText="1"/>
    </xf>
    <xf numFmtId="10" fontId="15" fillId="4" borderId="7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10" fontId="0" fillId="0" borderId="10" xfId="0" applyNumberFormat="1" applyBorder="1" applyAlignment="1">
      <alignment horizontal="center" wrapText="1"/>
    </xf>
    <xf numFmtId="0" fontId="0" fillId="3" borderId="8" xfId="0" applyFill="1" applyBorder="1" applyAlignment="1">
      <alignment wrapText="1"/>
    </xf>
    <xf numFmtId="0" fontId="0" fillId="0" borderId="8" xfId="0" applyBorder="1" applyAlignment="1">
      <alignment wrapText="1"/>
    </xf>
    <xf numFmtId="10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8" fontId="13" fillId="7" borderId="23" xfId="0" applyNumberFormat="1" applyFont="1" applyFill="1" applyBorder="1" applyAlignment="1">
      <alignment horizontal="center" vertical="center" wrapText="1"/>
    </xf>
    <xf numFmtId="8" fontId="15" fillId="4" borderId="26" xfId="0" applyNumberFormat="1" applyFont="1" applyFill="1" applyBorder="1" applyAlignment="1">
      <alignment horizontal="center" wrapText="1"/>
    </xf>
    <xf numFmtId="10" fontId="15" fillId="4" borderId="29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1" fillId="0" borderId="0" xfId="19" applyFont="1"/>
    <xf numFmtId="0" fontId="15" fillId="0" borderId="0" xfId="19"/>
    <xf numFmtId="0" fontId="22" fillId="0" borderId="2" xfId="19" applyFont="1" applyBorder="1" applyAlignment="1">
      <alignment horizontal="center" vertical="center"/>
    </xf>
    <xf numFmtId="0" fontId="21" fillId="0" borderId="3" xfId="19" applyFont="1" applyBorder="1" applyAlignment="1">
      <alignment horizontal="center" vertical="center" wrapText="1"/>
    </xf>
    <xf numFmtId="0" fontId="22" fillId="0" borderId="2" xfId="19" applyFont="1" applyBorder="1" applyAlignment="1">
      <alignment horizontal="center"/>
    </xf>
    <xf numFmtId="0" fontId="21" fillId="0" borderId="3" xfId="19" applyFont="1" applyBorder="1" applyAlignment="1">
      <alignment horizontal="center"/>
    </xf>
    <xf numFmtId="0" fontId="21" fillId="0" borderId="0" xfId="19" applyFont="1" applyBorder="1" applyAlignment="1"/>
    <xf numFmtId="0" fontId="1" fillId="0" borderId="0" xfId="1" applyBorder="1"/>
    <xf numFmtId="0" fontId="22" fillId="6" borderId="4" xfId="19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0" fillId="0" borderId="0" xfId="0" quotePrefix="1" applyFont="1" applyAlignment="1">
      <alignment horizontal="left" vertical="distributed"/>
    </xf>
    <xf numFmtId="0" fontId="17" fillId="0" borderId="0" xfId="0" applyFont="1" applyBorder="1" applyAlignment="1">
      <alignment horizontal="center"/>
    </xf>
    <xf numFmtId="8" fontId="0" fillId="0" borderId="10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8" fontId="0" fillId="0" borderId="12" xfId="0" applyNumberFormat="1" applyBorder="1" applyAlignment="1">
      <alignment horizontal="center" vertical="center" wrapText="1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8" fontId="16" fillId="4" borderId="27" xfId="0" applyNumberFormat="1" applyFont="1" applyFill="1" applyBorder="1" applyAlignment="1">
      <alignment horizontal="center" vertical="center" wrapText="1"/>
    </xf>
    <xf numFmtId="8" fontId="16" fillId="4" borderId="10" xfId="0" applyNumberFormat="1" applyFont="1" applyFill="1" applyBorder="1" applyAlignment="1">
      <alignment horizontal="center" vertical="center" wrapText="1"/>
    </xf>
    <xf numFmtId="8" fontId="16" fillId="4" borderId="30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13" fillId="5" borderId="7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8" fontId="13" fillId="5" borderId="1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8" fontId="13" fillId="5" borderId="8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wrapText="1"/>
    </xf>
    <xf numFmtId="0" fontId="14" fillId="9" borderId="14" xfId="0" applyFont="1" applyFill="1" applyBorder="1"/>
    <xf numFmtId="0" fontId="14" fillId="9" borderId="15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1" fillId="0" borderId="37" xfId="19" applyFont="1" applyBorder="1" applyAlignment="1">
      <alignment horizontal="center" vertical="center"/>
    </xf>
    <xf numFmtId="0" fontId="21" fillId="0" borderId="38" xfId="19" applyFont="1" applyBorder="1" applyAlignment="1">
      <alignment horizontal="center" vertical="center"/>
    </xf>
    <xf numFmtId="0" fontId="21" fillId="0" borderId="39" xfId="19" applyFont="1" applyBorder="1" applyAlignment="1">
      <alignment horizontal="center" vertical="center"/>
    </xf>
    <xf numFmtId="0" fontId="21" fillId="0" borderId="33" xfId="19" applyFont="1" applyBorder="1" applyAlignment="1">
      <alignment horizontal="center"/>
    </xf>
    <xf numFmtId="0" fontId="21" fillId="0" borderId="34" xfId="19" applyFont="1" applyBorder="1" applyAlignment="1">
      <alignment horizontal="center"/>
    </xf>
    <xf numFmtId="0" fontId="21" fillId="0" borderId="5" xfId="19" applyFont="1" applyBorder="1" applyAlignment="1">
      <alignment horizontal="center"/>
    </xf>
    <xf numFmtId="0" fontId="22" fillId="6" borderId="32" xfId="19" applyFont="1" applyFill="1" applyBorder="1" applyAlignment="1">
      <alignment horizontal="center" vertical="center"/>
    </xf>
    <xf numFmtId="0" fontId="22" fillId="6" borderId="35" xfId="19" applyFont="1" applyFill="1" applyBorder="1" applyAlignment="1">
      <alignment horizontal="center" vertical="center"/>
    </xf>
    <xf numFmtId="0" fontId="22" fillId="6" borderId="33" xfId="19" applyFont="1" applyFill="1" applyBorder="1" applyAlignment="1">
      <alignment horizontal="center"/>
    </xf>
    <xf numFmtId="0" fontId="22" fillId="6" borderId="34" xfId="19" applyFont="1" applyFill="1" applyBorder="1" applyAlignment="1">
      <alignment horizontal="center"/>
    </xf>
    <xf numFmtId="0" fontId="22" fillId="6" borderId="5" xfId="19" applyFont="1" applyFill="1" applyBorder="1" applyAlignment="1">
      <alignment horizontal="center"/>
    </xf>
    <xf numFmtId="0" fontId="22" fillId="6" borderId="36" xfId="19" applyFont="1" applyFill="1" applyBorder="1" applyAlignment="1">
      <alignment horizontal="center"/>
    </xf>
    <xf numFmtId="0" fontId="13" fillId="8" borderId="6" xfId="19" applyFont="1" applyFill="1" applyBorder="1" applyAlignment="1">
      <alignment horizontal="center" wrapText="1"/>
    </xf>
    <xf numFmtId="0" fontId="13" fillId="8" borderId="0" xfId="19" applyFont="1" applyFill="1" applyAlignment="1">
      <alignment horizontal="center" wrapText="1"/>
    </xf>
    <xf numFmtId="0" fontId="13" fillId="8" borderId="1" xfId="19" applyFont="1" applyFill="1" applyBorder="1" applyAlignment="1">
      <alignment horizontal="center" wrapText="1"/>
    </xf>
    <xf numFmtId="0" fontId="22" fillId="6" borderId="2" xfId="19" applyFont="1" applyFill="1" applyBorder="1" applyAlignment="1">
      <alignment horizontal="center"/>
    </xf>
    <xf numFmtId="0" fontId="22" fillId="6" borderId="3" xfId="19" applyFont="1" applyFill="1" applyBorder="1" applyAlignment="1">
      <alignment horizontal="center"/>
    </xf>
    <xf numFmtId="0" fontId="22" fillId="6" borderId="4" xfId="19" applyFont="1" applyFill="1" applyBorder="1" applyAlignment="1">
      <alignment horizontal="center"/>
    </xf>
  </cellXfs>
  <cellStyles count="20">
    <cellStyle name="Moeda 10 2" xfId="4" xr:uid="{00000000-0005-0000-0000-000000000000}"/>
    <cellStyle name="Moeda 13 2" xfId="5" xr:uid="{00000000-0005-0000-0000-000001000000}"/>
    <cellStyle name="Moeda 14 2" xfId="6" xr:uid="{00000000-0005-0000-0000-000002000000}"/>
    <cellStyle name="Moeda 15 2" xfId="7" xr:uid="{00000000-0005-0000-0000-000003000000}"/>
    <cellStyle name="Moeda 2 2" xfId="8" xr:uid="{00000000-0005-0000-0000-000004000000}"/>
    <cellStyle name="Moeda 3 2" xfId="9" xr:uid="{00000000-0005-0000-0000-000005000000}"/>
    <cellStyle name="Moeda 4 2" xfId="10" xr:uid="{00000000-0005-0000-0000-000006000000}"/>
    <cellStyle name="Moeda 5 2" xfId="11" xr:uid="{00000000-0005-0000-0000-000007000000}"/>
    <cellStyle name="Moeda 6 2" xfId="12" xr:uid="{00000000-0005-0000-0000-000008000000}"/>
    <cellStyle name="Moeda 7 2" xfId="13" xr:uid="{00000000-0005-0000-0000-000009000000}"/>
    <cellStyle name="Moeda 8 2" xfId="14" xr:uid="{00000000-0005-0000-0000-00000A000000}"/>
    <cellStyle name="Moeda 9 2" xfId="15" xr:uid="{00000000-0005-0000-0000-00000B000000}"/>
    <cellStyle name="Normal" xfId="0" builtinId="0"/>
    <cellStyle name="Normal 2" xfId="3" xr:uid="{00000000-0005-0000-0000-00000D000000}"/>
    <cellStyle name="Normal 3" xfId="19" xr:uid="{5363B47B-96CF-4920-9745-DBF5BC4A2FA1}"/>
    <cellStyle name="Normal_Anexo VII-C TP -201 Composição do BDI" xfId="1" xr:uid="{00000000-0005-0000-0000-00000E000000}"/>
    <cellStyle name="Porcentagem 2" xfId="2" xr:uid="{00000000-0005-0000-0000-000010000000}"/>
    <cellStyle name="Separador de milhares 10 2" xfId="16" xr:uid="{00000000-0005-0000-0000-000011000000}"/>
    <cellStyle name="Separador de milhares 13 2" xfId="17" xr:uid="{00000000-0005-0000-0000-000012000000}"/>
    <cellStyle name="Separador de milhares 15 2" xfId="18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Arquivos%20da%20UFF/CPL/Licita&#231;&#227;o/RDC/2021/Arquivos%20SAEP%20Levant%20Arquit%20e%20Topogr%20Fac%20Direito%20e%20Farm&#225;cia/RDC%2007-2021%20Levant%20Arquit%20PEB%20Direito%20e%20Farm&#225;cia/3-%20Anexo%20III%20RDC%20-202%20Or&#231;amento%20Sint&#233;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>
        <row r="13">
          <cell r="L13">
            <v>2600.0010499999999</v>
          </cell>
        </row>
        <row r="14">
          <cell r="L14">
            <v>12680.001047040001</v>
          </cell>
        </row>
        <row r="15">
          <cell r="L15">
            <v>8900.0004000000008</v>
          </cell>
        </row>
        <row r="16">
          <cell r="L16">
            <v>22400.000593920002</v>
          </cell>
        </row>
        <row r="17">
          <cell r="L17">
            <v>3499.9987999999998</v>
          </cell>
        </row>
        <row r="20">
          <cell r="L20">
            <v>2600</v>
          </cell>
        </row>
        <row r="21">
          <cell r="L21">
            <v>7626</v>
          </cell>
        </row>
        <row r="22">
          <cell r="L22">
            <v>4544.0010000000002</v>
          </cell>
        </row>
        <row r="23">
          <cell r="L23">
            <v>14300</v>
          </cell>
        </row>
        <row r="24">
          <cell r="L24">
            <v>2240.00155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workbookViewId="0">
      <selection activeCell="A2" sqref="A2:L2"/>
    </sheetView>
  </sheetViews>
  <sheetFormatPr defaultColWidth="10.28515625" defaultRowHeight="11.25" x14ac:dyDescent="0.15"/>
  <cols>
    <col min="1" max="1" width="5.28515625" style="2" bestFit="1" customWidth="1"/>
    <col min="2" max="2" width="20.42578125" style="2" customWidth="1"/>
    <col min="3" max="3" width="19.42578125" style="2" bestFit="1" customWidth="1"/>
    <col min="4" max="4" width="10.85546875" style="2" bestFit="1" customWidth="1"/>
    <col min="5" max="6" width="10.7109375" style="2" bestFit="1" customWidth="1"/>
    <col min="7" max="11" width="11.7109375" style="2" bestFit="1" customWidth="1"/>
    <col min="12" max="12" width="12.7109375" style="2" bestFit="1" customWidth="1"/>
    <col min="13" max="16384" width="10.28515625" style="2"/>
  </cols>
  <sheetData>
    <row r="1" spans="1:13" ht="1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1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5" x14ac:dyDescent="0.2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ht="15" x14ac:dyDescent="0.2">
      <c r="A4" s="5"/>
      <c r="B4" s="5"/>
      <c r="C4" s="5"/>
      <c r="D4" s="5"/>
      <c r="E4" s="1"/>
      <c r="F4" s="1"/>
      <c r="G4" s="1"/>
      <c r="H4" s="1"/>
    </row>
    <row r="5" spans="1:13" ht="15" x14ac:dyDescent="0.2">
      <c r="A5" s="59" t="s">
        <v>39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ht="14.25" x14ac:dyDescent="0.15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"/>
    </row>
    <row r="7" spans="1:13" ht="14.25" x14ac:dyDescent="0.2">
      <c r="A7" s="51" t="s">
        <v>71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8"/>
    </row>
    <row r="8" spans="1:13" ht="12" thickBot="1" x14ac:dyDescent="0.2">
      <c r="A8" s="4"/>
      <c r="B8" s="4"/>
      <c r="C8" s="4"/>
      <c r="D8" s="4"/>
      <c r="E8" s="3"/>
      <c r="F8" s="3"/>
      <c r="G8" s="3"/>
      <c r="H8" s="3"/>
    </row>
    <row r="9" spans="1:13" ht="15.75" customHeight="1" thickTop="1" x14ac:dyDescent="0.25">
      <c r="A9" s="84" t="s">
        <v>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3" ht="15" customHeight="1" x14ac:dyDescent="0.15">
      <c r="A10" s="30" t="s">
        <v>2</v>
      </c>
      <c r="B10" s="31" t="s">
        <v>6</v>
      </c>
      <c r="C10" s="32" t="s">
        <v>45</v>
      </c>
      <c r="D10" s="33" t="s">
        <v>7</v>
      </c>
      <c r="E10" s="31" t="s">
        <v>8</v>
      </c>
      <c r="F10" s="31" t="s">
        <v>9</v>
      </c>
      <c r="G10" s="31" t="s">
        <v>10</v>
      </c>
      <c r="H10" s="31" t="s">
        <v>11</v>
      </c>
      <c r="I10" s="33" t="s">
        <v>12</v>
      </c>
      <c r="J10" s="33" t="s">
        <v>13</v>
      </c>
      <c r="K10" s="33" t="s">
        <v>14</v>
      </c>
      <c r="L10" s="34" t="s">
        <v>15</v>
      </c>
    </row>
    <row r="11" spans="1:13" ht="15.75" customHeight="1" x14ac:dyDescent="0.15">
      <c r="A11" s="78" t="s">
        <v>16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3" ht="6.95" customHeight="1" x14ac:dyDescent="0.25">
      <c r="A12" s="81" t="s">
        <v>17</v>
      </c>
      <c r="B12" s="82" t="s">
        <v>18</v>
      </c>
      <c r="C12" s="83">
        <f>[3]Orçamento!$L$13</f>
        <v>2600.0010499999999</v>
      </c>
      <c r="D12" s="23"/>
      <c r="E12" s="24"/>
      <c r="F12" s="24"/>
      <c r="G12" s="24"/>
      <c r="H12" s="24"/>
      <c r="I12" s="24"/>
      <c r="J12" s="24"/>
      <c r="K12" s="24"/>
      <c r="L12" s="60">
        <f>SUM(D13:K13)</f>
        <v>2600.0010499999999</v>
      </c>
    </row>
    <row r="13" spans="1:13" ht="15" x14ac:dyDescent="0.25">
      <c r="A13" s="71"/>
      <c r="B13" s="73"/>
      <c r="C13" s="74"/>
      <c r="D13" s="15">
        <f>C12*D14</f>
        <v>2600.0010499999999</v>
      </c>
      <c r="E13" s="15"/>
      <c r="F13" s="15"/>
      <c r="G13" s="15"/>
      <c r="H13" s="15"/>
      <c r="I13" s="15"/>
      <c r="J13" s="15"/>
      <c r="K13" s="15"/>
      <c r="L13" s="49"/>
    </row>
    <row r="14" spans="1:13" ht="15" x14ac:dyDescent="0.25">
      <c r="A14" s="71"/>
      <c r="B14" s="73"/>
      <c r="C14" s="74"/>
      <c r="D14" s="16">
        <v>1</v>
      </c>
      <c r="E14" s="16"/>
      <c r="F14" s="16"/>
      <c r="G14" s="16"/>
      <c r="H14" s="16"/>
      <c r="I14" s="16"/>
      <c r="J14" s="16"/>
      <c r="K14" s="16"/>
      <c r="L14" s="22">
        <f>L12/C12</f>
        <v>1</v>
      </c>
    </row>
    <row r="15" spans="1:13" ht="6.95" customHeight="1" x14ac:dyDescent="0.25">
      <c r="A15" s="70" t="s">
        <v>19</v>
      </c>
      <c r="B15" s="72" t="s">
        <v>20</v>
      </c>
      <c r="C15" s="74">
        <f>[3]Orçamento!$L$14</f>
        <v>12680.001047040001</v>
      </c>
      <c r="D15" s="16"/>
      <c r="E15" s="17"/>
      <c r="F15" s="17"/>
      <c r="G15" s="17"/>
      <c r="H15" s="16"/>
      <c r="I15" s="16"/>
      <c r="J15" s="16"/>
      <c r="K15" s="16"/>
      <c r="L15" s="49">
        <f>SUM(D16:K16)</f>
        <v>12680.001047040001</v>
      </c>
    </row>
    <row r="16" spans="1:13" ht="15" x14ac:dyDescent="0.25">
      <c r="A16" s="71"/>
      <c r="B16" s="73"/>
      <c r="C16" s="74"/>
      <c r="D16" s="15"/>
      <c r="E16" s="15">
        <f t="shared" ref="E16:F16" si="0">E20*$C15</f>
        <v>0</v>
      </c>
      <c r="F16" s="15">
        <f t="shared" si="0"/>
        <v>0</v>
      </c>
      <c r="G16" s="15">
        <f>G20*$C15</f>
        <v>12680.001047040001</v>
      </c>
      <c r="H16" s="15"/>
      <c r="I16" s="15"/>
      <c r="J16" s="15"/>
      <c r="K16" s="15"/>
      <c r="L16" s="49"/>
    </row>
    <row r="17" spans="1:12" ht="15" x14ac:dyDescent="0.25">
      <c r="A17" s="71"/>
      <c r="B17" s="73"/>
      <c r="C17" s="74"/>
      <c r="D17" s="16"/>
      <c r="E17" s="16">
        <v>0</v>
      </c>
      <c r="F17" s="16">
        <v>0</v>
      </c>
      <c r="G17" s="16">
        <v>1</v>
      </c>
      <c r="H17" s="16"/>
      <c r="I17" s="16"/>
      <c r="J17" s="16"/>
      <c r="K17" s="16"/>
      <c r="L17" s="22">
        <f>L15/C15</f>
        <v>1</v>
      </c>
    </row>
    <row r="18" spans="1:12" ht="6.95" customHeight="1" x14ac:dyDescent="0.25">
      <c r="A18" s="70" t="s">
        <v>21</v>
      </c>
      <c r="B18" s="72" t="s">
        <v>22</v>
      </c>
      <c r="C18" s="74">
        <f>[3]Orçamento!$L$15</f>
        <v>8900.0004000000008</v>
      </c>
      <c r="D18" s="16"/>
      <c r="E18" s="17"/>
      <c r="F18" s="17"/>
      <c r="G18" s="17"/>
      <c r="H18" s="16"/>
      <c r="I18" s="16"/>
      <c r="J18" s="16"/>
      <c r="K18" s="16"/>
      <c r="L18" s="49">
        <f>SUM(D19:K19)</f>
        <v>8900.0004000000008</v>
      </c>
    </row>
    <row r="19" spans="1:12" ht="15" x14ac:dyDescent="0.25">
      <c r="A19" s="71"/>
      <c r="B19" s="73"/>
      <c r="C19" s="74"/>
      <c r="D19" s="15"/>
      <c r="E19" s="15">
        <f t="shared" ref="E19:F19" si="1">E20*$C18</f>
        <v>0</v>
      </c>
      <c r="F19" s="15">
        <f t="shared" si="1"/>
        <v>0</v>
      </c>
      <c r="G19" s="15">
        <f>G20*$C18</f>
        <v>8900.0004000000008</v>
      </c>
      <c r="H19" s="15"/>
      <c r="I19" s="15"/>
      <c r="J19" s="15"/>
      <c r="K19" s="15"/>
      <c r="L19" s="49"/>
    </row>
    <row r="20" spans="1:12" ht="15" x14ac:dyDescent="0.25">
      <c r="A20" s="71"/>
      <c r="B20" s="73"/>
      <c r="C20" s="74"/>
      <c r="D20" s="16"/>
      <c r="E20" s="16">
        <v>0</v>
      </c>
      <c r="F20" s="16">
        <v>0</v>
      </c>
      <c r="G20" s="16">
        <v>1</v>
      </c>
      <c r="H20" s="16"/>
      <c r="I20" s="16"/>
      <c r="J20" s="16"/>
      <c r="K20" s="16"/>
      <c r="L20" s="22">
        <f>L18/C18</f>
        <v>1</v>
      </c>
    </row>
    <row r="21" spans="1:12" ht="6.95" customHeight="1" x14ac:dyDescent="0.25">
      <c r="A21" s="70" t="s">
        <v>23</v>
      </c>
      <c r="B21" s="72" t="s">
        <v>24</v>
      </c>
      <c r="C21" s="74">
        <f>[3]Orçamento!$L$16</f>
        <v>22400.000593920002</v>
      </c>
      <c r="D21" s="16"/>
      <c r="E21" s="16"/>
      <c r="F21" s="16"/>
      <c r="G21" s="16"/>
      <c r="H21" s="17"/>
      <c r="I21" s="17"/>
      <c r="J21" s="17"/>
      <c r="K21" s="17"/>
      <c r="L21" s="49">
        <f>SUM(D22:K22)</f>
        <v>22400.000593920002</v>
      </c>
    </row>
    <row r="22" spans="1:12" ht="15" x14ac:dyDescent="0.25">
      <c r="A22" s="71"/>
      <c r="B22" s="73"/>
      <c r="C22" s="74"/>
      <c r="D22" s="15"/>
      <c r="E22" s="15"/>
      <c r="F22" s="15"/>
      <c r="G22" s="15"/>
      <c r="H22" s="15">
        <f t="shared" ref="H22:J22" si="2">H23*$C21</f>
        <v>0</v>
      </c>
      <c r="I22" s="15">
        <f t="shared" si="2"/>
        <v>0</v>
      </c>
      <c r="J22" s="15">
        <f t="shared" si="2"/>
        <v>0</v>
      </c>
      <c r="K22" s="15">
        <f>K23*$C21</f>
        <v>22400.000593920002</v>
      </c>
      <c r="L22" s="49"/>
    </row>
    <row r="23" spans="1:12" ht="15" x14ac:dyDescent="0.25">
      <c r="A23" s="71"/>
      <c r="B23" s="73"/>
      <c r="C23" s="74"/>
      <c r="D23" s="16"/>
      <c r="E23" s="16"/>
      <c r="F23" s="16"/>
      <c r="G23" s="16"/>
      <c r="H23" s="16">
        <v>0</v>
      </c>
      <c r="I23" s="16">
        <v>0</v>
      </c>
      <c r="J23" s="16">
        <v>0</v>
      </c>
      <c r="K23" s="16">
        <v>1</v>
      </c>
      <c r="L23" s="22">
        <f>L21/C21</f>
        <v>1</v>
      </c>
    </row>
    <row r="24" spans="1:12" ht="6.95" customHeight="1" x14ac:dyDescent="0.25">
      <c r="A24" s="70" t="s">
        <v>25</v>
      </c>
      <c r="B24" s="72" t="s">
        <v>26</v>
      </c>
      <c r="C24" s="74">
        <f>[3]Orçamento!$L$17</f>
        <v>3499.9987999999998</v>
      </c>
      <c r="D24" s="16"/>
      <c r="E24" s="16"/>
      <c r="F24" s="16"/>
      <c r="G24" s="16"/>
      <c r="H24" s="17"/>
      <c r="I24" s="17"/>
      <c r="J24" s="17"/>
      <c r="K24" s="17"/>
      <c r="L24" s="49">
        <f>SUM(D25:K25)</f>
        <v>3499.9987999999998</v>
      </c>
    </row>
    <row r="25" spans="1:12" ht="15" x14ac:dyDescent="0.25">
      <c r="A25" s="71"/>
      <c r="B25" s="73"/>
      <c r="C25" s="74"/>
      <c r="D25" s="15"/>
      <c r="E25" s="15"/>
      <c r="F25" s="15"/>
      <c r="G25" s="15"/>
      <c r="H25" s="15">
        <f t="shared" ref="H25:J25" si="3">H26*$C24</f>
        <v>0</v>
      </c>
      <c r="I25" s="15">
        <f t="shared" si="3"/>
        <v>0</v>
      </c>
      <c r="J25" s="15">
        <f t="shared" si="3"/>
        <v>0</v>
      </c>
      <c r="K25" s="15">
        <f>K26*$C24</f>
        <v>3499.9987999999998</v>
      </c>
      <c r="L25" s="49"/>
    </row>
    <row r="26" spans="1:12" ht="15" x14ac:dyDescent="0.25">
      <c r="A26" s="75"/>
      <c r="B26" s="76"/>
      <c r="C26" s="77"/>
      <c r="D26" s="25"/>
      <c r="E26" s="25"/>
      <c r="F26" s="25"/>
      <c r="G26" s="25"/>
      <c r="H26" s="25">
        <v>0</v>
      </c>
      <c r="I26" s="25">
        <v>0</v>
      </c>
      <c r="J26" s="25">
        <v>0</v>
      </c>
      <c r="K26" s="25">
        <v>1</v>
      </c>
      <c r="L26" s="26">
        <f>L24/C24</f>
        <v>1</v>
      </c>
    </row>
    <row r="27" spans="1:12" ht="15.75" customHeight="1" x14ac:dyDescent="0.15">
      <c r="A27" s="78" t="s">
        <v>27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</row>
    <row r="28" spans="1:12" ht="6.95" customHeight="1" x14ac:dyDescent="0.25">
      <c r="A28" s="81" t="s">
        <v>28</v>
      </c>
      <c r="B28" s="82" t="s">
        <v>18</v>
      </c>
      <c r="C28" s="83">
        <f>[3]Orçamento!$L$20</f>
        <v>2600</v>
      </c>
      <c r="D28" s="23"/>
      <c r="E28" s="24"/>
      <c r="F28" s="24"/>
      <c r="G28" s="24"/>
      <c r="H28" s="24"/>
      <c r="I28" s="24"/>
      <c r="J28" s="24"/>
      <c r="K28" s="24"/>
      <c r="L28" s="60">
        <f>SUM(D29:K29)</f>
        <v>2600</v>
      </c>
    </row>
    <row r="29" spans="1:12" ht="15" x14ac:dyDescent="0.25">
      <c r="A29" s="71"/>
      <c r="B29" s="73"/>
      <c r="C29" s="74"/>
      <c r="D29" s="15">
        <f>D30*$C28</f>
        <v>2600</v>
      </c>
      <c r="E29" s="15"/>
      <c r="F29" s="15"/>
      <c r="G29" s="15"/>
      <c r="H29" s="15"/>
      <c r="I29" s="15"/>
      <c r="J29" s="15"/>
      <c r="K29" s="15"/>
      <c r="L29" s="49"/>
    </row>
    <row r="30" spans="1:12" ht="15" x14ac:dyDescent="0.25">
      <c r="A30" s="71"/>
      <c r="B30" s="73"/>
      <c r="C30" s="74"/>
      <c r="D30" s="16">
        <v>1</v>
      </c>
      <c r="E30" s="16"/>
      <c r="F30" s="16"/>
      <c r="G30" s="16"/>
      <c r="H30" s="16"/>
      <c r="I30" s="16"/>
      <c r="J30" s="16"/>
      <c r="K30" s="16"/>
      <c r="L30" s="22">
        <f>L28/C28</f>
        <v>1</v>
      </c>
    </row>
    <row r="31" spans="1:12" ht="6.95" customHeight="1" x14ac:dyDescent="0.25">
      <c r="A31" s="70" t="s">
        <v>29</v>
      </c>
      <c r="B31" s="72" t="s">
        <v>20</v>
      </c>
      <c r="C31" s="74">
        <f>[3]Orçamento!$L$21</f>
        <v>7626</v>
      </c>
      <c r="D31" s="16"/>
      <c r="E31" s="17"/>
      <c r="F31" s="17"/>
      <c r="G31" s="17"/>
      <c r="H31" s="16"/>
      <c r="I31" s="16"/>
      <c r="J31" s="16"/>
      <c r="K31" s="16"/>
      <c r="L31" s="49">
        <f>SUM(D32:K32)</f>
        <v>7626</v>
      </c>
    </row>
    <row r="32" spans="1:12" ht="15" x14ac:dyDescent="0.25">
      <c r="A32" s="71"/>
      <c r="B32" s="73"/>
      <c r="C32" s="74"/>
      <c r="D32" s="15"/>
      <c r="E32" s="15">
        <f t="shared" ref="E32:G32" si="4">E33*$C31</f>
        <v>0</v>
      </c>
      <c r="F32" s="15">
        <f t="shared" si="4"/>
        <v>0</v>
      </c>
      <c r="G32" s="15">
        <f t="shared" si="4"/>
        <v>7626</v>
      </c>
      <c r="H32" s="15"/>
      <c r="I32" s="15"/>
      <c r="J32" s="15"/>
      <c r="K32" s="15"/>
      <c r="L32" s="49"/>
    </row>
    <row r="33" spans="1:12" ht="15" x14ac:dyDescent="0.25">
      <c r="A33" s="71"/>
      <c r="B33" s="73"/>
      <c r="C33" s="74"/>
      <c r="D33" s="16"/>
      <c r="E33" s="16">
        <v>0</v>
      </c>
      <c r="F33" s="16">
        <v>0</v>
      </c>
      <c r="G33" s="16">
        <v>1</v>
      </c>
      <c r="H33" s="16"/>
      <c r="I33" s="16"/>
      <c r="J33" s="16"/>
      <c r="K33" s="16"/>
      <c r="L33" s="22">
        <f>L31/C31</f>
        <v>1</v>
      </c>
    </row>
    <row r="34" spans="1:12" ht="6.95" customHeight="1" x14ac:dyDescent="0.25">
      <c r="A34" s="70" t="s">
        <v>30</v>
      </c>
      <c r="B34" s="72" t="s">
        <v>22</v>
      </c>
      <c r="C34" s="74">
        <f>[3]Orçamento!$L$22</f>
        <v>4544.0010000000002</v>
      </c>
      <c r="D34" s="16"/>
      <c r="E34" s="17"/>
      <c r="F34" s="17"/>
      <c r="G34" s="17"/>
      <c r="H34" s="16"/>
      <c r="I34" s="16"/>
      <c r="J34" s="16"/>
      <c r="K34" s="16"/>
      <c r="L34" s="49">
        <f>SUM(D35:K35)</f>
        <v>4544.0010000000002</v>
      </c>
    </row>
    <row r="35" spans="1:12" ht="15" x14ac:dyDescent="0.25">
      <c r="A35" s="71"/>
      <c r="B35" s="73"/>
      <c r="C35" s="74"/>
      <c r="D35" s="15"/>
      <c r="E35" s="15">
        <f t="shared" ref="E35" si="5">E36*$C34</f>
        <v>0</v>
      </c>
      <c r="F35" s="15">
        <f t="shared" ref="F35" si="6">F36*$C34</f>
        <v>0</v>
      </c>
      <c r="G35" s="15">
        <f t="shared" ref="G35" si="7">G36*$C34</f>
        <v>4544.0010000000002</v>
      </c>
      <c r="H35" s="15"/>
      <c r="I35" s="15"/>
      <c r="J35" s="15"/>
      <c r="K35" s="15"/>
      <c r="L35" s="49"/>
    </row>
    <row r="36" spans="1:12" ht="15" x14ac:dyDescent="0.25">
      <c r="A36" s="71"/>
      <c r="B36" s="73"/>
      <c r="C36" s="74"/>
      <c r="D36" s="16"/>
      <c r="E36" s="16">
        <v>0</v>
      </c>
      <c r="F36" s="16">
        <v>0</v>
      </c>
      <c r="G36" s="16">
        <v>1</v>
      </c>
      <c r="H36" s="16"/>
      <c r="I36" s="16"/>
      <c r="J36" s="16"/>
      <c r="K36" s="16"/>
      <c r="L36" s="22">
        <f>L34/C34</f>
        <v>1</v>
      </c>
    </row>
    <row r="37" spans="1:12" ht="6.95" customHeight="1" x14ac:dyDescent="0.25">
      <c r="A37" s="70" t="s">
        <v>31</v>
      </c>
      <c r="B37" s="72" t="s">
        <v>24</v>
      </c>
      <c r="C37" s="74">
        <f>[3]Orçamento!$L$23</f>
        <v>14300</v>
      </c>
      <c r="D37" s="16"/>
      <c r="E37" s="16"/>
      <c r="F37" s="16"/>
      <c r="G37" s="16"/>
      <c r="H37" s="17"/>
      <c r="I37" s="17"/>
      <c r="J37" s="17"/>
      <c r="K37" s="17"/>
      <c r="L37" s="49">
        <f>SUM(D38:K38)</f>
        <v>14300</v>
      </c>
    </row>
    <row r="38" spans="1:12" ht="15" x14ac:dyDescent="0.25">
      <c r="A38" s="71"/>
      <c r="B38" s="73"/>
      <c r="C38" s="74"/>
      <c r="D38" s="15"/>
      <c r="E38" s="15"/>
      <c r="F38" s="15"/>
      <c r="G38" s="15"/>
      <c r="H38" s="15">
        <f t="shared" ref="H38" si="8">H39*$C37</f>
        <v>0</v>
      </c>
      <c r="I38" s="15">
        <f t="shared" ref="I38" si="9">I39*$C37</f>
        <v>0</v>
      </c>
      <c r="J38" s="15">
        <f t="shared" ref="J38" si="10">J39*$C37</f>
        <v>0</v>
      </c>
      <c r="K38" s="15">
        <f t="shared" ref="K38" si="11">K39*$C37</f>
        <v>14300</v>
      </c>
      <c r="L38" s="49"/>
    </row>
    <row r="39" spans="1:12" ht="15" x14ac:dyDescent="0.25">
      <c r="A39" s="71"/>
      <c r="B39" s="73"/>
      <c r="C39" s="74"/>
      <c r="D39" s="16"/>
      <c r="E39" s="16"/>
      <c r="F39" s="16"/>
      <c r="G39" s="16"/>
      <c r="H39" s="16">
        <v>0</v>
      </c>
      <c r="I39" s="16">
        <v>0</v>
      </c>
      <c r="J39" s="16">
        <v>0</v>
      </c>
      <c r="K39" s="16">
        <v>1</v>
      </c>
      <c r="L39" s="22">
        <f>L37/C37</f>
        <v>1</v>
      </c>
    </row>
    <row r="40" spans="1:12" ht="6.95" customHeight="1" x14ac:dyDescent="0.25">
      <c r="A40" s="70" t="s">
        <v>32</v>
      </c>
      <c r="B40" s="72" t="s">
        <v>26</v>
      </c>
      <c r="C40" s="74">
        <f>[3]Orçamento!$L$24</f>
        <v>2240.00155</v>
      </c>
      <c r="D40" s="16"/>
      <c r="E40" s="16"/>
      <c r="F40" s="16"/>
      <c r="G40" s="16"/>
      <c r="H40" s="17"/>
      <c r="I40" s="17"/>
      <c r="J40" s="17"/>
      <c r="K40" s="17"/>
      <c r="L40" s="49">
        <f>SUM(D41:K41)</f>
        <v>2240.00155</v>
      </c>
    </row>
    <row r="41" spans="1:12" ht="15" x14ac:dyDescent="0.25">
      <c r="A41" s="71"/>
      <c r="B41" s="73"/>
      <c r="C41" s="74"/>
      <c r="D41" s="15"/>
      <c r="E41" s="15"/>
      <c r="F41" s="15"/>
      <c r="G41" s="15"/>
      <c r="H41" s="15">
        <f t="shared" ref="H41" si="12">H42*$C40</f>
        <v>0</v>
      </c>
      <c r="I41" s="15">
        <f t="shared" ref="I41" si="13">I42*$C40</f>
        <v>0</v>
      </c>
      <c r="J41" s="15">
        <f t="shared" ref="J41" si="14">J42*$C40</f>
        <v>0</v>
      </c>
      <c r="K41" s="15">
        <f t="shared" ref="K41" si="15">K42*$C40</f>
        <v>2240.00155</v>
      </c>
      <c r="L41" s="49"/>
    </row>
    <row r="42" spans="1:12" ht="15" x14ac:dyDescent="0.25">
      <c r="A42" s="75"/>
      <c r="B42" s="76"/>
      <c r="C42" s="77"/>
      <c r="D42" s="25"/>
      <c r="E42" s="25"/>
      <c r="F42" s="25"/>
      <c r="G42" s="25"/>
      <c r="H42" s="25">
        <v>0</v>
      </c>
      <c r="I42" s="25">
        <v>0</v>
      </c>
      <c r="J42" s="25">
        <v>0</v>
      </c>
      <c r="K42" s="25">
        <v>1</v>
      </c>
      <c r="L42" s="26">
        <f>L40/C40</f>
        <v>1</v>
      </c>
    </row>
    <row r="43" spans="1:12" ht="15" customHeight="1" x14ac:dyDescent="0.25">
      <c r="A43" s="61" t="s">
        <v>33</v>
      </c>
      <c r="B43" s="62"/>
      <c r="C43" s="62"/>
      <c r="D43" s="28">
        <f>SUM(D13+D29+D25+D22+D16+D19+D32+D35+D41+D38)</f>
        <v>5200.0010499999999</v>
      </c>
      <c r="E43" s="28">
        <f t="shared" ref="E43:K43" si="16">SUM(E13+E29+E25+E22+E16+E19+E32+E35+E41+E38)</f>
        <v>0</v>
      </c>
      <c r="F43" s="28">
        <f t="shared" si="16"/>
        <v>0</v>
      </c>
      <c r="G43" s="28">
        <f t="shared" si="16"/>
        <v>33750.002447040002</v>
      </c>
      <c r="H43" s="28">
        <f t="shared" si="16"/>
        <v>0</v>
      </c>
      <c r="I43" s="28">
        <f t="shared" si="16"/>
        <v>0</v>
      </c>
      <c r="J43" s="28">
        <f t="shared" si="16"/>
        <v>0</v>
      </c>
      <c r="K43" s="28">
        <f t="shared" si="16"/>
        <v>42440.000943920008</v>
      </c>
      <c r="L43" s="63">
        <f>SUM(L12+L28+L24+L21+L15+L18+L31+L34+L40+L37)</f>
        <v>81390.004440960009</v>
      </c>
    </row>
    <row r="44" spans="1:12" ht="15" x14ac:dyDescent="0.25">
      <c r="A44" s="66" t="s">
        <v>34</v>
      </c>
      <c r="B44" s="67"/>
      <c r="C44" s="67"/>
      <c r="D44" s="18">
        <f>D43</f>
        <v>5200.0010499999999</v>
      </c>
      <c r="E44" s="18">
        <f t="shared" ref="E44:K44" si="17">E43+D44</f>
        <v>5200.0010499999999</v>
      </c>
      <c r="F44" s="18">
        <f t="shared" si="17"/>
        <v>5200.0010499999999</v>
      </c>
      <c r="G44" s="18">
        <f t="shared" si="17"/>
        <v>38950.003497040001</v>
      </c>
      <c r="H44" s="18">
        <f t="shared" si="17"/>
        <v>38950.003497040001</v>
      </c>
      <c r="I44" s="18">
        <f t="shared" si="17"/>
        <v>38950.003497040001</v>
      </c>
      <c r="J44" s="18">
        <f t="shared" si="17"/>
        <v>38950.003497040001</v>
      </c>
      <c r="K44" s="18">
        <f t="shared" si="17"/>
        <v>81390.004440960009</v>
      </c>
      <c r="L44" s="64"/>
    </row>
    <row r="45" spans="1:12" ht="15" x14ac:dyDescent="0.25">
      <c r="A45" s="66" t="s">
        <v>35</v>
      </c>
      <c r="B45" s="67"/>
      <c r="C45" s="67"/>
      <c r="D45" s="19">
        <f>D43/L43</f>
        <v>6.3889922180457193E-2</v>
      </c>
      <c r="E45" s="19">
        <f>E43/L43</f>
        <v>0</v>
      </c>
      <c r="F45" s="19">
        <f>F43/L43</f>
        <v>0</v>
      </c>
      <c r="G45" s="19">
        <f>G43/L43</f>
        <v>0.41467011433230871</v>
      </c>
      <c r="H45" s="19">
        <f>H43/L43</f>
        <v>0</v>
      </c>
      <c r="I45" s="19">
        <f>I43/L43</f>
        <v>0</v>
      </c>
      <c r="J45" s="19">
        <f>J43/L43</f>
        <v>0</v>
      </c>
      <c r="K45" s="19">
        <f>K43/L43</f>
        <v>0.52143996348723409</v>
      </c>
      <c r="L45" s="64"/>
    </row>
    <row r="46" spans="1:12" ht="15" x14ac:dyDescent="0.25">
      <c r="A46" s="68" t="s">
        <v>36</v>
      </c>
      <c r="B46" s="69"/>
      <c r="C46" s="69"/>
      <c r="D46" s="29">
        <f>D44/L43</f>
        <v>6.3889922180457193E-2</v>
      </c>
      <c r="E46" s="29">
        <f>E44/L43</f>
        <v>6.3889922180457193E-2</v>
      </c>
      <c r="F46" s="29">
        <f>F44/L43</f>
        <v>6.3889922180457193E-2</v>
      </c>
      <c r="G46" s="29">
        <f>G44/L43</f>
        <v>0.47856003651276591</v>
      </c>
      <c r="H46" s="29">
        <f>H44/L43</f>
        <v>0.47856003651276591</v>
      </c>
      <c r="I46" s="29">
        <f>I44/L43</f>
        <v>0.47856003651276591</v>
      </c>
      <c r="J46" s="29">
        <f>J44/L43</f>
        <v>0.47856003651276591</v>
      </c>
      <c r="K46" s="29">
        <f>K44/L43</f>
        <v>1</v>
      </c>
      <c r="L46" s="65"/>
    </row>
    <row r="47" spans="1:12" ht="15.75" thickBot="1" x14ac:dyDescent="0.2">
      <c r="A47" s="52" t="s">
        <v>37</v>
      </c>
      <c r="B47" s="53"/>
      <c r="C47" s="27">
        <f>SUM(C12:C42)</f>
        <v>81390.004440960009</v>
      </c>
      <c r="D47" s="54" t="s">
        <v>38</v>
      </c>
      <c r="E47" s="55"/>
      <c r="F47" s="55"/>
      <c r="G47" s="55"/>
      <c r="H47" s="55"/>
      <c r="I47" s="55"/>
      <c r="J47" s="55"/>
      <c r="K47" s="55"/>
      <c r="L47" s="56"/>
    </row>
    <row r="48" spans="1:12" ht="26.25" customHeight="1" thickTop="1" x14ac:dyDescent="0.15">
      <c r="A48" s="45" t="s">
        <v>3</v>
      </c>
      <c r="B48" s="45"/>
      <c r="C48" s="45"/>
      <c r="D48" s="21"/>
      <c r="E48" s="45" t="s">
        <v>44</v>
      </c>
      <c r="F48" s="45"/>
      <c r="G48" s="45"/>
      <c r="H48" s="45"/>
      <c r="I48" s="45"/>
      <c r="J48" s="45"/>
      <c r="K48" s="45"/>
      <c r="L48" s="45"/>
    </row>
    <row r="49" spans="1:12" ht="27" customHeight="1" x14ac:dyDescent="0.15">
      <c r="A49" s="44" t="s">
        <v>4</v>
      </c>
      <c r="B49" s="44"/>
      <c r="C49" s="44"/>
      <c r="D49" s="20" t="s">
        <v>41</v>
      </c>
      <c r="E49" s="46"/>
      <c r="F49" s="46"/>
      <c r="G49" s="46"/>
      <c r="H49" s="46"/>
      <c r="I49" s="46"/>
      <c r="J49" s="46"/>
      <c r="K49" s="46"/>
      <c r="L49" s="46"/>
    </row>
    <row r="50" spans="1:12" ht="12.75" x14ac:dyDescent="0.2">
      <c r="A50" s="48" t="s">
        <v>42</v>
      </c>
      <c r="B50" s="48"/>
      <c r="C50" s="9"/>
      <c r="D50" s="9"/>
      <c r="E50" s="10"/>
      <c r="F50" s="11"/>
      <c r="G50" s="12"/>
      <c r="H50" s="13"/>
    </row>
    <row r="51" spans="1:12" ht="26.25" customHeight="1" x14ac:dyDescent="0.2">
      <c r="A51" s="14"/>
      <c r="B51" s="47" t="s">
        <v>43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</row>
  </sheetData>
  <mergeCells count="61">
    <mergeCell ref="A21:A23"/>
    <mergeCell ref="B21:B23"/>
    <mergeCell ref="C21:C23"/>
    <mergeCell ref="A9:L9"/>
    <mergeCell ref="A15:A17"/>
    <mergeCell ref="B15:B17"/>
    <mergeCell ref="C15:C17"/>
    <mergeCell ref="A18:A20"/>
    <mergeCell ref="B18:B20"/>
    <mergeCell ref="C18:C20"/>
    <mergeCell ref="A24:A26"/>
    <mergeCell ref="B24:B26"/>
    <mergeCell ref="C24:C26"/>
    <mergeCell ref="A27:L27"/>
    <mergeCell ref="A28:A30"/>
    <mergeCell ref="B28:B30"/>
    <mergeCell ref="C28:C30"/>
    <mergeCell ref="B31:B33"/>
    <mergeCell ref="C31:C33"/>
    <mergeCell ref="A34:A36"/>
    <mergeCell ref="B34:B36"/>
    <mergeCell ref="C34:C36"/>
    <mergeCell ref="A31:A33"/>
    <mergeCell ref="A45:C45"/>
    <mergeCell ref="A46:C46"/>
    <mergeCell ref="A37:A39"/>
    <mergeCell ref="B37:B39"/>
    <mergeCell ref="C37:C39"/>
    <mergeCell ref="A40:A42"/>
    <mergeCell ref="B40:B42"/>
    <mergeCell ref="C40:C42"/>
    <mergeCell ref="A1:L1"/>
    <mergeCell ref="A2:L2"/>
    <mergeCell ref="A3:L3"/>
    <mergeCell ref="A5:L5"/>
    <mergeCell ref="L12:L13"/>
    <mergeCell ref="A11:L11"/>
    <mergeCell ref="A12:A14"/>
    <mergeCell ref="B12:B14"/>
    <mergeCell ref="C12:C14"/>
    <mergeCell ref="L40:L41"/>
    <mergeCell ref="A6:L6"/>
    <mergeCell ref="A7:L7"/>
    <mergeCell ref="A47:B47"/>
    <mergeCell ref="D47:L47"/>
    <mergeCell ref="L15:L16"/>
    <mergeCell ref="L18:L19"/>
    <mergeCell ref="L21:L22"/>
    <mergeCell ref="L24:L25"/>
    <mergeCell ref="L28:L29"/>
    <mergeCell ref="L31:L32"/>
    <mergeCell ref="L34:L35"/>
    <mergeCell ref="L37:L38"/>
    <mergeCell ref="A43:C43"/>
    <mergeCell ref="L43:L46"/>
    <mergeCell ref="A44:C44"/>
    <mergeCell ref="A49:C49"/>
    <mergeCell ref="A48:C48"/>
    <mergeCell ref="E48:L49"/>
    <mergeCell ref="B51:L51"/>
    <mergeCell ref="A50:B50"/>
  </mergeCells>
  <printOptions horizontalCentered="1"/>
  <pageMargins left="0" right="0" top="0.59" bottom="0.49" header="0.31496062992125984" footer="0.17"/>
  <pageSetup paperSize="9" scale="75" orientation="landscape" horizontalDpi="300" verticalDpi="300" r:id="rId1"/>
  <headerFooter alignWithMargins="0">
    <oddHeader>&amp;R&amp;"Verdana,Normal"&amp;8Fls.:______
Processo n.º 23069.155759/2021-72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1086-04A3-41CE-A9F6-C69D2548E813}">
  <sheetPr>
    <pageSetUpPr fitToPage="1"/>
  </sheetPr>
  <dimension ref="A1:Z915"/>
  <sheetViews>
    <sheetView workbookViewId="0">
      <selection activeCell="A9" sqref="A9"/>
    </sheetView>
  </sheetViews>
  <sheetFormatPr defaultColWidth="14.42578125" defaultRowHeight="15" customHeight="1" x14ac:dyDescent="0.25"/>
  <cols>
    <col min="1" max="1" width="8.5703125" style="36" bestFit="1" customWidth="1"/>
    <col min="2" max="2" width="13.42578125" style="36" customWidth="1"/>
    <col min="3" max="3" width="13.85546875" style="36" customWidth="1"/>
    <col min="4" max="4" width="12.140625" style="36" customWidth="1"/>
    <col min="5" max="5" width="13.85546875" style="36" customWidth="1"/>
    <col min="6" max="6" width="12.140625" style="36" customWidth="1"/>
    <col min="7" max="7" width="12.28515625" style="36" customWidth="1"/>
    <col min="8" max="8" width="13.5703125" style="36" customWidth="1"/>
    <col min="9" max="9" width="12.42578125" style="36" customWidth="1"/>
    <col min="10" max="10" width="13.7109375" style="36" customWidth="1"/>
    <col min="11" max="11" width="11.7109375" style="36" customWidth="1"/>
    <col min="12" max="12" width="13.85546875" style="36" customWidth="1"/>
    <col min="13" max="13" width="13.28515625" style="36" customWidth="1"/>
    <col min="14" max="14" width="13.85546875" style="36" customWidth="1"/>
    <col min="15" max="15" width="10.7109375" style="36" customWidth="1"/>
    <col min="16" max="16" width="13.28515625" style="36" customWidth="1"/>
    <col min="17" max="17" width="12.7109375" style="36" customWidth="1"/>
    <col min="18" max="18" width="13.5703125" style="36" customWidth="1"/>
    <col min="19" max="19" width="13.28515625" style="36" customWidth="1"/>
    <col min="20" max="24" width="8" style="36" customWidth="1"/>
    <col min="25" max="16384" width="14.42578125" style="36"/>
  </cols>
  <sheetData>
    <row r="1" spans="1:26" ht="13.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5"/>
      <c r="V1" s="35"/>
      <c r="W1" s="35"/>
      <c r="X1" s="35"/>
      <c r="Y1" s="35"/>
      <c r="Z1" s="35"/>
    </row>
    <row r="2" spans="1:26" ht="13.5" customHeight="1" x14ac:dyDescent="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5"/>
      <c r="V2" s="35"/>
      <c r="W2" s="35"/>
      <c r="X2" s="35"/>
      <c r="Y2" s="35"/>
      <c r="Z2" s="35"/>
    </row>
    <row r="3" spans="1:26" ht="13.5" customHeight="1" x14ac:dyDescent="0.25">
      <c r="A3" s="58" t="s">
        <v>70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35"/>
      <c r="V3" s="35"/>
      <c r="W3" s="35"/>
      <c r="X3" s="35"/>
      <c r="Y3" s="35"/>
      <c r="Z3" s="35"/>
    </row>
    <row r="4" spans="1:26" ht="13.5" customHeight="1" x14ac:dyDescent="0.25">
      <c r="A4" s="6"/>
      <c r="B4" s="6"/>
      <c r="C4" s="6"/>
      <c r="D4" s="6"/>
      <c r="E4" s="1"/>
      <c r="F4" s="1"/>
      <c r="G4" s="1"/>
      <c r="H4" s="1"/>
      <c r="I4" s="42"/>
      <c r="J4" s="42"/>
      <c r="K4" s="42"/>
      <c r="L4" s="42"/>
      <c r="M4" s="41"/>
      <c r="N4" s="41"/>
      <c r="O4" s="41"/>
      <c r="P4" s="41"/>
      <c r="Q4" s="41"/>
      <c r="R4" s="41"/>
      <c r="S4" s="41"/>
      <c r="T4" s="41"/>
      <c r="U4" s="35"/>
      <c r="V4" s="35"/>
      <c r="W4" s="35"/>
      <c r="X4" s="35"/>
      <c r="Y4" s="35"/>
      <c r="Z4" s="35"/>
    </row>
    <row r="5" spans="1:26" ht="15.75" x14ac:dyDescent="0.25">
      <c r="A5" s="59" t="s">
        <v>46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5"/>
      <c r="V5" s="35"/>
      <c r="W5" s="35"/>
      <c r="X5" s="35"/>
      <c r="Y5" s="35"/>
      <c r="Z5" s="35"/>
    </row>
    <row r="6" spans="1:26" ht="13.5" customHeight="1" x14ac:dyDescent="0.25">
      <c r="A6" s="87" t="s">
        <v>40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35"/>
      <c r="V6" s="35"/>
      <c r="W6" s="35"/>
      <c r="X6" s="35"/>
      <c r="Y6" s="35"/>
      <c r="Z6" s="35"/>
    </row>
    <row r="7" spans="1:26" ht="13.5" customHeight="1" x14ac:dyDescent="0.25">
      <c r="U7" s="35"/>
      <c r="V7" s="35"/>
      <c r="W7" s="35"/>
      <c r="X7" s="35"/>
      <c r="Y7" s="35"/>
      <c r="Z7" s="35"/>
    </row>
    <row r="8" spans="1:26" ht="13.5" customHeight="1" x14ac:dyDescent="0.25">
      <c r="A8" s="88" t="s">
        <v>71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35"/>
      <c r="V8" s="35"/>
      <c r="W8" s="35"/>
      <c r="X8" s="35"/>
      <c r="Y8" s="35"/>
      <c r="Z8" s="35"/>
    </row>
    <row r="9" spans="1:26" ht="20.2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5"/>
      <c r="V9" s="35"/>
      <c r="W9" s="35"/>
      <c r="X9" s="35"/>
      <c r="Y9" s="35"/>
      <c r="Z9" s="35"/>
    </row>
    <row r="10" spans="1:26" ht="13.5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5"/>
      <c r="V10" s="35"/>
      <c r="W10" s="35"/>
      <c r="X10" s="35"/>
      <c r="Y10" s="35"/>
      <c r="Z10" s="35"/>
    </row>
    <row r="11" spans="1:26" ht="14.25" customHeight="1" x14ac:dyDescent="0.25">
      <c r="A11" s="101" t="s">
        <v>46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35"/>
      <c r="V11" s="35"/>
      <c r="W11" s="35"/>
      <c r="X11" s="35"/>
      <c r="Y11" s="35"/>
      <c r="Z11" s="35"/>
    </row>
    <row r="12" spans="1:26" ht="13.5" customHeight="1" x14ac:dyDescent="0.25">
      <c r="A12" s="104" t="s">
        <v>47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35"/>
      <c r="V12" s="35"/>
      <c r="W12" s="35"/>
      <c r="X12" s="35"/>
      <c r="Y12" s="35"/>
      <c r="Z12" s="35"/>
    </row>
    <row r="13" spans="1:26" ht="13.5" customHeight="1" x14ac:dyDescent="0.25">
      <c r="A13" s="95" t="s">
        <v>48</v>
      </c>
      <c r="B13" s="97" t="s">
        <v>49</v>
      </c>
      <c r="C13" s="98"/>
      <c r="D13" s="98"/>
      <c r="E13" s="99"/>
      <c r="F13" s="97" t="s">
        <v>50</v>
      </c>
      <c r="G13" s="98"/>
      <c r="H13" s="98"/>
      <c r="I13" s="98"/>
      <c r="J13" s="99"/>
      <c r="K13" s="97" t="s">
        <v>51</v>
      </c>
      <c r="L13" s="98"/>
      <c r="M13" s="98"/>
      <c r="N13" s="98"/>
      <c r="O13" s="98"/>
      <c r="P13" s="98"/>
      <c r="Q13" s="98"/>
      <c r="R13" s="98"/>
      <c r="S13" s="99"/>
      <c r="T13" s="43" t="s">
        <v>15</v>
      </c>
      <c r="U13" s="35"/>
      <c r="V13" s="35"/>
      <c r="W13" s="35"/>
      <c r="X13" s="35"/>
      <c r="Y13" s="35"/>
      <c r="Z13" s="35"/>
    </row>
    <row r="14" spans="1:26" ht="13.5" customHeight="1" x14ac:dyDescent="0.25">
      <c r="A14" s="96"/>
      <c r="B14" s="97" t="s">
        <v>18</v>
      </c>
      <c r="C14" s="98"/>
      <c r="D14" s="98"/>
      <c r="E14" s="99"/>
      <c r="F14" s="97" t="s">
        <v>52</v>
      </c>
      <c r="G14" s="98"/>
      <c r="H14" s="98"/>
      <c r="I14" s="98"/>
      <c r="J14" s="99"/>
      <c r="K14" s="97" t="s">
        <v>53</v>
      </c>
      <c r="L14" s="98"/>
      <c r="M14" s="98"/>
      <c r="N14" s="98"/>
      <c r="O14" s="98"/>
      <c r="P14" s="98"/>
      <c r="Q14" s="98"/>
      <c r="R14" s="98"/>
      <c r="S14" s="98"/>
      <c r="T14" s="100"/>
      <c r="U14" s="35"/>
      <c r="V14" s="35"/>
      <c r="W14" s="35"/>
      <c r="X14" s="35"/>
      <c r="Y14" s="35"/>
      <c r="Z14" s="35"/>
    </row>
    <row r="15" spans="1:26" ht="72" x14ac:dyDescent="0.25">
      <c r="A15" s="37" t="s">
        <v>54</v>
      </c>
      <c r="B15" s="38" t="s">
        <v>55</v>
      </c>
      <c r="C15" s="38" t="s">
        <v>56</v>
      </c>
      <c r="D15" s="38" t="s">
        <v>57</v>
      </c>
      <c r="E15" s="38" t="s">
        <v>58</v>
      </c>
      <c r="F15" s="38" t="s">
        <v>59</v>
      </c>
      <c r="G15" s="38" t="s">
        <v>60</v>
      </c>
      <c r="H15" s="38" t="s">
        <v>56</v>
      </c>
      <c r="I15" s="38" t="s">
        <v>57</v>
      </c>
      <c r="J15" s="38" t="s">
        <v>58</v>
      </c>
      <c r="K15" s="38" t="s">
        <v>61</v>
      </c>
      <c r="L15" s="38" t="s">
        <v>62</v>
      </c>
      <c r="M15" s="38" t="s">
        <v>57</v>
      </c>
      <c r="N15" s="38" t="s">
        <v>63</v>
      </c>
      <c r="O15" s="38" t="s">
        <v>64</v>
      </c>
      <c r="P15" s="38" t="s">
        <v>65</v>
      </c>
      <c r="Q15" s="38" t="s">
        <v>57</v>
      </c>
      <c r="R15" s="38" t="s">
        <v>62</v>
      </c>
      <c r="S15" s="38" t="s">
        <v>58</v>
      </c>
      <c r="T15" s="89">
        <f>SUM(K16+F16+B16)</f>
        <v>164</v>
      </c>
      <c r="U15" s="35"/>
      <c r="V15" s="35"/>
      <c r="W15" s="35"/>
      <c r="X15" s="35"/>
      <c r="Y15" s="35"/>
      <c r="Z15" s="35"/>
    </row>
    <row r="16" spans="1:26" ht="13.5" customHeight="1" x14ac:dyDescent="0.25">
      <c r="A16" s="39"/>
      <c r="B16" s="92">
        <f>SUM(B17:E17)</f>
        <v>15</v>
      </c>
      <c r="C16" s="93"/>
      <c r="D16" s="93"/>
      <c r="E16" s="94"/>
      <c r="F16" s="92">
        <f>SUM(F17:J17)</f>
        <v>52</v>
      </c>
      <c r="G16" s="93"/>
      <c r="H16" s="93"/>
      <c r="I16" s="93"/>
      <c r="J16" s="94"/>
      <c r="K16" s="92">
        <f>SUM(K17:S17)</f>
        <v>97</v>
      </c>
      <c r="L16" s="93"/>
      <c r="M16" s="93"/>
      <c r="N16" s="93"/>
      <c r="O16" s="93"/>
      <c r="P16" s="93"/>
      <c r="Q16" s="93"/>
      <c r="R16" s="93"/>
      <c r="S16" s="94"/>
      <c r="T16" s="90"/>
      <c r="U16" s="35"/>
      <c r="V16" s="35"/>
      <c r="W16" s="35"/>
      <c r="X16" s="35"/>
      <c r="Y16" s="35"/>
      <c r="Z16" s="35"/>
    </row>
    <row r="17" spans="1:26" ht="13.5" customHeight="1" x14ac:dyDescent="0.25">
      <c r="A17" s="39"/>
      <c r="B17" s="40">
        <v>5</v>
      </c>
      <c r="C17" s="40">
        <v>5</v>
      </c>
      <c r="D17" s="40">
        <v>2</v>
      </c>
      <c r="E17" s="40">
        <v>3</v>
      </c>
      <c r="F17" s="40">
        <v>15</v>
      </c>
      <c r="G17" s="40">
        <v>2</v>
      </c>
      <c r="H17" s="40">
        <v>20</v>
      </c>
      <c r="I17" s="40">
        <v>5</v>
      </c>
      <c r="J17" s="40">
        <v>10</v>
      </c>
      <c r="K17" s="40">
        <v>20</v>
      </c>
      <c r="L17" s="40">
        <v>20</v>
      </c>
      <c r="M17" s="40">
        <v>7</v>
      </c>
      <c r="N17" s="40">
        <v>10</v>
      </c>
      <c r="O17" s="40">
        <v>5</v>
      </c>
      <c r="P17" s="40">
        <v>10</v>
      </c>
      <c r="Q17" s="40">
        <v>5</v>
      </c>
      <c r="R17" s="40">
        <v>10</v>
      </c>
      <c r="S17" s="40">
        <v>10</v>
      </c>
      <c r="T17" s="91"/>
      <c r="U17" s="35"/>
      <c r="V17" s="35"/>
      <c r="W17" s="35"/>
      <c r="X17" s="35"/>
      <c r="Y17" s="35"/>
      <c r="Z17" s="35"/>
    </row>
    <row r="18" spans="1:26" ht="60" x14ac:dyDescent="0.25">
      <c r="A18" s="39" t="s">
        <v>66</v>
      </c>
      <c r="B18" s="38" t="s">
        <v>55</v>
      </c>
      <c r="C18" s="38" t="s">
        <v>56</v>
      </c>
      <c r="D18" s="38" t="s">
        <v>57</v>
      </c>
      <c r="E18" s="38" t="s">
        <v>58</v>
      </c>
      <c r="F18" s="38" t="s">
        <v>67</v>
      </c>
      <c r="G18" s="38" t="s">
        <v>60</v>
      </c>
      <c r="H18" s="38" t="s">
        <v>56</v>
      </c>
      <c r="I18" s="38" t="s">
        <v>57</v>
      </c>
      <c r="J18" s="38" t="s">
        <v>58</v>
      </c>
      <c r="K18" s="38" t="s">
        <v>68</v>
      </c>
      <c r="L18" s="38" t="s">
        <v>62</v>
      </c>
      <c r="M18" s="38" t="s">
        <v>57</v>
      </c>
      <c r="N18" s="38" t="s">
        <v>69</v>
      </c>
      <c r="O18" s="38" t="s">
        <v>64</v>
      </c>
      <c r="P18" s="38" t="s">
        <v>65</v>
      </c>
      <c r="Q18" s="38" t="s">
        <v>57</v>
      </c>
      <c r="R18" s="38" t="s">
        <v>62</v>
      </c>
      <c r="S18" s="38" t="s">
        <v>58</v>
      </c>
      <c r="T18" s="89">
        <f>SUM(K19+F19+B19)</f>
        <v>164</v>
      </c>
      <c r="U18" s="35"/>
      <c r="V18" s="35"/>
      <c r="W18" s="35"/>
      <c r="X18" s="35"/>
      <c r="Y18" s="35"/>
      <c r="Z18" s="35"/>
    </row>
    <row r="19" spans="1:26" ht="13.5" customHeight="1" x14ac:dyDescent="0.25">
      <c r="A19" s="39"/>
      <c r="B19" s="92">
        <f>SUM(B20:E20)</f>
        <v>15</v>
      </c>
      <c r="C19" s="93"/>
      <c r="D19" s="93"/>
      <c r="E19" s="94"/>
      <c r="F19" s="92">
        <f>SUM(F20:J20)</f>
        <v>52</v>
      </c>
      <c r="G19" s="93"/>
      <c r="H19" s="93"/>
      <c r="I19" s="93"/>
      <c r="J19" s="94"/>
      <c r="K19" s="92">
        <f>SUM(K20:S20)</f>
        <v>97</v>
      </c>
      <c r="L19" s="93"/>
      <c r="M19" s="93"/>
      <c r="N19" s="93"/>
      <c r="O19" s="93"/>
      <c r="P19" s="93"/>
      <c r="Q19" s="93"/>
      <c r="R19" s="93"/>
      <c r="S19" s="94"/>
      <c r="T19" s="90"/>
      <c r="U19" s="35"/>
      <c r="V19" s="35"/>
      <c r="W19" s="35"/>
      <c r="X19" s="35"/>
      <c r="Y19" s="35"/>
      <c r="Z19" s="35"/>
    </row>
    <row r="20" spans="1:26" ht="13.5" customHeight="1" x14ac:dyDescent="0.25">
      <c r="A20" s="39"/>
      <c r="B20" s="40">
        <v>5</v>
      </c>
      <c r="C20" s="40">
        <v>5</v>
      </c>
      <c r="D20" s="40">
        <v>2</v>
      </c>
      <c r="E20" s="40">
        <v>3</v>
      </c>
      <c r="F20" s="40">
        <v>15</v>
      </c>
      <c r="G20" s="40">
        <v>2</v>
      </c>
      <c r="H20" s="40">
        <v>20</v>
      </c>
      <c r="I20" s="40">
        <v>5</v>
      </c>
      <c r="J20" s="40">
        <v>10</v>
      </c>
      <c r="K20" s="40">
        <v>20</v>
      </c>
      <c r="L20" s="40">
        <v>20</v>
      </c>
      <c r="M20" s="40">
        <v>7</v>
      </c>
      <c r="N20" s="40">
        <v>10</v>
      </c>
      <c r="O20" s="40">
        <v>5</v>
      </c>
      <c r="P20" s="40">
        <v>10</v>
      </c>
      <c r="Q20" s="40">
        <v>5</v>
      </c>
      <c r="R20" s="40">
        <v>10</v>
      </c>
      <c r="S20" s="40">
        <v>10</v>
      </c>
      <c r="T20" s="91"/>
      <c r="U20" s="35"/>
      <c r="V20" s="35"/>
      <c r="W20" s="35"/>
      <c r="X20" s="35"/>
      <c r="Y20" s="35"/>
      <c r="Z20" s="35"/>
    </row>
    <row r="21" spans="1:26" ht="13.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5" t="s">
        <v>44</v>
      </c>
      <c r="N21" s="45"/>
      <c r="O21" s="45"/>
      <c r="P21" s="45"/>
      <c r="Q21" s="45"/>
      <c r="R21" s="45"/>
      <c r="S21" s="45"/>
      <c r="T21" s="45"/>
      <c r="U21" s="35"/>
      <c r="V21" s="35"/>
      <c r="W21" s="35"/>
      <c r="X21" s="35"/>
      <c r="Y21" s="35"/>
      <c r="Z21" s="35"/>
    </row>
    <row r="22" spans="1:26" ht="13.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6"/>
      <c r="N22" s="46"/>
      <c r="O22" s="46"/>
      <c r="P22" s="46"/>
      <c r="Q22" s="46"/>
      <c r="R22" s="46"/>
      <c r="S22" s="46"/>
      <c r="T22" s="46"/>
      <c r="U22" s="35"/>
      <c r="V22" s="35"/>
      <c r="W22" s="35"/>
      <c r="X22" s="35"/>
      <c r="Y22" s="35"/>
      <c r="Z22" s="35"/>
    </row>
    <row r="23" spans="1:26" ht="13.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3.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3.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3.5" customHeigh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5" customHeigh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3.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3.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3.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3.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3.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3.5" customHeigh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3.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3.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3.5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3.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3.5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3.5" customHeigh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.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.5" customHeigh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3.5" customHeigh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3.5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3.5" customHeigh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3.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3.5" customHeigh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3.5" customHeigh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3.5" customHeigh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3.5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3.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3.5" customHeigh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3.5" customHeigh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3.5" customHeigh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3.5" customHeigh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3.5" customHeigh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3.5" customHeigh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3.5" customHeigh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.5" customHeigh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3.5" customHeigh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3.5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3.5" customHeigh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3.5" customHeigh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3.5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3.5" customHeigh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3.5" customHeigh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3.5" customHeigh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3.5" customHeigh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3.5" customHeigh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.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.5" customHeigh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3.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3.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3.5" customHeight="1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3.5" customHeigh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.5" customHeigh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.5" customHeigh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3.5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3.5" customHeight="1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3.5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3.5" customHeigh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3.5" customHeight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3.5" customHeigh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3.5" customHeight="1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3.5" customHeigh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3.5" customHeigh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3.5" customHeigh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3.5" customHeigh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3.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3.5" customHeigh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3.5" customHeigh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3.5" customHeight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3.5" customHeight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3.5" customHeigh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3.5" customHeight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3.5" customHeight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3.5" customHeigh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3.5" customHeight="1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3.5" customHeight="1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3.5" customHeight="1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3.5" customHeight="1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3.5" customHeight="1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3.5" customHeight="1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3.5" customHeight="1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3.5" customHeight="1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3.5" customHeight="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3.5" customHeight="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3.5" customHeight="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3.5" customHeight="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3.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3.5" customHeigh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3.5" customHeight="1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3.5" customHeight="1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3.5" customHeight="1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3.5" customHeigh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3.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3.5" customHeight="1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3.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3.5" customHeight="1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3.5" customHeight="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3.5" customHeight="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3.5" customHeight="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3.5" customHeight="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3.5" customHeight="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3.5" customHeight="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3.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3.5" customHeight="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3.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3.5" customHeight="1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3.5" customHeight="1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3.5" customHeight="1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3.5" customHeight="1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3.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3.5" customHeight="1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3.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3.5" customHeight="1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3.5" customHeight="1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3.5" customHeight="1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3.5" customHeight="1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3.5" customHeight="1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3.5" customHeight="1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3.5" customHeight="1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3.5" customHeight="1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3.5" customHeight="1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3.5" customHeight="1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3.5" customHeight="1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3.5" customHeight="1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3.5" customHeight="1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3.5" customHeight="1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3.5" customHeight="1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3.5" customHeigh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3.5" customHeigh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3.5" customHeigh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3.5" customHeigh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3.5" customHeigh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3.5" customHeight="1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3.5" customHeight="1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3.5" customHeigh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3.5" customHeight="1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3.5" customHeight="1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3.5" customHeight="1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3.5" customHeight="1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3.5" customHeight="1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3.5" customHeight="1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3.5" customHeight="1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3.5" customHeight="1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3.5" customHeight="1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3.5" customHeight="1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3.5" customHeight="1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3.5" customHeight="1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3.5" customHeight="1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3.5" customHeight="1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3.5" customHeight="1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3.5" customHeight="1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3.5" customHeight="1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3.5" customHeight="1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3.5" customHeight="1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3.5" customHeight="1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3.5" customHeigh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3.5" customHeight="1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3.5" customHeigh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3.5" customHeigh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3.5" customHeight="1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3.5" customHeight="1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3.5" customHeight="1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3.5" customHeigh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3.5" customHeight="1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3.5" customHeight="1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3.5" customHeight="1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3.5" customHeight="1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3.5" customHeight="1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3.5" customHeight="1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3.5" customHeight="1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3.5" customHeight="1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3.5" customHeigh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3.5" customHeight="1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3.5" customHeight="1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3.5" customHeight="1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3.5" customHeight="1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3.5" customHeight="1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3.5" customHeight="1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3.5" customHeight="1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3.5" customHeight="1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3.5" customHeight="1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3.5" customHeigh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3.5" customHeight="1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3.5" customHeigh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</sheetData>
  <mergeCells count="24">
    <mergeCell ref="A11:T11"/>
    <mergeCell ref="A12:T12"/>
    <mergeCell ref="B13:E13"/>
    <mergeCell ref="F13:J13"/>
    <mergeCell ref="K13:S13"/>
    <mergeCell ref="B14:E14"/>
    <mergeCell ref="F14:J14"/>
    <mergeCell ref="K14:T14"/>
    <mergeCell ref="M21:T22"/>
    <mergeCell ref="A1:T1"/>
    <mergeCell ref="A2:T2"/>
    <mergeCell ref="A3:T3"/>
    <mergeCell ref="A5:T5"/>
    <mergeCell ref="A6:T6"/>
    <mergeCell ref="A8:T8"/>
    <mergeCell ref="T15:T17"/>
    <mergeCell ref="B16:E16"/>
    <mergeCell ref="F16:J16"/>
    <mergeCell ref="K16:S16"/>
    <mergeCell ref="T18:T20"/>
    <mergeCell ref="B19:E19"/>
    <mergeCell ref="F19:J19"/>
    <mergeCell ref="K19:S19"/>
    <mergeCell ref="A13:A14"/>
  </mergeCells>
  <printOptions horizontalCentered="1"/>
  <pageMargins left="0" right="0" top="0.74803149606299213" bottom="0.74803149606299213" header="0.43307086614173229" footer="0.35433070866141736"/>
  <pageSetup paperSize="9" scale="57" orientation="landscape" r:id="rId1"/>
  <headerFooter>
    <oddHeader>&amp;R&amp;8Fls.:_______
Processo n.º  23069.155759/2021-72</oddHead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Físico-Financeiro</vt:lpstr>
      <vt:lpstr>Cronograma de Entregas</vt:lpstr>
      <vt:lpstr>'Cronograma de Entregas'!Area_de_impressao</vt:lpstr>
      <vt:lpstr>'Cronograma Físico-Financeiro'!Area_de_impressao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JUNIOR</cp:lastModifiedBy>
  <cp:lastPrinted>2021-09-03T14:52:27Z</cp:lastPrinted>
  <dcterms:created xsi:type="dcterms:W3CDTF">2018-02-25T13:35:10Z</dcterms:created>
  <dcterms:modified xsi:type="dcterms:W3CDTF">2021-09-09T15:55:56Z</dcterms:modified>
</cp:coreProperties>
</file>