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7-2021 Levant Arquit Fac Direito e Farmácia\RDC 07-2021 Levant Arquit PEB Direito e Farmácia\"/>
    </mc:Choice>
  </mc:AlternateContent>
  <xr:revisionPtr revIDLastSave="0" documentId="13_ncr:1_{3721B844-5584-4BB7-A0FB-990559FC4A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0">Orçamento!$A$1:$M$33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" l="1"/>
  <c r="I23" i="2"/>
  <c r="I22" i="2"/>
  <c r="I21" i="2"/>
  <c r="I20" i="2"/>
  <c r="I17" i="2"/>
  <c r="I16" i="2"/>
  <c r="I15" i="2"/>
  <c r="I14" i="2"/>
  <c r="I13" i="2"/>
  <c r="J24" i="2"/>
  <c r="K24" i="2" s="1"/>
  <c r="L24" i="2" s="1"/>
  <c r="J23" i="2"/>
  <c r="K23" i="2" s="1"/>
  <c r="L23" i="2" s="1"/>
  <c r="J22" i="2"/>
  <c r="J21" i="2"/>
  <c r="J20" i="2"/>
  <c r="K20" i="2" s="1"/>
  <c r="L20" i="2" s="1"/>
  <c r="J17" i="2"/>
  <c r="J16" i="2"/>
  <c r="K16" i="2" s="1"/>
  <c r="L16" i="2" s="1"/>
  <c r="J15" i="2"/>
  <c r="J14" i="2"/>
  <c r="K17" i="2" l="1"/>
  <c r="L17" i="2" s="1"/>
  <c r="K21" i="2"/>
  <c r="L21" i="2" s="1"/>
  <c r="K22" i="2"/>
  <c r="L22" i="2" s="1"/>
  <c r="M19" i="2" s="1"/>
  <c r="K14" i="2"/>
  <c r="L14" i="2" s="1"/>
  <c r="K15" i="2"/>
  <c r="L15" i="2" s="1"/>
  <c r="J13" i="2" l="1"/>
  <c r="K13" i="2" s="1"/>
  <c r="L13" i="2" s="1"/>
  <c r="M12" i="2" s="1"/>
  <c r="M26" i="2" s="1"/>
</calcChain>
</file>

<file path=xl/sharedStrings.xml><?xml version="1.0" encoding="utf-8"?>
<sst xmlns="http://schemas.openxmlformats.org/spreadsheetml/2006/main" count="88" uniqueCount="61">
  <si>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</si>
  <si>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</si>
  <si>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</si>
  <si>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</si>
  <si>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</si>
  <si>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</si>
  <si>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</si>
  <si>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</si>
  <si>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</si>
  <si>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</si>
  <si>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</si>
  <si>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</si>
  <si>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</si>
  <si>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</si>
  <si>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VALOR ESTIMADO UFF</t>
  </si>
  <si>
    <t>CÓDIGO</t>
  </si>
  <si>
    <t xml:space="preserve"> CUSTO UNITÁRIO</t>
  </si>
  <si>
    <t xml:space="preserve"> PREÇO UNITÁRIO </t>
  </si>
  <si>
    <t>% DESCONTO</t>
  </si>
  <si>
    <t>PREÇO (R$)</t>
  </si>
  <si>
    <t>SUBITEM</t>
  </si>
  <si>
    <t>1.1</t>
  </si>
  <si>
    <t>1.2</t>
  </si>
  <si>
    <t>1.1.1</t>
  </si>
  <si>
    <t>1.1.2</t>
  </si>
  <si>
    <t>1.1.3</t>
  </si>
  <si>
    <t>1.2.1</t>
  </si>
  <si>
    <t>1.2.2</t>
  </si>
  <si>
    <t>1.2.3</t>
  </si>
  <si>
    <t>CREA/CAU:</t>
  </si>
  <si>
    <t>VALOR PROPOSTO</t>
  </si>
  <si>
    <t>ANEXO III DO EDITAL DE LICITAÇÃO POR RDC ELETRÔNICO N.º 07/2021</t>
  </si>
  <si>
    <t>MODELO DE PLANILHA DE ORÇAMENTO PARA EXECUÇÃO DE SERVIÇO DE EMPREITADA POR PREÇO GLOBAL</t>
  </si>
  <si>
    <t>1</t>
  </si>
  <si>
    <t xml:space="preserve">SERVIÇOS DE PROJETOS </t>
  </si>
  <si>
    <t>SERVIÇOS DE PROJETOS - DIREITO I</t>
  </si>
  <si>
    <t>xxx</t>
  </si>
  <si>
    <t>MERCADO</t>
  </si>
  <si>
    <t>PLANEJAMENTO: Execução de Plano de execução do levantamento de cada Campus e de
cada edificação. Plano de execução BIM (PEB) para cada edificação. - CAMPUS DO DIREITO I</t>
  </si>
  <si>
    <t>m2</t>
  </si>
  <si>
    <t>LEVANTAMENTO ARQUITETÔNICO E PROCESSAMENTO: Execução de levantamento arquitetônico através de Nuvem de pontos colorida; Entrega de Relatório PDF com os resultados do escaneamento, extraído diretamente do equipamento, com indicação das margens de erro (máxima e mínima) e densidade de pontos por região
de escaneamento, bem como o posicionamento utilizado para os levantamentos; Relatório de execução contendo o histórico do serviço e eventuais observações relevantes sobre os resultados obtidos; Entrega de arquivos que compõem a nuvem de pontos resultante do escaneamento, em formato .XYZ
ou .E57. - CAMPUS DO DIREITO I</t>
  </si>
  <si>
    <t>LEVANTAMENTO TOPOGRÁFICO: Realização de levantamento topográfico planialtimétrico cadastral do terreno utilizando conjunto de métodos e processos que, através de medições de ângulos horizontais e
verticais, de distâncias horizontais, verticais e inclinadas, com instrumental adequado a
exatidão pretendida, primordialmente, implanta e materializa pontos de apoio no terreno,
determinando suas coordenadas topográficas. - CAMPUS DO DIREITO I</t>
  </si>
  <si>
    <t>1.1.4</t>
  </si>
  <si>
    <t>ELABORAÇÃO DE MODELOS E EXTRAÇÃO DE DOCUMENTOS DO LEVANTAMENTO ARQUITETÔNICO: 3D da área externa de cada Campus; Modelos BIM gerais das edificações, em duas versões: no padrão .IFC 2x3 ou .IFC4 e em .PLN.; Modelo BIM dos Campus, em duas versões: no padrão .IFC 2x3 ou .IFC4 e em .PLN.; Relatório de modelagem; Conjunto de documentos gráficos, de cada edificação, contendo os seguintes desenhos: Planta de situação, Plantas baixas de cada pavimento, Planta de cobertura, Cortes: elaboração de no mínimo 2 (dois) cortes transversais e 2 (dois) cortes longitudinais, Fachadas: elaboração das 4 (quatro) fachadas principais, Template BIM; Biblioteca de objetos e componentes utilizados (organizados e acompanhados de um manual de utilização) na elaboração do modelo.; Entregas em formato .pdf e .dwg. - CAMPUS DO DIREITO I</t>
  </si>
  <si>
    <t>1.1.5</t>
  </si>
  <si>
    <t>ELABORAÇÃO DE MODELOS E EXTRAÇÃO DE DOCUMENTOS DO LEVANTAMENTO TOPOGRÁFICO: Planta topográfica em formato .DWG; Planta topográfica em formato .PDF da área externa de cada Campus, indicando as
edificações que os compõe; Relatório do levantamento - CAMPUS DO DIREITO I</t>
  </si>
  <si>
    <t>SERVIÇOS DE PROJETOS - FARMÁCIA</t>
  </si>
  <si>
    <t>PLANEJAMENTO: Execução de Plano de execução do levantamento de cada Campus e de
cada edificação. Plano de execução BIM (PEB) para cada edificação. - CAMPUS DA FARMÁCIA</t>
  </si>
  <si>
    <t>LEVANTAMENTO ARQUITETÔNICO E PROCESSAMENTO: Execução de levantamento arquitetônico através de Nuvem de pontos preto e branco; Entrega de Relatório PDF com os resultados do escaneamento, extraído diretamente do equipamento, com indicação das margens de erro (máxima e mínima) e densidade de pontos por região de escaneamento, bem como o posicionamento utilizado para os levantamentos; Relatório de execução contendo o histórico do serviço e eventuais observações relevantes sobre os resultados obtidos; Entrega de arquivos que compõem a nuvem de pontos resultante do escaneamento, em formato .XYZ
ou .E57. - CAMPUS DA FARMÁCIA</t>
  </si>
  <si>
    <t>LEVANTAMENTO TOPOGRÁFICO: Realização de levantamento topográfico planialtimétrico cadastral do terreno utilizando conjunto de métodos e processos que, através de medições de ângulos horizontais e
verticais, de distâncias horizontais, verticais e inclinadas, com instrumental adequado a
exatidão pretendida, primordialmente, implanta e materializa pontos de apoio no terreno,
determinando suas coordenadas topográficas. - CAMPUS DA FARMÁCIA</t>
  </si>
  <si>
    <t>1.2.4</t>
  </si>
  <si>
    <t>ELABORAÇÃO DE MODELOS E EXTRAÇÃO DE DOCUMENTOS DO LEVANTAMENTO ARQUITETÔNICO: 3D da área externa de cada Campus; Modelos BIM gerais das edificações, em duas versões: no padrão .IFC 2x3 ou .IFC4 e em .PLN.; Modelo BIM dos Campus, em duas versões: no padrão .IFC 2x3 ou .IFC4 e em .PLN.; Relatório de modelagem; Conjunto de documentos gráficos, de cada edificação, contendo os seguintes desenhos: Planta de situação, Plantas baixas de cada pavimento, Planta de cobertura, Cortes: elaboração de no mínimo 2 (dois) cortes transversais e 2 (dois) cortes longitudinais, Fachadas: elaboração das 4 (quatro) fachadas principais, Template BIM; Biblioteca de objetos e componentes utilizados (organizados e acompanhados de um manual de utilização) na elaboração do modelo.; Entregas em formato .pdf e .dwg. - CAMPUS DA FARMÁCIA</t>
  </si>
  <si>
    <t>1.2.5</t>
  </si>
  <si>
    <t>ELABORAÇÃO DE MODELOS E EXTRAÇÃO DE DOCUMENTOS DO LEVANTAMENTO TOPOGRÁFICO: Planta topográfica em formato .DWG; Planta topográfica em formato .PDF da área externa de cada Campus, indicando as
edificações que os compõe; Relatório do levantamento - CAMPUS DA FARMÁCIA</t>
  </si>
  <si>
    <t>BDI (%)        (máx.)</t>
  </si>
  <si>
    <t>TOTAL DO SUBITEM (R$)</t>
  </si>
  <si>
    <t xml:space="preserve"> - Mês de Referência: Jul/2021</t>
  </si>
  <si>
    <t>A referência utilizada como base de custos foi a pesqquisa de preços no mercado em Jul/2021, conforme documentos constante no processo administrativo n.º 23069.155759/2021-72;</t>
  </si>
  <si>
    <t>SERVIÇO: Levantamento arquitetônico através de escaneamento à laser (faser scanning) e fornecimento de modêlo BIM.</t>
  </si>
  <si>
    <t>LOCAL: Faculdade de Fármácia e na Faculdade de Direito da UFF em Niterói, RJ</t>
  </si>
  <si>
    <t xml:space="preserve"> - Incluso BDI (onerado) sobre preço unitário de: 20,34 %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</si>
</sst>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2"/>
      <color rgb="FFFF000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65" fontId="23" fillId="0" borderId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6" fontId="1" fillId="0" borderId="0"/>
    <xf numFmtId="16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3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4" fontId="5" fillId="17" borderId="10" xfId="38" applyNumberFormat="1" applyFont="1" applyFill="1" applyBorder="1" applyAlignment="1">
      <alignment vertical="center"/>
    </xf>
    <xf numFmtId="4" fontId="6" fillId="17" borderId="10" xfId="38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4" fontId="5" fillId="17" borderId="10" xfId="0" applyNumberFormat="1" applyFont="1" applyFill="1" applyBorder="1" applyAlignment="1">
      <alignment vertical="center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2" fontId="5" fillId="17" borderId="10" xfId="0" applyNumberFormat="1" applyFont="1" applyFill="1" applyBorder="1" applyAlignment="1">
      <alignment horizontal="center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6" fillId="18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2" fontId="5" fillId="18" borderId="1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4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vertical="distributed" wrapText="1"/>
    </xf>
    <xf numFmtId="4" fontId="34" fillId="0" borderId="10" xfId="0" applyNumberFormat="1" applyFont="1" applyBorder="1" applyAlignment="1">
      <alignment horizontal="right" vertical="center"/>
    </xf>
    <xf numFmtId="4" fontId="34" fillId="17" borderId="10" xfId="0" applyNumberFormat="1" applyFont="1" applyFill="1" applyBorder="1" applyAlignment="1">
      <alignment horizontal="right" vertical="center"/>
    </xf>
    <xf numFmtId="10" fontId="5" fillId="17" borderId="10" xfId="60" applyNumberFormat="1" applyFont="1" applyFill="1" applyBorder="1" applyAlignment="1">
      <alignment horizontal="center" vertical="center" wrapText="1"/>
    </xf>
    <xf numFmtId="168" fontId="5" fillId="17" borderId="10" xfId="6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44" fontId="37" fillId="18" borderId="10" xfId="38" applyFont="1" applyFill="1" applyBorder="1" applyAlignment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</xf>
    <xf numFmtId="0" fontId="3" fillId="18" borderId="0" xfId="0" applyFont="1" applyFill="1"/>
    <xf numFmtId="0" fontId="5" fillId="18" borderId="0" xfId="0" applyFont="1" applyFill="1"/>
    <xf numFmtId="0" fontId="6" fillId="20" borderId="10" xfId="0" applyFont="1" applyFill="1" applyBorder="1" applyAlignment="1" applyProtection="1">
      <alignment horizontal="center" vertical="center" wrapText="1"/>
    </xf>
    <xf numFmtId="0" fontId="5" fillId="20" borderId="10" xfId="0" applyFont="1" applyFill="1" applyBorder="1" applyAlignment="1" applyProtection="1">
      <alignment horizontal="center" vertical="center" wrapText="1"/>
    </xf>
    <xf numFmtId="2" fontId="5" fillId="20" borderId="10" xfId="0" applyNumberFormat="1" applyFont="1" applyFill="1" applyBorder="1" applyAlignment="1" applyProtection="1">
      <alignment horizontal="left" vertical="center" wrapText="1"/>
    </xf>
    <xf numFmtId="0" fontId="5" fillId="20" borderId="10" xfId="0" applyFont="1" applyFill="1" applyBorder="1" applyAlignment="1">
      <alignment horizontal="center" vertical="center" wrapText="1"/>
    </xf>
    <xf numFmtId="2" fontId="5" fillId="20" borderId="10" xfId="0" applyNumberFormat="1" applyFont="1" applyFill="1" applyBorder="1" applyAlignment="1">
      <alignment horizontal="center" vertical="center" wrapText="1"/>
    </xf>
    <xf numFmtId="2" fontId="38" fillId="20" borderId="10" xfId="0" applyNumberFormat="1" applyFont="1" applyFill="1" applyBorder="1" applyAlignment="1">
      <alignment horizontal="right"/>
    </xf>
    <xf numFmtId="44" fontId="38" fillId="20" borderId="10" xfId="38" applyFont="1" applyFill="1" applyBorder="1"/>
    <xf numFmtId="44" fontId="39" fillId="20" borderId="10" xfId="38" applyFont="1" applyFill="1" applyBorder="1"/>
    <xf numFmtId="0" fontId="38" fillId="20" borderId="10" xfId="0" applyFont="1" applyFill="1" applyBorder="1"/>
    <xf numFmtId="4" fontId="6" fillId="20" borderId="10" xfId="0" applyNumberFormat="1" applyFont="1" applyFill="1" applyBorder="1"/>
    <xf numFmtId="2" fontId="38" fillId="18" borderId="10" xfId="0" applyNumberFormat="1" applyFont="1" applyFill="1" applyBorder="1" applyAlignment="1">
      <alignment horizontal="right"/>
    </xf>
    <xf numFmtId="44" fontId="38" fillId="18" borderId="10" xfId="38" applyFont="1" applyFill="1" applyBorder="1"/>
    <xf numFmtId="44" fontId="39" fillId="18" borderId="10" xfId="38" applyFont="1" applyFill="1" applyBorder="1"/>
    <xf numFmtId="0" fontId="38" fillId="18" borderId="10" xfId="0" applyFont="1" applyFill="1" applyBorder="1"/>
    <xf numFmtId="4" fontId="6" fillId="18" borderId="10" xfId="0" applyNumberFormat="1" applyFont="1" applyFill="1" applyBorder="1"/>
    <xf numFmtId="0" fontId="5" fillId="0" borderId="10" xfId="0" applyFont="1" applyBorder="1"/>
    <xf numFmtId="0" fontId="6" fillId="18" borderId="0" xfId="0" applyFont="1" applyFill="1" applyBorder="1" applyAlignment="1">
      <alignment vertical="center" wrapText="1"/>
    </xf>
    <xf numFmtId="10" fontId="6" fillId="18" borderId="17" xfId="60" applyNumberFormat="1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vertical="center" wrapText="1"/>
    </xf>
    <xf numFmtId="169" fontId="6" fillId="18" borderId="10" xfId="60" applyNumberFormat="1" applyFont="1" applyFill="1" applyBorder="1" applyAlignment="1">
      <alignment horizontal="right" vertical="center"/>
    </xf>
    <xf numFmtId="0" fontId="5" fillId="0" borderId="15" xfId="0" applyFont="1" applyBorder="1" applyAlignment="1"/>
    <xf numFmtId="4" fontId="5" fillId="0" borderId="10" xfId="0" applyNumberFormat="1" applyFont="1" applyBorder="1" applyAlignment="1">
      <alignment vertical="center"/>
    </xf>
    <xf numFmtId="4" fontId="6" fillId="18" borderId="13" xfId="38" applyNumberFormat="1" applyFont="1" applyFill="1" applyBorder="1" applyAlignment="1">
      <alignment horizontal="center" vertical="center"/>
    </xf>
    <xf numFmtId="44" fontId="5" fillId="17" borderId="10" xfId="0" applyNumberFormat="1" applyFont="1" applyFill="1" applyBorder="1"/>
    <xf numFmtId="0" fontId="5" fillId="17" borderId="10" xfId="0" applyFont="1" applyFill="1" applyBorder="1"/>
    <xf numFmtId="4" fontId="5" fillId="17" borderId="10" xfId="0" applyNumberFormat="1" applyFont="1" applyFill="1" applyBorder="1" applyAlignment="1">
      <alignment horizontal="center" vertical="center" wrapText="1"/>
    </xf>
    <xf numFmtId="10" fontId="5" fillId="0" borderId="10" xfId="60" applyNumberFormat="1" applyFont="1" applyBorder="1" applyAlignment="1">
      <alignment horizontal="right" vertical="center"/>
    </xf>
    <xf numFmtId="2" fontId="5" fillId="0" borderId="10" xfId="38" applyNumberFormat="1" applyFont="1" applyBorder="1" applyAlignment="1">
      <alignment vertical="center"/>
    </xf>
    <xf numFmtId="2" fontId="5" fillId="17" borderId="10" xfId="38" applyNumberFormat="1" applyFont="1" applyFill="1" applyBorder="1" applyAlignment="1">
      <alignment vertical="center"/>
    </xf>
    <xf numFmtId="0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4" fontId="6" fillId="18" borderId="10" xfId="0" applyNumberFormat="1" applyFont="1" applyFill="1" applyBorder="1" applyAlignment="1">
      <alignment horizontal="center" vertical="center" wrapText="1"/>
    </xf>
    <xf numFmtId="4" fontId="35" fillId="18" borderId="10" xfId="0" applyNumberFormat="1" applyFont="1" applyFill="1" applyBorder="1" applyAlignment="1">
      <alignment horizontal="right" vertical="center"/>
    </xf>
    <xf numFmtId="10" fontId="6" fillId="18" borderId="10" xfId="60" applyNumberFormat="1" applyFont="1" applyFill="1" applyBorder="1" applyAlignment="1">
      <alignment horizontal="center" vertical="center" wrapText="1"/>
    </xf>
    <xf numFmtId="2" fontId="6" fillId="18" borderId="10" xfId="38" applyNumberFormat="1" applyFont="1" applyFill="1" applyBorder="1" applyAlignment="1">
      <alignment vertical="center"/>
    </xf>
    <xf numFmtId="168" fontId="6" fillId="18" borderId="10" xfId="60" applyNumberFormat="1" applyFont="1" applyFill="1" applyBorder="1" applyAlignment="1">
      <alignment horizontal="center" vertical="center" wrapText="1"/>
    </xf>
    <xf numFmtId="4" fontId="6" fillId="18" borderId="10" xfId="0" applyNumberFormat="1" applyFont="1" applyFill="1" applyBorder="1" applyAlignment="1">
      <alignment vertical="center"/>
    </xf>
    <xf numFmtId="2" fontId="6" fillId="18" borderId="10" xfId="0" applyNumberFormat="1" applyFont="1" applyFill="1" applyBorder="1" applyAlignment="1" applyProtection="1">
      <alignment horizontal="left" vertical="center" wrapText="1"/>
    </xf>
    <xf numFmtId="0" fontId="4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19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0" fillId="0" borderId="0" xfId="0" quotePrefix="1" applyFont="1" applyBorder="1" applyAlignment="1">
      <alignment horizontal="left" vertical="distributed" wrapText="1"/>
    </xf>
    <xf numFmtId="0" fontId="37" fillId="18" borderId="11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  <xf numFmtId="0" fontId="37" fillId="18" borderId="13" xfId="0" applyFont="1" applyFill="1" applyBorder="1" applyAlignment="1">
      <alignment horizontal="center" vertical="center" wrapText="1"/>
    </xf>
    <xf numFmtId="4" fontId="37" fillId="18" borderId="10" xfId="38" applyNumberFormat="1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7" fillId="18" borderId="10" xfId="0" applyFont="1" applyFill="1" applyBorder="1" applyAlignment="1" applyProtection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2" fontId="37" fillId="18" borderId="10" xfId="0" applyNumberFormat="1" applyFont="1" applyFill="1" applyBorder="1" applyAlignment="1">
      <alignment horizontal="center" vertical="center"/>
    </xf>
    <xf numFmtId="2" fontId="37" fillId="18" borderId="10" xfId="0" applyNumberFormat="1" applyFont="1" applyFill="1" applyBorder="1" applyAlignment="1">
      <alignment horizontal="center" vertical="center" wrapText="1"/>
    </xf>
    <xf numFmtId="44" fontId="37" fillId="18" borderId="10" xfId="38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/>
    </xf>
    <xf numFmtId="0" fontId="40" fillId="0" borderId="14" xfId="0" applyFont="1" applyBorder="1" applyAlignment="1">
      <alignment horizontal="center" vertical="center" textRotation="255"/>
    </xf>
    <xf numFmtId="0" fontId="40" fillId="0" borderId="0" xfId="0" applyFont="1" applyBorder="1" applyAlignment="1">
      <alignment horizontal="center" vertical="center" textRotation="255"/>
    </xf>
  </cellXfs>
  <cellStyles count="7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Moeda 10" xfId="38" xr:uid="{00000000-0005-0000-0000-000025000000}"/>
    <cellStyle name="Moeda 10 2" xfId="39" xr:uid="{00000000-0005-0000-0000-000026000000}"/>
    <cellStyle name="Moeda 13 2" xfId="40" xr:uid="{00000000-0005-0000-0000-000027000000}"/>
    <cellStyle name="Moeda 14 2" xfId="41" xr:uid="{00000000-0005-0000-0000-000028000000}"/>
    <cellStyle name="Moeda 15 2" xfId="42" xr:uid="{00000000-0005-0000-0000-000029000000}"/>
    <cellStyle name="Moeda 2 2" xfId="43" xr:uid="{00000000-0005-0000-0000-00002A000000}"/>
    <cellStyle name="Moeda 3 2" xfId="44" xr:uid="{00000000-0005-0000-0000-00002B000000}"/>
    <cellStyle name="Moeda 4 2" xfId="45" xr:uid="{00000000-0005-0000-0000-00002C000000}"/>
    <cellStyle name="Moeda 5 2" xfId="46" xr:uid="{00000000-0005-0000-0000-00002D000000}"/>
    <cellStyle name="Moeda 6 2" xfId="47" xr:uid="{00000000-0005-0000-0000-00002E000000}"/>
    <cellStyle name="Moeda 7 2" xfId="48" xr:uid="{00000000-0005-0000-0000-00002F000000}"/>
    <cellStyle name="Moeda 8 2" xfId="49" xr:uid="{00000000-0005-0000-0000-000030000000}"/>
    <cellStyle name="Moeda 9 2" xfId="50" xr:uid="{00000000-0005-0000-0000-000031000000}"/>
    <cellStyle name="Neutral" xfId="51" xr:uid="{00000000-0005-0000-0000-000032000000}"/>
    <cellStyle name="Normal" xfId="0" builtinId="0"/>
    <cellStyle name="Normal 2" xfId="52" xr:uid="{00000000-0005-0000-0000-000034000000}"/>
    <cellStyle name="Normal 3" xfId="53" xr:uid="{00000000-0005-0000-0000-000035000000}"/>
    <cellStyle name="Normal 3 2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te" xfId="58" xr:uid="{00000000-0005-0000-0000-00003A000000}"/>
    <cellStyle name="Output" xfId="59" xr:uid="{00000000-0005-0000-0000-00003B000000}"/>
    <cellStyle name="Porcentagem" xfId="60" builtinId="5"/>
    <cellStyle name="Porcentagem 2" xfId="61" xr:uid="{00000000-0005-0000-0000-00003D000000}"/>
    <cellStyle name="Porcentagem 2 2" xfId="62" xr:uid="{00000000-0005-0000-0000-00003E000000}"/>
    <cellStyle name="Porcentagem 3" xfId="78" xr:uid="{00000000-0005-0000-0000-00003F000000}"/>
    <cellStyle name="Separador de milhares 10 2" xfId="63" xr:uid="{00000000-0005-0000-0000-000040000000}"/>
    <cellStyle name="Separador de milhares 13 2" xfId="64" xr:uid="{00000000-0005-0000-0000-000041000000}"/>
    <cellStyle name="Separador de milhares 15 2" xfId="65" xr:uid="{00000000-0005-0000-0000-000042000000}"/>
    <cellStyle name="Separador de milhares 2 2" xfId="66" xr:uid="{00000000-0005-0000-0000-000043000000}"/>
    <cellStyle name="Separador de milhares 2 2 2" xfId="67" xr:uid="{00000000-0005-0000-0000-000044000000}"/>
    <cellStyle name="Separador de milhares 2 3" xfId="68" xr:uid="{00000000-0005-0000-0000-000045000000}"/>
    <cellStyle name="Separador de milhares 3 2" xfId="69" xr:uid="{00000000-0005-0000-0000-000046000000}"/>
    <cellStyle name="Title" xfId="70" xr:uid="{00000000-0005-0000-0000-000047000000}"/>
    <cellStyle name="Título 1 1" xfId="71" xr:uid="{00000000-0005-0000-0000-000048000000}"/>
    <cellStyle name="Título 1 1 1" xfId="72" xr:uid="{00000000-0005-0000-0000-000049000000}"/>
    <cellStyle name="Título 1 1_ANEXO A - 049.016.G00.PL.002.01Memória" xfId="73" xr:uid="{00000000-0005-0000-0000-00004A000000}"/>
    <cellStyle name="Título 5" xfId="74" xr:uid="{00000000-0005-0000-0000-00004B000000}"/>
    <cellStyle name="Título 6" xfId="75" xr:uid="{00000000-0005-0000-0000-00004C000000}"/>
    <cellStyle name="Vírgula 2" xfId="76" xr:uid="{00000000-0005-0000-0000-00004D000000}"/>
    <cellStyle name="Warning Text" xfId="77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A3" sqref="A3:M3"/>
    </sheetView>
  </sheetViews>
  <sheetFormatPr defaultRowHeight="15.75" x14ac:dyDescent="0.25"/>
  <cols>
    <col min="1" max="1" width="7" style="1" customWidth="1"/>
    <col min="2" max="2" width="9.7109375" style="1" customWidth="1"/>
    <col min="3" max="3" width="10.7109375" style="1" customWidth="1"/>
    <col min="4" max="4" width="45.28515625" style="2" customWidth="1"/>
    <col min="5" max="5" width="7.140625" style="3" customWidth="1"/>
    <col min="6" max="6" width="9" style="5" bestFit="1" customWidth="1"/>
    <col min="7" max="7" width="10.42578125" style="5" customWidth="1"/>
    <col min="8" max="8" width="9.28515625" style="5" customWidth="1"/>
    <col min="9" max="9" width="10.140625" style="23" bestFit="1" customWidth="1"/>
    <col min="10" max="10" width="11.85546875" style="24" bestFit="1" customWidth="1"/>
    <col min="11" max="11" width="10.7109375" style="4" bestFit="1" customWidth="1"/>
    <col min="12" max="12" width="10.140625" style="4" bestFit="1" customWidth="1"/>
    <col min="13" max="14" width="15.28515625" style="4" customWidth="1"/>
    <col min="15" max="16384" width="9.140625" style="4"/>
  </cols>
  <sheetData>
    <row r="1" spans="1:13" ht="15" x14ac:dyDescent="0.2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x14ac:dyDescent="0.2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" x14ac:dyDescent="0.2">
      <c r="A3" s="86" t="s">
        <v>31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" x14ac:dyDescent="0.2">
      <c r="A4" s="83" t="s">
        <v>32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23.25" customHeight="1" x14ac:dyDescent="0.2">
      <c r="A5" s="84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" x14ac:dyDescent="0.2">
      <c r="A6" s="85" t="s">
        <v>59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" x14ac:dyDescent="0.2">
      <c r="A7" s="4"/>
      <c r="B7" s="4"/>
      <c r="C7" s="4"/>
      <c r="D7" s="4"/>
      <c r="E7" s="4"/>
      <c r="F7" s="4"/>
      <c r="G7" s="4"/>
      <c r="H7" s="4"/>
      <c r="I7" s="64"/>
      <c r="J7" s="64"/>
      <c r="K7" s="64"/>
      <c r="L7" s="10"/>
    </row>
    <row r="8" spans="1:13" ht="15.75" customHeight="1" x14ac:dyDescent="0.2">
      <c r="A8" s="38"/>
      <c r="B8" s="38"/>
      <c r="C8" s="38"/>
      <c r="D8" s="39"/>
      <c r="E8" s="89" t="s">
        <v>14</v>
      </c>
      <c r="F8" s="90"/>
      <c r="G8" s="90"/>
      <c r="H8" s="90"/>
      <c r="I8" s="91"/>
      <c r="J8" s="92" t="s">
        <v>30</v>
      </c>
      <c r="K8" s="92"/>
      <c r="L8" s="92"/>
      <c r="M8" s="92"/>
    </row>
    <row r="9" spans="1:13" ht="15" x14ac:dyDescent="0.2">
      <c r="A9" s="93" t="s">
        <v>0</v>
      </c>
      <c r="B9" s="94" t="s">
        <v>15</v>
      </c>
      <c r="C9" s="94" t="s">
        <v>13</v>
      </c>
      <c r="D9" s="95" t="s">
        <v>1</v>
      </c>
      <c r="E9" s="96" t="s">
        <v>3</v>
      </c>
      <c r="F9" s="96" t="s">
        <v>4</v>
      </c>
      <c r="G9" s="95" t="s">
        <v>16</v>
      </c>
      <c r="H9" s="95" t="s">
        <v>54</v>
      </c>
      <c r="I9" s="95" t="s">
        <v>17</v>
      </c>
      <c r="J9" s="97" t="s">
        <v>18</v>
      </c>
      <c r="K9" s="98" t="s">
        <v>19</v>
      </c>
      <c r="L9" s="98"/>
      <c r="M9" s="98" t="s">
        <v>55</v>
      </c>
    </row>
    <row r="10" spans="1:13" ht="15" x14ac:dyDescent="0.2">
      <c r="A10" s="93"/>
      <c r="B10" s="94"/>
      <c r="C10" s="94"/>
      <c r="D10" s="95"/>
      <c r="E10" s="96"/>
      <c r="F10" s="96"/>
      <c r="G10" s="95"/>
      <c r="H10" s="95"/>
      <c r="I10" s="95"/>
      <c r="J10" s="97"/>
      <c r="K10" s="40" t="s">
        <v>5</v>
      </c>
      <c r="L10" s="40" t="s">
        <v>20</v>
      </c>
      <c r="M10" s="98"/>
    </row>
    <row r="11" spans="1:13" ht="15" x14ac:dyDescent="0.2">
      <c r="A11" s="44" t="s">
        <v>33</v>
      </c>
      <c r="B11" s="45"/>
      <c r="C11" s="45"/>
      <c r="D11" s="46" t="s">
        <v>34</v>
      </c>
      <c r="E11" s="47"/>
      <c r="F11" s="48"/>
      <c r="G11" s="49"/>
      <c r="H11" s="49"/>
      <c r="I11" s="50"/>
      <c r="J11" s="51"/>
      <c r="K11" s="52"/>
      <c r="L11" s="52"/>
      <c r="M11" s="53"/>
    </row>
    <row r="12" spans="1:13" ht="15" x14ac:dyDescent="0.2">
      <c r="A12" s="25" t="s">
        <v>21</v>
      </c>
      <c r="B12" s="41"/>
      <c r="C12" s="41"/>
      <c r="D12" s="81" t="s">
        <v>35</v>
      </c>
      <c r="E12" s="27"/>
      <c r="F12" s="28"/>
      <c r="G12" s="54"/>
      <c r="H12" s="54"/>
      <c r="I12" s="55"/>
      <c r="J12" s="56"/>
      <c r="K12" s="57"/>
      <c r="L12" s="57"/>
      <c r="M12" s="58">
        <f>SUM(L13:L17)</f>
        <v>50080.001890960004</v>
      </c>
    </row>
    <row r="13" spans="1:13" ht="56.25" x14ac:dyDescent="0.2">
      <c r="A13" s="14" t="s">
        <v>23</v>
      </c>
      <c r="B13" s="14" t="s">
        <v>36</v>
      </c>
      <c r="C13" s="14" t="s">
        <v>37</v>
      </c>
      <c r="D13" s="20" t="s">
        <v>38</v>
      </c>
      <c r="E13" s="17" t="s">
        <v>39</v>
      </c>
      <c r="F13" s="69">
        <v>7550</v>
      </c>
      <c r="G13" s="34">
        <v>0.28616503240817676</v>
      </c>
      <c r="H13" s="70">
        <v>0.2034</v>
      </c>
      <c r="I13" s="71">
        <f>G13*(1+H13)</f>
        <v>0.34437099999999993</v>
      </c>
      <c r="J13" s="37">
        <f>$J$26</f>
        <v>0</v>
      </c>
      <c r="K13" s="34">
        <f>I13*(1-J13)</f>
        <v>0.34437099999999993</v>
      </c>
      <c r="L13" s="65">
        <f>K13*F13</f>
        <v>2600.0010499999994</v>
      </c>
      <c r="M13" s="59"/>
    </row>
    <row r="14" spans="1:13" ht="180" x14ac:dyDescent="0.2">
      <c r="A14" s="14" t="s">
        <v>24</v>
      </c>
      <c r="B14" s="14" t="s">
        <v>36</v>
      </c>
      <c r="C14" s="14" t="s">
        <v>37</v>
      </c>
      <c r="D14" s="26" t="s">
        <v>40</v>
      </c>
      <c r="E14" s="17" t="s">
        <v>39</v>
      </c>
      <c r="F14" s="69">
        <v>4523.5200000000004</v>
      </c>
      <c r="G14" s="34">
        <v>2.3293393717799566</v>
      </c>
      <c r="H14" s="70">
        <v>0.2034</v>
      </c>
      <c r="I14" s="71">
        <f t="shared" ref="I14:I17" si="0">G14*(1+H14)</f>
        <v>2.8031269999999999</v>
      </c>
      <c r="J14" s="37">
        <f t="shared" ref="J14:J17" si="1">$J$26</f>
        <v>0</v>
      </c>
      <c r="K14" s="34">
        <f t="shared" ref="K14:K17" si="2">I14*(1-J14)</f>
        <v>2.8031269999999999</v>
      </c>
      <c r="L14" s="65">
        <f t="shared" ref="L14:L17" si="3">K14*F14</f>
        <v>12680.001047040001</v>
      </c>
      <c r="M14" s="59"/>
    </row>
    <row r="15" spans="1:13" ht="123.75" x14ac:dyDescent="0.2">
      <c r="A15" s="14" t="s">
        <v>25</v>
      </c>
      <c r="B15" s="14" t="s">
        <v>36</v>
      </c>
      <c r="C15" s="18" t="s">
        <v>37</v>
      </c>
      <c r="D15" s="17" t="s">
        <v>41</v>
      </c>
      <c r="E15" s="17" t="s">
        <v>39</v>
      </c>
      <c r="F15" s="69">
        <v>7550</v>
      </c>
      <c r="G15" s="34">
        <v>0.97956456705999673</v>
      </c>
      <c r="H15" s="70">
        <v>0.2034</v>
      </c>
      <c r="I15" s="71">
        <f t="shared" si="0"/>
        <v>1.1788080000000001</v>
      </c>
      <c r="J15" s="37">
        <f t="shared" si="1"/>
        <v>0</v>
      </c>
      <c r="K15" s="34">
        <f t="shared" si="2"/>
        <v>1.1788080000000001</v>
      </c>
      <c r="L15" s="65">
        <f t="shared" si="3"/>
        <v>8900.0004000000008</v>
      </c>
      <c r="M15" s="59"/>
    </row>
    <row r="16" spans="1:13" ht="225" x14ac:dyDescent="0.2">
      <c r="A16" s="14" t="s">
        <v>42</v>
      </c>
      <c r="B16" s="14" t="s">
        <v>36</v>
      </c>
      <c r="C16" s="18" t="s">
        <v>37</v>
      </c>
      <c r="D16" s="17" t="s">
        <v>43</v>
      </c>
      <c r="E16" s="17" t="s">
        <v>39</v>
      </c>
      <c r="F16" s="69">
        <v>4523.5200000000004</v>
      </c>
      <c r="G16" s="34">
        <v>4.1149210570051515</v>
      </c>
      <c r="H16" s="70">
        <v>0.2034</v>
      </c>
      <c r="I16" s="71">
        <f t="shared" si="0"/>
        <v>4.9518959999999996</v>
      </c>
      <c r="J16" s="37">
        <f t="shared" si="1"/>
        <v>0</v>
      </c>
      <c r="K16" s="34">
        <f t="shared" si="2"/>
        <v>4.9518959999999996</v>
      </c>
      <c r="L16" s="65">
        <f t="shared" si="3"/>
        <v>22400.000593920002</v>
      </c>
      <c r="M16" s="59"/>
    </row>
    <row r="17" spans="1:14" ht="78.75" x14ac:dyDescent="0.2">
      <c r="A17" s="14" t="s">
        <v>44</v>
      </c>
      <c r="B17" s="14" t="s">
        <v>36</v>
      </c>
      <c r="C17" s="18" t="s">
        <v>37</v>
      </c>
      <c r="D17" s="17" t="s">
        <v>45</v>
      </c>
      <c r="E17" s="17" t="s">
        <v>39</v>
      </c>
      <c r="F17" s="69">
        <v>7550</v>
      </c>
      <c r="G17" s="34">
        <v>0.38522187136446734</v>
      </c>
      <c r="H17" s="70">
        <v>0.2034</v>
      </c>
      <c r="I17" s="71">
        <f t="shared" si="0"/>
        <v>0.46357599999999999</v>
      </c>
      <c r="J17" s="37">
        <f t="shared" si="1"/>
        <v>0</v>
      </c>
      <c r="K17" s="34">
        <f t="shared" si="2"/>
        <v>0.46357599999999999</v>
      </c>
      <c r="L17" s="65">
        <f t="shared" si="3"/>
        <v>3499.9987999999998</v>
      </c>
      <c r="M17" s="68"/>
    </row>
    <row r="18" spans="1:14" ht="15" x14ac:dyDescent="0.2">
      <c r="A18" s="14"/>
      <c r="B18" s="14"/>
      <c r="C18" s="18"/>
      <c r="D18" s="17"/>
      <c r="E18" s="17"/>
      <c r="F18" s="69"/>
      <c r="G18" s="35"/>
      <c r="H18" s="36"/>
      <c r="I18" s="72"/>
      <c r="J18" s="37"/>
      <c r="K18" s="35"/>
      <c r="L18" s="19"/>
      <c r="M18" s="68"/>
    </row>
    <row r="19" spans="1:14" ht="15" x14ac:dyDescent="0.2">
      <c r="A19" s="25" t="s">
        <v>22</v>
      </c>
      <c r="B19" s="25"/>
      <c r="C19" s="73"/>
      <c r="D19" s="74" t="s">
        <v>46</v>
      </c>
      <c r="E19" s="74"/>
      <c r="F19" s="75"/>
      <c r="G19" s="76"/>
      <c r="H19" s="77"/>
      <c r="I19" s="78"/>
      <c r="J19" s="79"/>
      <c r="K19" s="76"/>
      <c r="L19" s="80"/>
      <c r="M19" s="80">
        <f>SUM(L20:L24)</f>
        <v>31310.002550000001</v>
      </c>
    </row>
    <row r="20" spans="1:14" ht="56.25" x14ac:dyDescent="0.2">
      <c r="A20" s="14" t="s">
        <v>26</v>
      </c>
      <c r="B20" s="14" t="s">
        <v>36</v>
      </c>
      <c r="C20" s="18" t="s">
        <v>37</v>
      </c>
      <c r="D20" s="17" t="s">
        <v>47</v>
      </c>
      <c r="E20" s="17" t="s">
        <v>39</v>
      </c>
      <c r="F20" s="69">
        <v>3950</v>
      </c>
      <c r="G20" s="34">
        <v>0.54697344864655628</v>
      </c>
      <c r="H20" s="70">
        <v>0.2034</v>
      </c>
      <c r="I20" s="71">
        <f t="shared" ref="I20:I24" si="4">G20*(1+H20)</f>
        <v>0.65822784810126589</v>
      </c>
      <c r="J20" s="37">
        <f t="shared" ref="J20:J24" si="5">$J$26</f>
        <v>0</v>
      </c>
      <c r="K20" s="34">
        <f t="shared" ref="K20:K24" si="6">I20*(1-J20)</f>
        <v>0.65822784810126589</v>
      </c>
      <c r="L20" s="65">
        <f t="shared" ref="L20:L24" si="7">K20*F20</f>
        <v>2600.0000000000005</v>
      </c>
      <c r="M20" s="68"/>
    </row>
    <row r="21" spans="1:14" ht="180" x14ac:dyDescent="0.2">
      <c r="A21" s="14" t="s">
        <v>27</v>
      </c>
      <c r="B21" s="14" t="s">
        <v>36</v>
      </c>
      <c r="C21" s="18" t="s">
        <v>37</v>
      </c>
      <c r="D21" s="17" t="s">
        <v>48</v>
      </c>
      <c r="E21" s="17" t="s">
        <v>39</v>
      </c>
      <c r="F21" s="69">
        <v>3524.24</v>
      </c>
      <c r="G21" s="34">
        <v>1.7981309556261797</v>
      </c>
      <c r="H21" s="70">
        <v>0.2034</v>
      </c>
      <c r="I21" s="71">
        <f t="shared" si="4"/>
        <v>2.1638707920005449</v>
      </c>
      <c r="J21" s="37">
        <f t="shared" si="5"/>
        <v>0</v>
      </c>
      <c r="K21" s="34">
        <f t="shared" si="6"/>
        <v>2.1638707920005449</v>
      </c>
      <c r="L21" s="65">
        <f t="shared" si="7"/>
        <v>7626</v>
      </c>
      <c r="M21" s="68"/>
    </row>
    <row r="22" spans="1:14" ht="123.75" x14ac:dyDescent="0.2">
      <c r="A22" s="14" t="s">
        <v>28</v>
      </c>
      <c r="B22" s="14" t="s">
        <v>36</v>
      </c>
      <c r="C22" s="18" t="s">
        <v>37</v>
      </c>
      <c r="D22" s="17" t="s">
        <v>49</v>
      </c>
      <c r="E22" s="17" t="s">
        <v>39</v>
      </c>
      <c r="F22" s="69">
        <v>3950</v>
      </c>
      <c r="G22" s="34">
        <v>0.95594149908592319</v>
      </c>
      <c r="H22" s="70">
        <v>0.2034</v>
      </c>
      <c r="I22" s="71">
        <f t="shared" si="4"/>
        <v>1.15038</v>
      </c>
      <c r="J22" s="37">
        <f t="shared" si="5"/>
        <v>0</v>
      </c>
      <c r="K22" s="34">
        <f t="shared" si="6"/>
        <v>1.15038</v>
      </c>
      <c r="L22" s="65">
        <f t="shared" si="7"/>
        <v>4544.0010000000002</v>
      </c>
      <c r="M22" s="68"/>
    </row>
    <row r="23" spans="1:14" ht="225" x14ac:dyDescent="0.2">
      <c r="A23" s="14" t="s">
        <v>50</v>
      </c>
      <c r="B23" s="14" t="s">
        <v>36</v>
      </c>
      <c r="C23" s="18" t="s">
        <v>37</v>
      </c>
      <c r="D23" s="17" t="s">
        <v>51</v>
      </c>
      <c r="E23" s="17" t="s">
        <v>39</v>
      </c>
      <c r="F23" s="69">
        <v>3524.24</v>
      </c>
      <c r="G23" s="34">
        <v>3.3717902787115621</v>
      </c>
      <c r="H23" s="70">
        <v>0.2034</v>
      </c>
      <c r="I23" s="71">
        <f t="shared" si="4"/>
        <v>4.0576124214014939</v>
      </c>
      <c r="J23" s="37">
        <f t="shared" si="5"/>
        <v>0</v>
      </c>
      <c r="K23" s="34">
        <f t="shared" si="6"/>
        <v>4.0576124214014939</v>
      </c>
      <c r="L23" s="65">
        <f t="shared" si="7"/>
        <v>14300</v>
      </c>
      <c r="M23" s="68"/>
    </row>
    <row r="24" spans="1:14" ht="78.75" x14ac:dyDescent="0.2">
      <c r="A24" s="14" t="s">
        <v>52</v>
      </c>
      <c r="B24" s="14" t="s">
        <v>36</v>
      </c>
      <c r="C24" s="18" t="s">
        <v>37</v>
      </c>
      <c r="D24" s="17" t="s">
        <v>53</v>
      </c>
      <c r="E24" s="17" t="s">
        <v>39</v>
      </c>
      <c r="F24" s="69">
        <v>3950</v>
      </c>
      <c r="G24" s="34">
        <v>0.47123898952966592</v>
      </c>
      <c r="H24" s="70">
        <v>0.2034</v>
      </c>
      <c r="I24" s="71">
        <f t="shared" si="4"/>
        <v>0.56708899999999995</v>
      </c>
      <c r="J24" s="37">
        <f t="shared" si="5"/>
        <v>0</v>
      </c>
      <c r="K24" s="34">
        <f t="shared" si="6"/>
        <v>0.56708899999999995</v>
      </c>
      <c r="L24" s="65">
        <f t="shared" si="7"/>
        <v>2240.00155</v>
      </c>
      <c r="M24" s="68"/>
    </row>
    <row r="25" spans="1:14" ht="15" x14ac:dyDescent="0.2">
      <c r="A25" s="14"/>
      <c r="B25" s="14"/>
      <c r="C25" s="18"/>
      <c r="D25" s="17"/>
      <c r="E25" s="17"/>
      <c r="F25" s="21"/>
      <c r="G25" s="35"/>
      <c r="H25" s="36"/>
      <c r="I25" s="35"/>
      <c r="J25" s="15"/>
      <c r="K25" s="16"/>
      <c r="L25" s="67"/>
      <c r="M25" s="68"/>
    </row>
    <row r="26" spans="1:14" ht="15" customHeight="1" x14ac:dyDescent="0.2">
      <c r="A26" s="101" t="s">
        <v>10</v>
      </c>
      <c r="B26" s="102"/>
      <c r="C26" s="102"/>
      <c r="D26" s="102"/>
      <c r="E26" s="60"/>
      <c r="F26" s="60"/>
      <c r="G26" s="60"/>
      <c r="H26" s="61"/>
      <c r="I26" s="62"/>
      <c r="J26" s="63">
        <v>0</v>
      </c>
      <c r="K26" s="42"/>
      <c r="L26" s="43"/>
      <c r="M26" s="66">
        <f>SUM(M12:M19)</f>
        <v>81390.004440960009</v>
      </c>
      <c r="N26" s="13"/>
    </row>
    <row r="27" spans="1:14" ht="19.5" customHeight="1" x14ac:dyDescent="0.2">
      <c r="A27" s="99" t="s">
        <v>9</v>
      </c>
      <c r="B27" s="99"/>
      <c r="C27" s="99"/>
      <c r="D27" s="99"/>
      <c r="E27" s="99"/>
      <c r="F27" s="99"/>
      <c r="G27" s="100" t="s">
        <v>8</v>
      </c>
      <c r="H27" s="100"/>
      <c r="I27" s="100"/>
      <c r="J27" s="100"/>
      <c r="K27" s="100"/>
      <c r="L27" s="100"/>
      <c r="M27" s="100"/>
    </row>
    <row r="28" spans="1:14" ht="24" customHeight="1" x14ac:dyDescent="0.2">
      <c r="A28" s="100" t="s">
        <v>7</v>
      </c>
      <c r="B28" s="100"/>
      <c r="C28" s="100"/>
      <c r="D28" s="100"/>
      <c r="E28" s="100" t="s">
        <v>29</v>
      </c>
      <c r="F28" s="100"/>
      <c r="G28" s="100"/>
      <c r="H28" s="100"/>
      <c r="I28" s="100"/>
      <c r="J28" s="100"/>
      <c r="K28" s="100"/>
      <c r="L28" s="100"/>
      <c r="M28" s="100"/>
    </row>
    <row r="29" spans="1:14" ht="15" x14ac:dyDescent="0.2">
      <c r="A29" s="104" t="s">
        <v>11</v>
      </c>
      <c r="B29" s="29" t="s">
        <v>56</v>
      </c>
      <c r="C29" s="30"/>
      <c r="D29" s="7"/>
      <c r="E29" s="8"/>
      <c r="F29" s="9"/>
      <c r="G29" s="9"/>
      <c r="H29" s="9"/>
      <c r="I29" s="12"/>
      <c r="J29" s="12"/>
      <c r="K29" s="10"/>
      <c r="L29" s="10"/>
    </row>
    <row r="30" spans="1:14" ht="15" x14ac:dyDescent="0.2">
      <c r="A30" s="105"/>
      <c r="B30" s="31" t="s">
        <v>60</v>
      </c>
      <c r="C30" s="30"/>
      <c r="D30" s="7"/>
      <c r="E30" s="103"/>
      <c r="F30" s="103"/>
      <c r="G30" s="32"/>
      <c r="H30" s="33"/>
      <c r="I30" s="33"/>
      <c r="J30" s="33"/>
      <c r="K30" s="33"/>
      <c r="L30" s="10"/>
    </row>
    <row r="31" spans="1:14" ht="22.5" customHeight="1" x14ac:dyDescent="0.2">
      <c r="A31" s="105"/>
      <c r="B31" s="87" t="s">
        <v>57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4" ht="15" x14ac:dyDescent="0.2">
      <c r="A32" s="105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27" customHeight="1" x14ac:dyDescent="0.2">
      <c r="A33" s="105"/>
      <c r="B33" s="88" t="s">
        <v>12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15" x14ac:dyDescent="0.2">
      <c r="A34" s="6"/>
      <c r="B34" s="6"/>
      <c r="C34" s="6"/>
      <c r="D34" s="7"/>
      <c r="E34" s="8"/>
      <c r="F34" s="9"/>
      <c r="G34" s="9"/>
      <c r="H34" s="9"/>
      <c r="I34" s="12"/>
      <c r="J34" s="11"/>
      <c r="K34" s="10"/>
      <c r="L34" s="10"/>
    </row>
    <row r="35" spans="1:13" ht="15" x14ac:dyDescent="0.2">
      <c r="A35" s="6"/>
      <c r="B35" s="6"/>
      <c r="C35" s="6"/>
      <c r="D35" s="7"/>
      <c r="E35" s="8"/>
      <c r="F35" s="9"/>
      <c r="G35" s="9"/>
      <c r="H35" s="9"/>
      <c r="I35" s="12"/>
      <c r="J35" s="11"/>
      <c r="K35" s="10"/>
      <c r="L35" s="10"/>
    </row>
    <row r="36" spans="1:13" ht="15" x14ac:dyDescent="0.2">
      <c r="A36" s="6"/>
      <c r="B36" s="6"/>
      <c r="C36" s="6"/>
      <c r="D36" s="7"/>
      <c r="E36" s="8"/>
      <c r="F36" s="9"/>
      <c r="G36" s="9"/>
      <c r="H36" s="9"/>
      <c r="I36" s="12"/>
      <c r="J36" s="11"/>
      <c r="K36" s="10"/>
      <c r="L36" s="10"/>
    </row>
    <row r="37" spans="1:13" ht="15" x14ac:dyDescent="0.2">
      <c r="A37" s="6"/>
      <c r="B37" s="6"/>
      <c r="C37" s="6"/>
      <c r="D37" s="7"/>
      <c r="E37" s="8"/>
      <c r="F37" s="9"/>
      <c r="G37" s="9"/>
      <c r="H37" s="9"/>
      <c r="I37" s="12"/>
      <c r="J37" s="11"/>
      <c r="K37" s="10"/>
      <c r="L37" s="10"/>
    </row>
    <row r="38" spans="1:13" ht="15" x14ac:dyDescent="0.2">
      <c r="A38" s="6"/>
      <c r="B38" s="6"/>
      <c r="C38" s="6"/>
      <c r="D38" s="7"/>
      <c r="E38" s="8"/>
      <c r="F38" s="9"/>
      <c r="G38" s="9"/>
      <c r="H38" s="9"/>
      <c r="I38" s="12"/>
      <c r="J38" s="11"/>
      <c r="K38" s="10"/>
      <c r="L38" s="10"/>
    </row>
    <row r="39" spans="1:13" ht="15" x14ac:dyDescent="0.2">
      <c r="A39" s="6"/>
      <c r="B39" s="6"/>
      <c r="C39" s="6"/>
      <c r="D39" s="7"/>
      <c r="E39" s="8"/>
      <c r="F39" s="9"/>
      <c r="G39" s="9"/>
      <c r="H39" s="9"/>
      <c r="I39" s="12"/>
      <c r="J39" s="11"/>
      <c r="K39" s="10"/>
      <c r="L39" s="10"/>
    </row>
    <row r="40" spans="1:13" ht="15" x14ac:dyDescent="0.2">
      <c r="A40" s="6"/>
      <c r="B40" s="6"/>
      <c r="C40" s="6"/>
      <c r="D40" s="7"/>
      <c r="E40" s="8"/>
      <c r="F40" s="9"/>
      <c r="G40" s="9"/>
      <c r="H40" s="9"/>
      <c r="I40" s="12"/>
      <c r="J40" s="11"/>
      <c r="K40" s="10"/>
      <c r="L40" s="10"/>
    </row>
    <row r="41" spans="1:13" ht="15" x14ac:dyDescent="0.2">
      <c r="A41" s="6"/>
      <c r="B41" s="6"/>
      <c r="C41" s="6"/>
      <c r="D41" s="7"/>
      <c r="E41" s="8"/>
      <c r="F41" s="9"/>
      <c r="G41" s="9"/>
      <c r="H41" s="9"/>
      <c r="I41" s="12"/>
      <c r="J41" s="11"/>
      <c r="K41" s="10"/>
      <c r="L41" s="10"/>
    </row>
    <row r="42" spans="1:13" ht="15" x14ac:dyDescent="0.2">
      <c r="A42" s="6"/>
      <c r="B42" s="6"/>
      <c r="C42" s="6"/>
      <c r="D42" s="7"/>
      <c r="E42" s="8"/>
      <c r="F42" s="9"/>
      <c r="G42" s="9"/>
      <c r="H42" s="9"/>
      <c r="I42" s="12"/>
      <c r="J42" s="11"/>
      <c r="K42" s="10"/>
      <c r="L42" s="10"/>
    </row>
    <row r="43" spans="1:13" ht="15" x14ac:dyDescent="0.2">
      <c r="A43" s="6"/>
      <c r="B43" s="6"/>
      <c r="C43" s="6"/>
      <c r="D43" s="7"/>
      <c r="E43" s="8"/>
      <c r="F43" s="9"/>
      <c r="G43" s="9"/>
      <c r="H43" s="9"/>
      <c r="I43" s="12"/>
      <c r="J43" s="11"/>
      <c r="K43" s="10"/>
      <c r="L43" s="10"/>
    </row>
    <row r="44" spans="1:13" ht="15" x14ac:dyDescent="0.2">
      <c r="A44" s="6"/>
      <c r="B44" s="6"/>
      <c r="C44" s="6"/>
      <c r="D44" s="7"/>
      <c r="E44" s="8"/>
      <c r="F44" s="9"/>
      <c r="G44" s="9"/>
      <c r="H44" s="9"/>
      <c r="I44" s="12"/>
      <c r="J44" s="11"/>
      <c r="K44" s="10"/>
      <c r="L44" s="10"/>
    </row>
    <row r="45" spans="1:13" ht="15" x14ac:dyDescent="0.2">
      <c r="A45" s="6"/>
      <c r="B45" s="6"/>
      <c r="C45" s="6"/>
      <c r="D45" s="7"/>
      <c r="E45" s="8"/>
      <c r="F45" s="9"/>
      <c r="G45" s="9"/>
      <c r="H45" s="9"/>
      <c r="I45" s="12"/>
      <c r="J45" s="11"/>
      <c r="K45" s="10"/>
      <c r="L45" s="10"/>
    </row>
    <row r="46" spans="1:13" ht="15" x14ac:dyDescent="0.2">
      <c r="A46" s="6"/>
      <c r="B46" s="6"/>
      <c r="C46" s="6"/>
      <c r="D46" s="7"/>
      <c r="E46" s="8"/>
      <c r="F46" s="9"/>
      <c r="G46" s="9"/>
      <c r="H46" s="9"/>
      <c r="I46" s="12"/>
      <c r="J46" s="22"/>
      <c r="K46" s="10"/>
      <c r="L46" s="10"/>
    </row>
    <row r="47" spans="1:13" ht="15" x14ac:dyDescent="0.2">
      <c r="A47" s="6"/>
      <c r="B47" s="6"/>
      <c r="C47" s="6"/>
      <c r="D47" s="7"/>
      <c r="E47" s="8"/>
      <c r="F47" s="9"/>
      <c r="G47" s="9"/>
      <c r="H47" s="9"/>
      <c r="I47" s="12"/>
      <c r="J47" s="22"/>
      <c r="K47" s="10"/>
      <c r="L47" s="10"/>
    </row>
    <row r="48" spans="1:13" ht="15" x14ac:dyDescent="0.2">
      <c r="A48" s="6"/>
      <c r="B48" s="6"/>
      <c r="C48" s="6"/>
      <c r="D48" s="7"/>
      <c r="E48" s="8"/>
      <c r="F48" s="9"/>
      <c r="G48" s="9"/>
      <c r="H48" s="9"/>
      <c r="I48" s="12"/>
      <c r="J48" s="22"/>
      <c r="K48" s="10"/>
      <c r="L48" s="10"/>
    </row>
    <row r="49" spans="1:12" ht="15" x14ac:dyDescent="0.2">
      <c r="A49" s="6"/>
      <c r="B49" s="6"/>
      <c r="C49" s="6"/>
      <c r="D49" s="7"/>
      <c r="E49" s="8"/>
      <c r="F49" s="9"/>
      <c r="G49" s="9"/>
      <c r="H49" s="9"/>
      <c r="I49" s="12"/>
      <c r="J49" s="22"/>
      <c r="K49" s="10"/>
      <c r="L49" s="10"/>
    </row>
    <row r="50" spans="1:12" ht="15" x14ac:dyDescent="0.2">
      <c r="A50" s="6"/>
      <c r="B50" s="6"/>
      <c r="C50" s="6"/>
      <c r="D50" s="7"/>
      <c r="E50" s="8"/>
      <c r="F50" s="9"/>
      <c r="G50" s="9"/>
      <c r="H50" s="9"/>
      <c r="I50" s="12"/>
      <c r="J50" s="22"/>
      <c r="K50" s="10"/>
      <c r="L50" s="10"/>
    </row>
    <row r="51" spans="1:12" ht="15" x14ac:dyDescent="0.2">
      <c r="A51" s="6"/>
      <c r="B51" s="6"/>
      <c r="C51" s="6"/>
      <c r="D51" s="7"/>
      <c r="E51" s="8"/>
      <c r="F51" s="9"/>
      <c r="G51" s="9"/>
      <c r="H51" s="9"/>
      <c r="I51" s="12"/>
      <c r="J51" s="22"/>
      <c r="K51" s="10"/>
      <c r="L51" s="10"/>
    </row>
    <row r="52" spans="1:12" ht="15" x14ac:dyDescent="0.2">
      <c r="A52" s="6"/>
      <c r="B52" s="6"/>
      <c r="C52" s="6"/>
      <c r="D52" s="7"/>
      <c r="E52" s="8"/>
      <c r="F52" s="9"/>
      <c r="G52" s="9"/>
      <c r="H52" s="9"/>
      <c r="I52" s="12"/>
      <c r="J52" s="22"/>
      <c r="K52" s="10"/>
      <c r="L52" s="10"/>
    </row>
    <row r="53" spans="1:12" ht="15" x14ac:dyDescent="0.2">
      <c r="A53" s="6"/>
      <c r="B53" s="6"/>
      <c r="C53" s="6"/>
      <c r="D53" s="7"/>
      <c r="E53" s="8"/>
      <c r="F53" s="9"/>
      <c r="G53" s="9"/>
      <c r="H53" s="9"/>
      <c r="I53" s="12"/>
      <c r="J53" s="22"/>
      <c r="K53" s="10"/>
      <c r="L53" s="10"/>
    </row>
    <row r="54" spans="1:12" ht="15" x14ac:dyDescent="0.2">
      <c r="A54" s="6"/>
      <c r="B54" s="6"/>
      <c r="C54" s="6"/>
      <c r="D54" s="7"/>
      <c r="E54" s="8"/>
      <c r="F54" s="9"/>
      <c r="G54" s="9"/>
      <c r="H54" s="9"/>
      <c r="I54" s="12"/>
      <c r="J54" s="22"/>
      <c r="K54" s="10"/>
      <c r="L54" s="10"/>
    </row>
    <row r="55" spans="1:12" ht="15" x14ac:dyDescent="0.2">
      <c r="A55" s="6"/>
      <c r="B55" s="6"/>
      <c r="C55" s="6"/>
      <c r="D55" s="7"/>
      <c r="E55" s="8"/>
      <c r="F55" s="9"/>
      <c r="G55" s="9"/>
      <c r="H55" s="9"/>
      <c r="I55" s="12"/>
      <c r="J55" s="22"/>
      <c r="K55" s="10"/>
      <c r="L55" s="10"/>
    </row>
    <row r="56" spans="1:12" ht="15" x14ac:dyDescent="0.2">
      <c r="A56" s="6"/>
      <c r="B56" s="6"/>
      <c r="C56" s="6"/>
      <c r="D56" s="7"/>
      <c r="E56" s="8"/>
      <c r="F56" s="9"/>
      <c r="G56" s="9"/>
      <c r="H56" s="9"/>
      <c r="I56" s="12"/>
      <c r="J56" s="22"/>
      <c r="K56" s="10"/>
      <c r="L56" s="10"/>
    </row>
    <row r="57" spans="1:12" ht="15" x14ac:dyDescent="0.2">
      <c r="A57" s="6"/>
      <c r="B57" s="6"/>
      <c r="C57" s="6"/>
      <c r="D57" s="7"/>
      <c r="E57" s="8"/>
      <c r="F57" s="9"/>
      <c r="G57" s="9"/>
      <c r="H57" s="9"/>
      <c r="I57" s="12"/>
      <c r="J57" s="22"/>
      <c r="K57" s="10"/>
      <c r="L57" s="10"/>
    </row>
    <row r="58" spans="1:12" ht="15" x14ac:dyDescent="0.2">
      <c r="A58" s="6"/>
      <c r="B58" s="6"/>
      <c r="C58" s="6"/>
      <c r="D58" s="7"/>
      <c r="E58" s="8"/>
      <c r="F58" s="9"/>
      <c r="G58" s="9"/>
      <c r="H58" s="9"/>
      <c r="I58" s="12"/>
      <c r="J58" s="22"/>
      <c r="K58" s="10"/>
      <c r="L58" s="10"/>
    </row>
    <row r="59" spans="1:12" ht="15" x14ac:dyDescent="0.2">
      <c r="A59" s="6"/>
      <c r="B59" s="6"/>
      <c r="C59" s="6"/>
      <c r="D59" s="7"/>
      <c r="E59" s="8"/>
      <c r="F59" s="9"/>
      <c r="G59" s="9"/>
      <c r="H59" s="9"/>
      <c r="I59" s="12"/>
      <c r="J59" s="22"/>
      <c r="K59" s="10"/>
      <c r="L59" s="10"/>
    </row>
    <row r="60" spans="1:12" ht="15" x14ac:dyDescent="0.2">
      <c r="A60" s="6"/>
      <c r="B60" s="6"/>
      <c r="C60" s="6"/>
      <c r="D60" s="7"/>
      <c r="E60" s="8"/>
      <c r="F60" s="9"/>
      <c r="G60" s="9"/>
      <c r="H60" s="9"/>
      <c r="I60" s="12"/>
      <c r="J60" s="22"/>
      <c r="K60" s="10"/>
      <c r="L60" s="10"/>
    </row>
    <row r="61" spans="1:12" ht="15" x14ac:dyDescent="0.2">
      <c r="A61" s="6"/>
      <c r="B61" s="6"/>
      <c r="C61" s="6"/>
      <c r="D61" s="7"/>
      <c r="E61" s="8"/>
      <c r="F61" s="9"/>
      <c r="G61" s="9"/>
      <c r="H61" s="9"/>
      <c r="I61" s="12"/>
      <c r="J61" s="22"/>
      <c r="K61" s="10"/>
      <c r="L61" s="10"/>
    </row>
    <row r="62" spans="1:12" ht="15" x14ac:dyDescent="0.2">
      <c r="A62" s="6"/>
      <c r="B62" s="6"/>
      <c r="C62" s="6"/>
      <c r="D62" s="7"/>
      <c r="E62" s="8"/>
      <c r="F62" s="9"/>
      <c r="G62" s="9"/>
      <c r="H62" s="9"/>
      <c r="I62" s="12"/>
      <c r="J62" s="22"/>
      <c r="K62" s="10"/>
      <c r="L62" s="10"/>
    </row>
  </sheetData>
  <mergeCells count="30">
    <mergeCell ref="E30:F30"/>
    <mergeCell ref="H9:H10"/>
    <mergeCell ref="A29:A33"/>
    <mergeCell ref="A9:A10"/>
    <mergeCell ref="B9:B10"/>
    <mergeCell ref="C9:C10"/>
    <mergeCell ref="D9:D10"/>
    <mergeCell ref="E9:E10"/>
    <mergeCell ref="B31:M31"/>
    <mergeCell ref="B32:M32"/>
    <mergeCell ref="B33:M33"/>
    <mergeCell ref="E8:I8"/>
    <mergeCell ref="J8:M8"/>
    <mergeCell ref="F9:F10"/>
    <mergeCell ref="G9:G10"/>
    <mergeCell ref="I9:I10"/>
    <mergeCell ref="J9:J10"/>
    <mergeCell ref="K9:L9"/>
    <mergeCell ref="A27:F27"/>
    <mergeCell ref="M9:M10"/>
    <mergeCell ref="G27:M28"/>
    <mergeCell ref="A28:D28"/>
    <mergeCell ref="E28:F28"/>
    <mergeCell ref="A26:D26"/>
    <mergeCell ref="A1:M1"/>
    <mergeCell ref="A2:M2"/>
    <mergeCell ref="A4:M4"/>
    <mergeCell ref="A5:M5"/>
    <mergeCell ref="A6:M6"/>
    <mergeCell ref="A3:M3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23069.155759/2021-72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JUNIOR</cp:lastModifiedBy>
  <cp:lastPrinted>2021-09-09T15:57:08Z</cp:lastPrinted>
  <dcterms:created xsi:type="dcterms:W3CDTF">2009-04-27T20:33:58Z</dcterms:created>
  <dcterms:modified xsi:type="dcterms:W3CDTF">2021-09-09T15:57:25Z</dcterms:modified>
</cp:coreProperties>
</file>