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020"/>
  </bookViews>
  <sheets>
    <sheet name="Folha1" sheetId="1" r:id="rId1"/>
  </sheets>
  <definedNames>
    <definedName name="_xlnm._FilterDatabase" localSheetId="0" hidden="1">Folha1!#REF!</definedName>
    <definedName name="_xlnm.Print_Area" localSheetId="0">Folha1!$A$1:$K$104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0" i="1" l="1"/>
  <c r="K41" i="1"/>
  <c r="K42" i="1"/>
  <c r="K43" i="1"/>
  <c r="K44" i="1"/>
  <c r="K45" i="1"/>
  <c r="K46" i="1"/>
  <c r="K48" i="1"/>
  <c r="K49" i="1"/>
  <c r="K50" i="1"/>
  <c r="K51" i="1"/>
  <c r="K52" i="1"/>
  <c r="K53" i="1"/>
  <c r="K54" i="1"/>
  <c r="K55" i="1"/>
  <c r="K56" i="1"/>
  <c r="K57" i="1"/>
  <c r="K58" i="1"/>
  <c r="K60" i="1"/>
  <c r="K61" i="1"/>
  <c r="K62" i="1"/>
  <c r="K63" i="1"/>
  <c r="K64" i="1"/>
  <c r="K65" i="1"/>
  <c r="K66" i="1"/>
  <c r="K67" i="1"/>
  <c r="K68" i="1"/>
  <c r="K69" i="1"/>
  <c r="K70" i="1"/>
  <c r="K71" i="1"/>
  <c r="K72" i="1"/>
  <c r="K73" i="1"/>
  <c r="K76" i="1"/>
  <c r="K77" i="1"/>
  <c r="K78" i="1"/>
  <c r="K79" i="1"/>
  <c r="K80" i="1"/>
  <c r="K81" i="1"/>
  <c r="K82" i="1"/>
  <c r="K83" i="1"/>
  <c r="K84" i="1"/>
  <c r="K85" i="1"/>
  <c r="K86" i="1"/>
  <c r="K89" i="1"/>
  <c r="K90" i="1"/>
  <c r="K91" i="1"/>
  <c r="K92" i="1"/>
  <c r="K93" i="1"/>
  <c r="K94" i="1"/>
  <c r="K95" i="1"/>
  <c r="K96" i="1"/>
  <c r="K97" i="1"/>
  <c r="G77" i="1"/>
  <c r="G78" i="1"/>
  <c r="G79" i="1"/>
  <c r="G80" i="1"/>
  <c r="G81" i="1"/>
  <c r="G82" i="1"/>
  <c r="G83" i="1"/>
  <c r="G84" i="1"/>
  <c r="G85" i="1"/>
  <c r="G86" i="1"/>
  <c r="G87" i="1"/>
  <c r="G88" i="1"/>
  <c r="G89" i="1"/>
  <c r="G91" i="1"/>
  <c r="G92" i="1"/>
  <c r="G93" i="1"/>
  <c r="G94" i="1"/>
  <c r="G95" i="1"/>
  <c r="G96" i="1"/>
  <c r="G97" i="1"/>
  <c r="G98" i="1"/>
  <c r="G99" i="1"/>
  <c r="G100" i="1"/>
  <c r="G101" i="1"/>
  <c r="G102" i="1"/>
  <c r="G103" i="1"/>
  <c r="K6" i="1"/>
  <c r="E44" i="1"/>
  <c r="E42" i="1"/>
  <c r="E28" i="1"/>
  <c r="E8" i="1"/>
  <c r="E90" i="1"/>
  <c r="G90" i="1" s="1"/>
  <c r="E45" i="1"/>
  <c r="E25" i="1"/>
  <c r="E59" i="1"/>
  <c r="G76" i="1"/>
  <c r="G54" i="1" l="1"/>
  <c r="G55" i="1"/>
  <c r="G56" i="1"/>
  <c r="G57" i="1"/>
  <c r="G58" i="1"/>
  <c r="G59" i="1"/>
  <c r="G60" i="1"/>
  <c r="G61" i="1"/>
  <c r="G62" i="1"/>
  <c r="G63" i="1"/>
  <c r="G64" i="1"/>
  <c r="G65" i="1"/>
  <c r="G66" i="1"/>
  <c r="G67" i="1"/>
  <c r="G68" i="1"/>
  <c r="G69" i="1"/>
  <c r="G70" i="1"/>
  <c r="G71" i="1"/>
  <c r="G72" i="1"/>
  <c r="G73" i="1"/>
  <c r="G74" i="1"/>
  <c r="G75" i="1"/>
  <c r="G40" i="1"/>
  <c r="G41" i="1"/>
  <c r="G42" i="1"/>
  <c r="G43" i="1"/>
  <c r="G44" i="1"/>
  <c r="G45" i="1"/>
  <c r="G46" i="1"/>
  <c r="G47" i="1"/>
  <c r="G48" i="1"/>
  <c r="G49" i="1"/>
  <c r="G50" i="1"/>
  <c r="G51" i="1"/>
  <c r="G52" i="1"/>
  <c r="G53" i="1"/>
  <c r="K7" i="1" l="1"/>
  <c r="K8" i="1"/>
  <c r="K9" i="1"/>
  <c r="K10" i="1"/>
  <c r="K11" i="1"/>
  <c r="K12" i="1"/>
  <c r="K13" i="1"/>
  <c r="K14" i="1"/>
  <c r="K15" i="1"/>
  <c r="K16" i="1"/>
  <c r="K17" i="1"/>
  <c r="K18" i="1"/>
  <c r="K19" i="1"/>
  <c r="K20" i="1"/>
  <c r="K21" i="1"/>
  <c r="K22" i="1"/>
  <c r="K23" i="1"/>
  <c r="K24" i="1"/>
  <c r="K25" i="1"/>
  <c r="K27" i="1"/>
  <c r="K28" i="1"/>
  <c r="K30" i="1"/>
  <c r="K31" i="1"/>
  <c r="K32" i="1"/>
  <c r="K33" i="1"/>
  <c r="K35" i="1"/>
  <c r="K36" i="1"/>
  <c r="K37" i="1"/>
  <c r="K38" i="1"/>
  <c r="K39"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6" i="1" l="1"/>
  <c r="G104" i="1" s="1"/>
</calcChain>
</file>

<file path=xl/sharedStrings.xml><?xml version="1.0" encoding="utf-8"?>
<sst xmlns="http://schemas.openxmlformats.org/spreadsheetml/2006/main" count="505" uniqueCount="121">
  <si>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</si>
  <si>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</si>
  <si>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</si>
  <si>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</si>
  <si>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</si>
  <si>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</si>
  <si>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</si>
  <si>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</si>
  <si>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</si>
  <si>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</si>
  <si>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</si>
  <si>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</si>
  <si>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</si>
  <si>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</si>
  <si>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QUANTIDADE TOTAL</t>
  </si>
  <si>
    <t>Unidade</t>
  </si>
  <si>
    <t>1 unidade</t>
  </si>
  <si>
    <t>Agitador Magnético - em Aço Inox – Com Aquecimento – Capacidade 20 Litros – Velocidade 250 a 4200 RPM/TPM.
Com potência de agitação 20 Litros; Gabinete em aço inox com proteção anti-derrame; Providos de um orifício para fixar uma barra suporte de Ø12 , para alimentar acessórios;
Características: Velocidade: Regulada por o sistema Pwm com um botão de regulação situado sobre uma escala graduada em RPM; Aquecedores: Fabricados em alumínio fundido; Regulação ºC: Sistema Proporcional PWM-ZC, com botão sobre escala graduada em ºC. Capacidade: 20 Litros; Velocidade: 250-4200 RPM/TPM; Temperatura Min. da Bandeja: 36°C; Temperatura Máx. da Bandeja: 360°C; Watts: 800W; Dimensões Máx. do prato: 190 mm; Dimensões Ext. da Bandeja (DxAxL): 260x140x225 mm; Peso: 4 Kg; Voltagem: 220 Volts.</t>
  </si>
  <si>
    <t>Alicate Amperímetro - Display LCD/Contagem 3 1/2 Dígitos/2000, Iluminação de Display, Corrente AC20/200/1000A, Tensão DC 200m/2/20/200/1000V, Tensão AC 200/750V, Resistência 200/2k/20k/200k/2M/20MΩ, Teste de Continuidade/Diodo, Peak Hold, Mudança de Faixa manual, Detecção de Tensão Sem Contato (NCV), Abertura de Garra 40mm, Diâmetro do Condutor 40mm, Iluminação na Garra, Precisão Básica 3%, Categoria de Segurança Cat III 600v, Alimentação 1 x 9v, Dimensões (mm)/Peso(g) 250x95x45/345, Garantia 12 meses.</t>
  </si>
  <si>
    <t>Alicate amperímetro com as seguintes características: Medição de corrente de CA e CC de 400 A. Medição de tensão de CA e CC de 600 V. Corrente e tensão CA true RMS para medições precisas em sinais não lineares. Medição de resistência até 40 kΩ com detecção de continuidade. Medição de temperatura e capacitância. Medição de frequência.</t>
  </si>
  <si>
    <t>Alicate Wattimetro, Potência Ativa 100 A 2.000, Tensão Ac 500 A 800, Tensão Dc 500 A 800, Corrente Ac 500 A 2.000, Corrente Dc 500 A 2.000.</t>
  </si>
  <si>
    <t>Analisador de atividade de água por Ponto de Orvalho, com controle interno de temperatura da amostra</t>
  </si>
  <si>
    <t>Analisador de tiras de urina - VELOCIDADE Até 120 pacientes/hora modo rápido; Até 50 pacientes/hora modo normal. PARÂMETROS 11 parâmetros (glicose, pH, bilirrubina, urobilinogênio, densidade, cetonas, sangue, nitrito, proteínas, leucócitos e ácido ascórbico). AMOSTRAS Urina. Leitor de código de barras. METODOLOGIA Química seca. SISTEMA DE LEITURA Fotometria eletro-óptica por refletância, utilizando LED. UNIDADE Convencional (mg/dL), Internacional (SI) Arbitrária (+,++,+++); Convencional + Arbitrária, SI + Arbitrária ARMAZENAMENTO DE DADOS Resultados dos últimos 3.000 pacientes. SISTEMA DE INTERFACE RS 232, PS2, USB A, USB B, Compartimento para cartão micro e Ethernet. IMPRESSORA Interna. DIMENSÃO (AXLXP) 7 x 20,5 x 28 cm. PESO 1,14 kg.</t>
  </si>
  <si>
    <t>Aparelho de Vicat para Cimento para determinação do tempo de início e fim de pega do cimento, construído em ferro fundido com base emborrachada. Acompanha: forma em nylon medindo 80X70X40mm, placa de vidro, agulhas para início e fim de pega e sonda Tetmajer para determinação da consistência normal. Conforme normas: NBR NM 65, 43; NBR 12128, 11581, 11580 e 10906.</t>
  </si>
  <si>
    <t>Aquecedor de água, Portátil. Utilizado para aquecimento imerso em água com proteção total contra choques. • Características: -Alimentação: 127V -Potência: 500 W -Peso: 133g.</t>
  </si>
  <si>
    <t>Balança analítica de precisão, 4 casas decimais, capacidade 220g</t>
  </si>
  <si>
    <t>Balança Antropométrica Mecânica Adulto 300Kg - Balança Mecânica Antropométrica 104 A Capacidade 300 kg, divisões de 100 g; Pesagem mínima de 2 kg; Régua antropométrica com escala de 2,00 m em alumínio anodizado com divisão de 0,5 cm; Plataforma na medida de 540 x 380 mm; Altura da balança de 1,35 m e altura da coluna de 1,20 m; Estrutura em chapa de aço carbono; Acabamento em tinta poliuretano branco; Tampa de proteção para estribos evita perda de peças durante o transporte, garantindo a funcionabilidade; Braço do metro para medir altura em plástico ABS injetado, que possibilita maior segurança ao usuário; Régua graduada em aço cromado de 0 a 290 kg; Cursor em aço inoxidável; Tapete de borracha antiderrapante; Homologadas pelo INMETRO e aferidas pelo IPEM.</t>
  </si>
  <si>
    <t>Balança eletrônica digital capacidade 20 kg - saída inferior com gancho para pesagem hidrostática- 110V ou bivolt - precisão 1,0 g ou menor</t>
  </si>
  <si>
    <t>Balança eletrônica digital capacidade 60 kg - 110V ou bivolt - precisão 10 g ou menor</t>
  </si>
  <si>
    <t>Balança Pediátrica Eletrônica. Capacidade de 15kg. Divisão de 5g. Faixa de medição antropométrica na concha de 54 cm; Concha anatômica em polipropileno com medida 540 x 290 mm injetada em material anti-germes; Display LED com 6 dígitos de 14,2 mm de altura e 8,1 mm de largura; Estrutura interna em aço carbono acabamento bicromatizado; Pés reguláveis em borracha sintética; Fonte externa 90 a 240 VAC c/ chaveamento automático - Bi-Volt; Função TARA até capacidade máxima da balança.</t>
  </si>
  <si>
    <t>Balança semi analítica, eletrônica, 500g x 0,01g , prato de pesagem ꬾ 100 mm</t>
  </si>
  <si>
    <t>Balança semi-analítica, capacidade em torno de 320 g, precisão 0,001g , 110 V</t>
  </si>
  <si>
    <t>Balança semi-analítica, capacidade em torno de 3200 g, precisão 0,01g , 110 V</t>
  </si>
  <si>
    <t>Banho Maria Digital, Capacidade 10 Litros - Até 100ºC - 110 volts 110 ou 220V .</t>
  </si>
  <si>
    <t>Bomba de Vácuo isenta de óleo: - A bomba é uma unidade monobloco que produz alternadamente vácuo ou ar comprimido, abrindo-se simplesmente uma vávula e fechando-se outra ou vice-versa; válvulas reguláveis para obter vácuo ou pressão de acordo com a necessidade.Sua estrutura de tipo rotativa é capaz de produzir rapidamente vácuo e pressão, funcionamento livre de vibrações.Esta bomba é equipada com manômetro e vacuômetro para controle, possui filtro de ar dotado de escotilha para reter impurezas um na entrada e outro na saída. Possui cabo para facilitar o transporte, interruptor, chave seletora de voltagem e cordão com plug. Outras Especificações:Deslocamento de ar 1,3pés=37 lts/min.=2,2 m3/h. Vácuo Final 24 polegadas ou 620 mmhg ( a nível do mar). Pressão Máxima 90 PSI. Motor monofásico AC 1/4 C.V.-4 polo Peso Total 11.3 Kg. Dimensões (LxCxA) 15x39x25cm Conexões 1/4" Voltagem 110/220 volts através de chave seletora.</t>
  </si>
  <si>
    <t>Cabina de Segurança Biológica Classe II tipo B-2 - Equipamento construído em chapa de aço carbono com tratamento anticorrosivo e acabamento pintado com tinta a base de poliuretano. Mesa de trabalho dividida em bandejas para facilitar a limpeza e desinfecção, construídas em chapa de aço inox com acabamento escovado grana 120. Motoventiladores de insuflamento e exaustão equipados com proteção térmica. Janela frontal padrão, tipo basculante, confeccionada em vidro temperado de máxima visibilidade. Incluso complemento removível para fechamento total da área de trabalho quando o equipamento não estiver em operação. Área de acesso à superfície de trabalho com altura de 200 mm. Iluminação constituída de lâmpadas fluorescentes internas ao equipamento. Insuflamento e Exaustão – Filtros HEPA, classe H14 de acordo com EN 1822, eficiência 99,995% para partículas maiores que 0,3 µm. Dimensões conforme padrão internacional. Pré filtro sintético plissado, classe G4 de acordo com EN 779, com 30-35% Ashrae Colorimetrico e 92% Ashrae Gravimétrico. Dimensões conforme padrão internacional. Tela de proteção em alumínio para proteção do filtro HEPA de insuflamento localizado no teto da área de trabalho. Base de apoio construída em aço carbono com tratamento anticorrosivo e acabamento pintado com tinta a base de poliuretano, dotada de rodízios giratórios com freio. Características: As cabines trabalham com 100% de exaustão externa sem recirculação ar. Todos os Dutos e Plenum, contaminados com material particulado ou gases, estarão permanentemente negativizados, evitando possíveis vazamentos de ar contaminado para o ambiente de trabalho. Caixa de Exaustão externa dotada de ventilador e sensor de fluxo de ar. Dimensões externas aproximadas de 570x580x700 mm (AxLxP), e peso aproximado de 65 kg. Caixa de proteção térmica dotada de reles térmicos e fusíveis de proteção. Nível de ruído abaixo de 70 dBA. Plugue para tomada padrão 3 pinos / 20A / 220V; Painel eletrônico de acionamento: Tela colorida de 4,3 polegadas “touchscreen”: Tela sensível ao toque, equipada com sistema “stand by” que se apaga automaticamente após 5 min. do último toque sem desligar as funções que estão em operação permitindo maior vida útil ao componente; Botões de acionamento na própria tela: Com simples toque na tela o usuário poderá ligar e desligar os ventiladores, iluminação e lâmpada germicida; Indicador visual para saturação dos filtros HEPA: O indicador visual permite ao usuário acompanhar constantemente a vida útil dos filtros HEPA de forma rápida e simples; Controle eletrônico da velocidade: Essa função permite o ajuste fino da velocidade dos ventiladores de insuflamento para balanceamento do ar na área de trabalho; Timer liga/desliga da cabine: Essa função permite que o usuário programe horários e dias da semana para ligar e desligar a cabine automaticamente sem que haja a necessidade da sua presença no local; Timer para lâmpada germicida (acessório opcional): Essa função permite que o usuário programe o tempo de funcionamento da lâmpada germicida durante o processo de assepsia da área de trabalho; Horímetros para funcionamento da cabine e lâmpada germicida: O painel possui contadores de hora individuais para informar ao usuário o tempo de uso da cabine e o tempo de uso da lâmpada germicida; Alarmes sonoros e avisos para segurança do usuário: O painel possui alarmes sonoros e avisos na tela para informar saturação dos filtros HEPA, janela frontal fora da posição de operação, falha no sistema de insuflamento, falha no sistema de exaustão, e por fim, aviso que informará ao usuário toda vez que a cabine não for certificada por técnicos autorizados; Sistema de intertravamento entre os ventiladores de insuflamento e exaustão: Esse dispositivo de segurança se ativa quando ocorre qualquer problema no sistema de exaustão, desligando automaticamente todo o sistema, evitando assim a contaminação do ambiente externo. O alarme só se desativará caso a cabina seja desenergizada, ou quando o problema estiver sanado; Sistema de intertravamento para lâmpada germicida (acessório opcional): Esse dispositivo de segurança intertrava a lâmpada germicida de acordo com a posição de abertura da janela frontal e com o sistema de iluminação da área de trabalho. A lâmpada germicida se desligará automaticamente toda vez que a janela frontal estiver na posição aberta ou quando o sistema de iluminação da área de trabalho for acionado; Data e hora: A data e hora ficam sempre visíveis na tela e o painel possibilita ao usuário fazer os ajustes necessários; Data da última certificação autorizada: O painel registra e informa na tela inicial a data da última certificação realizada por uma empresa autorizada CONTROLAR; Histórico de registros e ocorrências: O painel registra em sua memória os eventos que ocorrem durante o uso da cabine possibilitando um acompanhamento contínuo do funcionamento do equipamento. Nele ficam registrados quando os números de série dos filtros HEPA são alterados, quando há alteração nos parâmetros do diferencial de pressão dos filtros HEPA, quando o horímetro da lâmpada germicida for reiniciado, informa a data do primeiro aviso de saturação dos filtros HEPA instalados, informa a data do primeiro aviso de cabine não certificada por empresa autorizada CONTROLAR, registra todas as datas em que aparecem os avisos de falha de insuflamento ou falha de exaustão, mostra alterações de senha do usuário e informa qual a nova senha, e por fim, registra quando ocorre oscilações na tensão para valores menores que 190V ou maiores que 240V informando a tensão e a data da ocorrência. Dutos e Curvas Inclusos: 03 metros de duto de PVC com diâmetro de 300 mm; 02 Curvas de PVC de 90° com diâmetro de 300 mm. Dimensões Externas: Altura com base (padrão): 2.420 mm, Largura Total: 660 mm, Profundidade: 750 mm. Altura sem base: 1.735 mm. Dimensões da Área de Trabalho: Altura: 600 mm, Largura: 574 mm, Profundidade: 600 mm. Peso aproximado: 180,0 kg. Características elétricas: Tensão de Alimentação: 220V; Nº de fases: Monofásico; Frequência: 60 Hz; Potência total: 1600 watts; Acessório Incluso:Trava para manter aberto a janela frontal basculante. Frete e Instalação Inclusos. Certificação Premium (Standard + Teste de PAO. + Nível de Ruído + Luminosidade + Fumaça) Inclusa. Garantia de 01 (um) ano.</t>
  </si>
  <si>
    <t>Câmara escura para análise UV 254 e 365nm equipado com adaptador para câmaras fotográficas e adaptador para conexão com computador</t>
  </si>
  <si>
    <t>CAPACÍMETRO DIGITAL, CAPACITÂNCIA NOMINAL 0.1PF A 20.000 MICROF, DISPLAY LCD DE 3 1/2 DÍGITOS, PRECISÃO 0,5 PER, CARACTERÍSTICAS ADICIONAIS COM HOLSTER, ENTRADA PROTEGIDA POR FUSÍVEL</t>
  </si>
  <si>
    <t>Centrífuga citológica - Tempo em minutos e velocidade em RPM ou força G; Trabalha com tubos de 10 e 15 ml no mesmo porta tubos; Sistema de freio automático; Duplo sistema de amortecimento. Tensão - volts: Bivolt Selecionável; Potência: 800W; Corrente: 8A; Freqüência: 50/60 Hz; Capacidade: 08 ou 12 lâminas de 26 x 76, acompanha 08 ou 12 Cito Clip Filtro e Cito Funil; Rotação: de 500 à 2.200 RPM; Pés de fixação: Tipo ventosa; Ruído Maximo em dB: &lt; que 70 dB; Tempo de centrifugação (em minutos): Programável de 1 a 999 minutos; Tempo de subida: Rampa programável pelo operador (1 a 25 segundos); Tempo de parada: Rampa programável pelo operador (1 a 25 segundos); Programação de técnicas: 12 programas disponíveis, sendo possível escrever o nome da técnica, programar tempo, velocidade (em RPM ou força (g)), rampa de subida e rampa de parada; Técnicas programadas: Urina, liquor, mucosa oral, pleura, aspirados de cisto, lavado brônquio; Motor: Trifásico por Indução (isento de escovas), com inversor de freqüência; Rotor (cruzeta): Construído em Aço Inox com 12 posições; Cito clip: Aço Inox 304; Cito funil: Plástico transparente; Trava da tampa: Mecânica; Filtro papel: Excelente absorção do excesso e fornece uma área de deposição de células de 06 mm; Trava da tampa: Eletromagnética (isenta de manutenção), que possibilita o travamento da tampa, durante a centrifugação. Trava mecânica de segurança; Sensor de desbalanceamento: Mecânico com micro switch; Sensor de tampa: Sistema de proteção magnético para não utilizar o equipamento com a tampa aberta, e desligar caso seja violada a trava da tampa; Tampa de fechamento: Acrílico com abertura automática (tampa em chapa adicional); Gabinete: Chapa de aço carbono com pintura eletrostática; Painel: Teclado de membrana feito de Policarbonato; Display: LCD 04 x 20 linhas (azul); Dimensões: 300 x 330 x 460 mm (L x A x P); Peso: 16.0 kg; Dimensões com embalagem: 370 x 390 x 550 mm (L x A x P); Peso com embalagem: 21.0 kg</t>
  </si>
  <si>
    <t>Centrífuga de tubos Tipo I - Rotor horizontal: 28 tubos (tubos de 15 ml); Rotação: 1000 a 3300 RPM; Timer com microprocessador digital; Tacômetro com ampola de glicerina; Motor a indução (sem escovas), de fabricação própria, projetado especificamente para as centrífugas; Permite utilização serena e funcionamento estável; Dimensões: Altura: 38 cm / Diâmetro: 37 cm; Peso: 20 kg; Gabinete de aço, com fino acabamento em pintura epóxi; Conectores elétricos (padrão CONMETRO); Garantia: 12 meses; Registro ANVISA: 80688830001;</t>
  </si>
  <si>
    <t>Centrífuga microhematócrito - Centrífuga para leituras de exames de hematócritos Tampa com trava de segurança manual Sistema de freio manual para uma rápida desaceleração Timer programável de 0 a 60 minutos Chave liga/desliga LED luminoso indicativo de funcionamento Estrutura totalmente em metal com cobertura em epóxi Rotor com capacidade para 24 tubos capilares Velocidade máxima de 12.000 rpm (fixa) Dimensões: 23,5cm (A) x 29cm (L) x 25cm (Ø) Acompanha régua de leitura</t>
  </si>
  <si>
    <t>Chapa Aquecedora Microprocessada - com 30x50cm. Indicado para uso em laboratório para aquecimento no preparo de soluções, evaporação de solventes. Digital, compacta, com resistência tubular blindada incorporada 42 x 25 cm, 2.000 watts, 220 volts, temperatura ambiente até 300ºC controlada por microprocessador, construída em aço carbono com pintura epóxi eletrostático na cor cinza.. Chapa aquecedora elétrica com temperatura regulável até 300ºC, compacta, gabinete construída inteiramente em aço carbono tratado por método químico contra corrosão, revestido em pintura eletrostática na cor cinza Haut 7035; Plataforma 30 x 50 mm conforme opção abaixo; Temperatura de trabalho de ºC ambiente à 300ºC máximo; Controlador eletrônico microprocessado, programação e indicação digital da temperatura através de termômetro digital com as funções, programável de: timer, set point e PID com auto-tuning, resolução de± 1ºC; Dupla função de display, sendo um para a programação e outro para indicação digital da temperatura; Timer com alarme sonoro; Homogeneidade do sistema: ± 4 ºC; Sensor de temperatura tipo J conforme norma ASTM E 230; Precisão do indicador de controle +/- 4ºC; Potência da resistência 2.000 Watts; Base da resistência em aço inox; Sistema de aquecimento é proporcionado por uma resistência tubular blindada localizada abaixo da base superior; Chave Liga / Desliga; Disjuntor localizado na parte traseira da placa aquecedora; Cabo de ligação PP 3 x 15 mm acoplado ao aparelho; Tensão 220 Volts; Isolação térmica da resistência feita de lã roofing aumentando a eficiência do equipamento; Plataforma em alumínio polido;</t>
  </si>
  <si>
    <t>Contador de células manual - Estrutura externa moldada em plástico ABS resistente; Base e mecanismo interno fabricados em metal; Possui 8 teclas e botões nas duas extremidades para zerar a contagem; Registros de contagem com 3 dígitos e registro totalizador, ambos com alcance até 999; Registros de Contagem: Basófilos/ Eosinófilos/ Linfócitos/ Mielócitos/ Monócitos/ Neutrófilos/ Plaquetas/ Segmentados; Indicador sonoro quando a contagem no registrador alcançar o valor 100; Os registros individuais indicam os percentuais; Pode ser operado com a mão direita ou esquerda; Dimensões (mm): 275 x 60 x 40.</t>
  </si>
  <si>
    <t>Contador hematológico - PARÂMETROS Até 19 parâmetros clínicos PARÂMETROS PARA CACHORRO, GATO (*EXCESSÃO PARA GATOS) Leucócitos totais (WBC), eritrócitos (RBC), hemoglobina (HGB), hematócrito (HCT), volume corpuscular médio (MCV), hemoglobina corpuscular média (MCH), concentração de hemoglobina corpuscular média (MCHC), plaquetas (PLT), linfócitos (LYM% e LYM#), células mistas (OTHR% e OTH#), eosinófilos (EO% e EO#), desvio padrão da distribuição dos eritrócitos (RDW-SD), coeficiente de variação da distribuição dos eritrócitos (RDW-CV), largura da distribuição das plaquetas (PDW*), volume plaquetário médio (MPV*), macroplaquetas (P-LCR*); PARÂMETROS PARA GADO E CAVALO Leucócitos totais (WBC), eritrócitos (RBC), hemoglobina (HGB), hematócrito (HCT), volume corpuscular médio (MCV), hemoglobina corpuscular média (MCH), concentração de hemoglobina corpuscular média (MCHC), plaquetas (PLT), linfócitos (LYM% e LYM#), células mistas (OTHR% e OTH#), desvio padrão da distribuição dos eritrócitos (RDW-SD), coeficiente de variação da distribuição dos eritrócitos (RDW-CV), largura da distribuição das plaquetas (PDW), volume plaquetário médio (MPV), macroplaquetas (P-LCR); PARÂMETROS PARA OUTRAS ESPÉCIES DE ANIMAIS Leucócitos totais (WBC), eritrócitos (RBC), hemoglobina (HGB), hematócrito (HCT), volume corpuscular médio (MCV), hemoglobina corpuscular média (MCH), concentração de hemoglobina corpuscular média (MCHC), plaquetas (PLT), células pequenas (W-SCR% e W-SCC#), células medianas (W-MCR% e W-MCC#), células grandes (W-LCR% e W-LCC#), desvio padrão da distribuição dos eritrócitos (RDW-SD), coeficiente de variação da distribuição dos eritrócitos (RDW-CV), largura da distribuição das plaquetas (PDW), volume plaquetário médio (MPV), macroplaquetas (P-LCR); TECNOLOGIA RBC, PLT Método de detecção por impedância e foco hidrodinâmico; WBC Método de detecção por impedância; HGB Método livre de cianeto; HCT Método de detecção da altura de pulsos cumulativos; VELOCIDADE Aproximadamente 25 amostras por hora; Análise em tubo fechado de amostras de pacientes e controle de qualidade; ARMAZENAMENTO DE RESULTADOS 20 resultados com histogramas; CONTROLE DE QUALIDADE Material de controle de qualidade; EIGHTCHECK-3WP X-TRA (nível baixo, nível normal e nível alto); Programas de controle de qualidade; Gráficos de Levey-Jennings ou arquivos X-barraM; PERIFÉRICOS Impressora interna (padrão); LAN (TCP/IP); Porta serial (RS-C); VOLTAGEM 100 - 240V (50/60 Hz); 150 VA ou menor; IDENTIFICAÇÃO DA AMOSTRA Teclado alfanumérico; Leitor de código de barras portátil; DIMENSÕES/PESO L x A x P [mm] / [Kg] 18,5 x 35 x 46 / 14</t>
  </si>
  <si>
    <t>Cronômetro Digital Exibição do tempo no display: Horário normal, horas, minutos, e segundos. Formatos 12 horas a critério do usuário. Calendário: ano, dia do mês e dia da semana.Cronógrafo: Unidade de medida: 1/100 de segundos; Capacidade máxima de medição: 99 horas, 59 min, 59 Seg e memória para 8 tempos.Timer: Unidade de medida: 1 segundo; Contagem regressiva: até 23 horas, 59 minutos e 59 segundos. Bateria: Lítio (CR2025) - 3 V, com duração de aproximadamente 2 anos. BIVOLT. Manual em português. Garantia mínima de 12 meses.</t>
  </si>
  <si>
    <t>Deionizador de água com coluna deionizadora instalada no equipamento O Deionizador de Água remove os sais minerais produzindo água quimicamente pura com condutividade equivalente à da água bidestilada, e com custo muito mais acessível, baixo consumo de energia elétrica e sem desperdício com água de rejeito. Construído em PVC rígido branco Possui sensor condutivímetro de alarme ótico. Luz indicadora de que a água atingiu 8µS (Trocar a Coluna). Medidas: 77 x 20 cm (Altura x Diâmetro) Capacidade 50 litros/hora Voltagem: Bivot</t>
  </si>
  <si>
    <t>Densímetro de bulbo simétrico p/solos 0,995 a 1,050 g/ml.Conforme NBR 7181 DNER-ME 051.</t>
  </si>
  <si>
    <t>Densímetro para Massa Específica de 1000 a 1500d Fabricado em vidro; Calibrado a 20ºC; Escala em g/ml; Para uso geral em laboratórios e indústrias. Especificações Técnicas: Escala: 1,000 / 1,500g/ml; Divisão: 0,005g/ml; Limite de erro: 0,005;</t>
  </si>
  <si>
    <t>Destilador De Água 5 L/H 110/220v Com Sistema De Desligamento Automático Em Caso De Falta De Água;</t>
  </si>
  <si>
    <t>Destilador de Água tipo Pilsen - Produz água com pureza abaixo de 4 μS, considerando entrada até 300 μS; Caldeira em aço inox; Coletor de vapores e partes que tem contato com a água já destilada, confeccionados em aço inox 304 e materiais inertes; Nível constante de alimentação da caldeira; Cúpula de vidro resistente e inerte para não transferir íons ao sistema e para visualizar a ebulição e o momento da limpeza da caldeira e resistência; Resistência tubular blindada; Chave para ligar e desligar manualmente o aquecimento; Na falta de água, evita o escape de vapores; Sistema automático de proteção que desliga o aparelho quando o sensor embutido detecta falta de água; Acompanha manual de instruções;Cabo de força com dupla isolação sem plugue;Para melhor qualidade da água destilada produzida e maior durabilidade do aparelho, sugerimos o uso dos pré-filtros de sedimentos (Q381) e o de carvão ativado (Q382) bem como o abrandadador no caso das águas duras (Q383), itens opcionais recomendados.</t>
  </si>
  <si>
    <t>Eletrodo combinado de vidro recarregável para líquidos, com conector do tipo BNC, sistema de referência Ag/AgCl, eletrólito KCl 3M, construção do corpo em vidro.</t>
  </si>
  <si>
    <t>ESFIGMOMANÔMETRO, AJUSTE ANALÓGICO, ANERÓIDE, TIPO* DE BRAÇO, FAIXA DE OPERAÇÃO ATÉ 300 MMHG, MATERIAL BRAÇADEIRA BRAÇADEIRA EM NYLON, TIPO FECHO FECHO EM VELCRO, TAMANHO ADULTO, ADICIONAL ISENTO DE LÁTEX</t>
  </si>
  <si>
    <t>Espectrofotometro visível: Gama de comprimento de onda: 325 – 1000nm; Largura de Banda Espectral: 4nm; Sistema ótico: Feixe único, grade de 1200 linhas /mm; Precisão de comprimento de onda +-2nm; Repetibilidade de comprimento de onda: 1nm; Precisão fotométrica +-0,5%T; Repetibilidade Fotométrica +-0,3%T; Gama Fotométrica: -0,097-1,999A 0-125%T; Luz Extraviada menor ou igual a 0,2%T @340nm; Estabilidade: +-0,002ª/h @500nm; Tela: LED Gráfico (4bits); Teclado de Membrana; Modo Fotométrico: T, A, C; Detector: Fotodiodo de Silício; Compartimento parar Amostras: Cubeta padrão para comprimento de trajetória de 100mm com cabo opcional; Fonte de luz: Lâmpada de Tungstênio; Saída: Porta USB; Exigências Energéticas: AC 85-250V; Dimensões (L x P x A/ 420 x 280 x 180mm); Acompanha 4 cubetas de vidro e capa de proteção. Referência Espectrofotômetro visível V-M5, Bel.</t>
  </si>
  <si>
    <t>ESTETOSCÓPIO CARDIOLÓGICO: Com um lado maior para pacientes adultos e um lado menor para pacientes pediátricos ou pequenos; sistema de diafragma de dupla freqüência, auscultador de aço inoxidável, design de tubos em Y, molas internas ajustáveis, anel e di</t>
  </si>
  <si>
    <t>ESTOJO REPRODUTOR FEMININO E MASCULINO. Especificações: vulva de borracha e pênis de borracha de 13,5cm com escroto (modelo jovem), acondicionados em estojo especial. Medidas do estojo: 18,5cm x 12cm Peso: 0,400 kg (com pênis de 13,5cm)</t>
  </si>
  <si>
    <t>Estufa de Secagem e Esterilização Analógica 220V. Dimensão Interna - 50x50x40 CM, Dimensão Externa: 64x90x55 CM, Capacidade - 100 Litros, Alimentação 220 V, Potência 1500W. Faixa de trabalho - Temperatura 15º C acima do ambiente a 200° C, Exatidão: + - 5° C. (Gabinete construído em aço 1020 com pintura eletrostática anticorrosiva, câmara interna em aço 1020 com pintura eletrostática anticorrosiva, 1 porta em aço com pintura eletrostática anticorrosiva, suporte para 3 bandejas, acompanha 1 bandeja em aço 1020 com perfuração para circulação de ar. Distância entre bandejas de 125 mm. Isolação da câmara interna em lã de vidro (espessura 08 cm). vedação da porta em perfil de silicone. Resistência blindada em aço inox AISI 304. Sensor de temperatura PT 100. Circulação de ar por convecção natural. Saída de fluxo superior de aço inox com orifício central para acomodação de termômetro. Sistema de proteção de super aquecimento por termostato analógico. Controle de temperatura analógico. Peso 50 kg.</t>
  </si>
  <si>
    <t>Foco Cirúrgico de Teto com Câmera de Vídeo e Monitor - Foco cirúrgico de teto com câmera de vídeo e painel de controle Foco cirúrgico de teto com 02 braços, sendo um para o monitor e outro para a cúpula e com lâmpadas LED branco e controle eletrônico de intensidade que atenda as especificações: Fixação ao teto através de haste central única e devem possuir braços articulados independentes para cada cúpula, que permita os movimentos de torção, flexão e rotação em torno da haste central; Pelo menos uma das cúpulas deverá ser provida de sistema que permita que a mesma fique a altura de 1 metro a partir do piso (altura da mesa cirúrgica) com o foco perpendicular à mesma (iluminação de cavidades); Para sustentação dos braços não deve ser empregado sistema de contrapesos, mas sim, sistema de freio adequado que permita que a cúpula fique estável na posição em que foi colocada; Sistema de suspensão leve, facilitando o movimento e fornecendo rápida estabilidade; A cúpula deverá ser dotada com sistema de iluminação por luz branca fria LED, fornecendo luz corrigida de cor próxima ao branco natural; Emprego de sistema de redução de sombra; Filtragem eficiente de raios infravermelhos e redução de radiação ultravioleta; O índice de reprodução de cores deve ser de 90 ou maior e temperatura de cor de 4200 K ou maior; As duas cúpulas deverá ter diâmetro não inferior a 500 mm A intensidade luminosa de cada cúpula deverá ser igual ou maior do que 100.000 Lux, medidos a 1 (um) metro de distância. A iluminação do campo deve ser perfeita e isenta de sombras; A cúpula deve possuir sistema eletrônico de controle da intensidade luminosa disposto no próprio braço da cúpula com a utilização de teclado tipo membrana de fácil higienização e via manopla existente no centro da cúpula; Proteção do sistema eletrônico com fusível, substituível; Manopla de focalização facilmente retirável sem a utilização de ferramentas e autoclavável, permitindo ajuste pelo cirurgião durante o procedimento e através de painel eletrônico; Diâmetro de campo focal de 210 mm ou maior, para cada uma das cúpulas; A cúpula deve ser provida de sistema de dissipação de calor voltada para fora do campo cirúrgico, impedindo aumento de temperatura sobre o cirurgião e paciente; Vida útil do sistema de iluminação LED de 30.000 horas ou maior. Características da Câmera: Câmera de alta definição acoplada na manopla central da cúpula; Tecnologia HD com resolução mínima de 1920x1080; Saídas de vídeo compatível com resolução; Ajuste de branco; Zoom de imagem digital. Características do Monitor: Grau Médico de no mínimo 20” com resolução de 1920 x 1080 e tecnologia de ponta, alta definição, compatível com protocolo DICOM (Digital Imaging and Communications in Medicine), porta manopla no braço monitor, permitindo o posicionamento do mesmo por meio de manopla estéril, entrada de sinais de vídeo HDMI/DVI, C-Vídeo e VGA, cabeamento em fibra ótica. A cúpula deve apresentar a possibilidade de ser removida, substituída e permitir o acoplamento de outros componentes (monitores, câmeras no braço do foco ou com suporte independente, etc.). Fonte de Alimentação Elétrica 110 ou 220 V.</t>
  </si>
  <si>
    <t>FONTE PARA CUBA DE ELETROFORESE MINI 300V</t>
  </si>
  <si>
    <t>Gerador de Funções Arbitrárias 2 canais. Frequências de 25 MHz, 50 MHz, 100 MHz, 150 MHz, 250 MHz. Amplitude de saída 1 mVp-p a 10 Vp-p. Taxa de amostragem de 250 MSa / s, 500 MSa / s, 1 GSa / s ou 2GSa / s.</t>
  </si>
  <si>
    <t>Kit 4 micropipetas - KIT COM 04 MICROPIPETAS COM OS SEGUINTES VOLUMES: 0,2-2 UL; 2-20 UL; 20-200UL E 100-1000UL 
Acompanha: 04 racks de ponteiras e suporte para micropipetas
Pipetas de deslocamento de ar.; 5 anos de garantia. Material leve, ergonômico, resistente. Fabricada com polímero ABS, material comumente utilizado na confecção de capacetes, com tratamento antimicrobiano de íons de prata. Superfície lisa, livre de ranhuras, que evita a contaminação e acúmulo de sujidades. Pistão de aço inoxidável nos modelos abaixo de 20uL e de PVDF para os modelos acima de 20UL. PVDF é um polímero conhecido pela tenacidade e alta resistência química. Botão de acionamento suave e estável requer o mínimo de esforço e reduz o risco de Lesões por Esforços Repetitivos (LER) Sistema Soft Touch Ejection, garante a ejeção suave de ponteiras. Set and forget, sistema de bloqueio de volumes que assegura que não haja alteração durante os ciclos de pipetagem. Engrenagem de volumes com isolamento térmico, que elimina possíveis efeitos do calor da mão na precisão das medidas. Display grande, de fácil leitura com incrementos de 0,002UL a 0,01mL, dependendo do modelo. Espaço para etiqueta de identificação. Código de cores. Cada faixa de volume corresponde a uma cor que coincide com a cor da caixa de ponteiras. Descanso de dedo ajustável em 120°. Permite um melhor posicionamento, tornando a pipetagem repetitiva menos cansativa, reduzindo o risco de Lesões por esforços repetitivos (LER). Resistente à luz UV Cone autoclavável, de fácil remoção. Sistema Super Blow out de expulsão de ar. Proporciona uma expulsão de ar 150% maior, garantindo a dispensação eficiente de micro volumes. 
Micropipeta de 0,2-2 ul 
- Para volume de 2 uL a Inexatidão é de +ou- 2,50% e a Imprecisão menor ou igual a 2,00%
- Para volume de 1uL a Inexatidão é de +ou- 0,040% e a Imprecisão menor ou igual a 3,50%
- Para volume de 0,2uL a Inexatidão é de +ou- 12,00% e a Imprecisão menor ou igual a 10,00%
Micropipeta de 2-20ul 
Para volume de 20 uL a Inexatidão é de +ou- 1,00% e a Imprecisão menor ou igual a 0,40%
- Para volume de 10 uL a Inexatidão é de +ou- 1,50% e a Imprecisão menor ou igual a 0,60%
- Para volume de 2 uL a Inexatidão é de +ou- 3,00% e a Imprecisão menor ou igual a 2,50%
Micropipeta de 20-200UL 
- Para volume de 200 uL a Inexatidão é de +ou- 0,60% e a Imprecisão menor ou igual a 0,20%
- Para volume de 100 uL a Inexatidão é de +ou- 1,00% e a Imprecisão menor ou igual a 0,40%
- Para volume de 20 uL a Inexatidão é de +ou- 1,80% e a Imprecisão menor ou igual a 0,70%
Micropipeta de 100-1000ul 
- Para volume de 1000 uL a Inexatidão é de +ou- 0,60% e a Imprecisão menor ou igual a 0,20%
- Para volume de 500 uL a Inexatidão é de +ou- 0,80% e a Imprecisão menor ou igual a 0,30%
- Para volume de 100 uL a Inexatidão é de +ou- 1,00% e a Imprecisão menor ou igual a 0,60%</t>
  </si>
  <si>
    <t>Kit de Rádio Comunicador:
Rádio comunicador, com operação em 22 ou mais canais; sistema de Vox (mãos livres) que possibilita o uso de um fone/microfone (incluso). Faixa de Freqüências UHF: 8 canais na banda GMRS com 2w, 7 canais na banda FRS com 1/2w e 7 canais nas bandas FRS/GMRS com 2w. Contendo 10 tons de chamada - Toques Individuais. Com 120 ou mais códigos para eliminação de interferências. Com alcance de pelo menos 35km em áreas livres e 2km em áreas urbanas. Função Scan. Bateria recarregável de Nicd (podendo ultilizar pilhas alcalinas AAA) e aviso de bateria fraca. Carregador de mesa duplo bivolt. Medidor gráfico do nível de bateria no display. Com 2x Clip de cinto para fixação. Contendo manual</t>
  </si>
  <si>
    <t>LAVADORA (OU BANHO) ULTRASSONICA PARA LIMPEZA INSTRUMENTAL (ATÉ 2,5 LITROS)</t>
  </si>
  <si>
    <t>Liquidificador industrial alta rotação 2 litros, 800w, inox 110v</t>
  </si>
  <si>
    <t>Máquina de Tosa - Características técnicas: 3 Velocidades; Isolante Térmico que absorve a vibração e o ruído; Mais de 4 mil cortes por minuto; Bivolt Automático (127V-220V); Compatível com todas as lâminas profissionais (3,4,5,7,9,10,15,30,40,50,3F,4F,5F,7F) / Composto por 1 Máquina de Tosa A6 SLIM 3 velocidades, 127V-220V; 1 Lâmina Nº10 já montada na Máquina; 1 Óleo Lubrificante; e 1 Escova de limpeza.</t>
  </si>
  <si>
    <t>Máquina de Tosa sem fio - Características técnicas: Carregador de bateria com display indicador do nível da bateria em LED;
Motor DC potente de baixa vibração e com sitema de amortização de ruído; Bateria com duração de até 100 minutos de uso contínuo sem fio quando totalmente carregada; Lâminas cromadas à prova de ferrugem, alta precisão e remoção rápida.</t>
  </si>
  <si>
    <t>Medidor de pH de bancada com eletrodo combinado de vidro e medidor de temperatura. Com fornecedor com certificado de ISO 9001</t>
  </si>
  <si>
    <t>Micrômetros externos. Capacidade 0-25mm graduação 0 ,01mm arco em aço forjado.</t>
  </si>
  <si>
    <t>MICROSCÓPIO BIOLÓGICO BINOCULAR – Ótica infinita cfi 60 mm com Iluminação Led.Composto: Estativa composta de base e coluna de design moderno e ergonômico; sistema Ótico Infinito construído em cristal e com tratamento anti-fungo em todo o sistema ótico; revolver Porta Objetivas Invertido para 04 (quatro) objetivas com os seguintes aumentos: Objetiva E Planacromatica de 4x (N.A. 0,10/W.D. 30mm)/Objetiva E Planacromatica de 10x (N.A. 0,25/ W.D. 0,7mm)/Objetiva E Planacromatica de 40x (N.A. 0,65mm/W.D. 0,65mm) Retrátil/Objetiva E Planacromatica de 100x (N.A. 1,25/W.D. 0,23mm) Retrátil e imersão a óleo. Aumento total permissível de 40x a 1500x através de acessórios opcionais. Platina retangular de camada dupla com tratamento em alumite, resistente a riscos de 216 x 150mm com trava de segurança que evita a quebra de lâminas, movimento cruzado em X e Y com charriot e curso de 78 x 54mm. Platina com sistema de refoco automático. Prendedor de lâminas para 02 lâminas Cabeçote Binocular tipo siedentopf com inclinação de 30 graus, rotação de 360 graus e ajuste interpupilar de 47mm até 75mm.Ajuste de ponto de visão giratório em 180 graus para acomodar usuários de diferentes tamanhos. 01 par de oculares 10x com campo amplo de 20 mm. Ajuste para diferentes dioptrias em ambas as duas oculares. Ajuste independente do macro micrométrico coaxial com ajuste fino de 0,2 mm por rotaçãoe incrementos mínimo de 2 microns. Foco macrométrico com curso de 37,7mm por rotação. Macro micrométrico com ajuste de tensão e com controle do charriot próximo de seu comando (controle ergonômico). Iluminação através de lâmpada Halogena 6Vx20 watts, embutida na base controlado por placa eletrônica e controle de intensidade de luminosidade. Iluminador superior móvel que permite a troca de lâmpada pela parte superior do microscópio OU Iluminação Fria através de LED (Luz Branca) de 3 watts superior a 30 watts de lâmpada halogena, embutida na base controlado por placa eletrônica e controle de intensidade de luminosidade LED com vida útil superior a 50.000 horas de trabalho. Condensador móvel pré centrado modelo E2 tipo ABBE N.A.1,25 com diafragma de íris com indicação para cada objetiva, 01 filtro azul NCB11 de 33mmVoltagem 100 - 240V- 50/60 hz. (bi-volt automático);Acompanha manual de instruções, capa de proteção plástica e em tecido, 01 frasco de óleo de imersão de 8cc, 01 cabo de força, 01 chave Allen.</t>
  </si>
  <si>
    <t>Monitor de radiação, fixo de área, Sonda externa com cabo de até 15 metros de comprimento. Sinalizadores sonoro e luminoso, local e remoto. Indicado para monitoração de área com incidência de radiação alfa, beta, gama ou X; modelo de referência ou similar: Alert G1 - Fabricante: MRA</t>
  </si>
  <si>
    <t>MULTÍMETRO DIGITAL . Medições da tensão de valor eficaz verdadeiro e de corrente; True RMS; Precisão básica de 0,09%; Resolução de 6000 contagens; Visor digital com gráfico de barras analógico e retroiluminação; 10A, 750 acv; Retenção de visualização e retenção automática; Medições de frequência e capacitância; Medições de resistência, continuidade e díodos; Registo mín-máx-média; Função Peak Hold; O modo de uniformização permite a filtração de entradas que mudam rapidamente; Alimentação: Bateria 9V ou pilha AA recarregável; Troca fácil da bateria sem abrir a caixa; Com sensor de temperatura; Com 1 par de pontas de prova; Caixa ergonômica com estojo de proteção integrado; Características adicionais: medidor tensão ac/dc, corrente ac/dc, capacitância, resistência, true RMS, tensão DC 1000V, tensão AC 1000V. corrente DC 10A, corrente AC 10A, resistência 50Mohm, Capacitância 10000uF, Frequência 100kHz, Display 5999 CAT - IEC61010-1 - CAT IV - 600V. Modelo de referência: Fluke 177.</t>
  </si>
  <si>
    <t>Negatoscópio de 1 corpo. Fabricado em chapa de aço, pintura eletrostática nas cores branca, prendedor de filmes com roletes de alumínio leve, equipado com 2 lâmpadas florescentes de 15W cada e com motor elétrico de partida rápida. 110v ou 220 v. Medidas: 0.44 X 0.50 X 0.10 m. 36cm x 43cm.</t>
  </si>
  <si>
    <t>Osciloscópio Digital de tempo real, display colorido com 7 polegadas, 2 canais, banda de 50MHz.</t>
  </si>
  <si>
    <t>Oxímetro de pulso portátil, sensor de língua</t>
  </si>
  <si>
    <t>Paquímetro analógico 300 mm - Paquímetro universal quadrimensional de 300mm fabricado em aço inoxidável ou material de alta qualidade. Parafuso de fixação de medida e faces de medição lapidadas. Graduação de 0,05mm</t>
  </si>
  <si>
    <t>Paquímetro com relógio 0,2mm - Instrumento de medição de alta precisão, possui um mostrador do tipo relógio. São fabricados em aço inoxidável temperado. Capacidade 150mm/6”, leit.0,02mm.</t>
  </si>
  <si>
    <t>Paquímetro Digital (paquímetro digital de aço inoxidável). Paquímetro digital com exatidão (precisão): +/- 0,02mm; Resolução (leitura): 0,01mm; Repetibilidade: 0,01mm; Extensão máxima: 150mm; Impulsor; Comprimento dos bicos para medição interna: 16,50 mm; Comprimento dos bicos para medição externa: 40 mm; Escala de medição; Bicos para medição interna; Bicos para medição externa; Haste para medição de profundidade; Cursor; Parafuso de fixação; Visor de cristal líquido; Botão on off para ligar / desligar o aparelho; Botão da função zero em qualquer posição (ideal para medidas relativas); Botão mm / inch para seleção de unidade de medida (milímetros - mm; inch - polegadas); Compartimento de bateria.</t>
  </si>
  <si>
    <t>Paquímetro em aço inoxidável temperado, usado para medições de vários tipos de peças. Capacidade 150mm / 6”, leit.0,02mm.</t>
  </si>
  <si>
    <t>Recipiente/botijão criogênico, material alumínio, formato cilindrico, características adicionais: 6 canisteres. Capacidade: 11l. Aplicação: nitrogênio líquido.</t>
  </si>
  <si>
    <t>Refratômetro - Escala tripla indica: Total de Proteínas Séricas, Índice de Refração e densidade de urina; Display Analógico; Escala 0 - 12 g/100ml 1.330 - 1.360 RI 1.000 - 1.050sg; Resolução e Precisão 0,2 g / ±0.2g 0.0005 RI / ±0.0005 RI 0.005 sg / ±0.005 sg; Tamanho 29x40x160 mm; Peso 215g</t>
  </si>
  <si>
    <t>Refratômetro cão e gato - Densidade da urina; Proteína total, Índice de refração. Escala tripla lê a proteína total no soro e Índice de refração de cães e gatos. Equipado com ATC (compensação automática de temperatura) que ajusta-se automaticamente para corrigir discrepâncias de temperatura durante o uso. Capaz de medir com alta precisão e fornece resultados precisos. Equipado com carta retículo vivas e nítidas para a leitura fácil e confortável. Escala : Proteína Total Soro , Índice de refracção; Faixa de medição : 2-14g / dl; 1,000-1,060 Dog RI ; 1,000-1,060 Cat RI; Divisão mínima: 0,2 g / dl; 0,001 RI ; 0,001 RI; Precisão: + -0.2g / dl; + -0,01 RI ; + -0.001 RI; Referência Temperatura : 20 ° C; ATC Range ( Compensação Automática da Temperatura ) Compensação: 10 ° C ~ 30 ° C (50 ° F ~ 86 ° F); A calibragem manual com girar do mini- parafuso - chave fornecida; Peso : 165g</t>
  </si>
  <si>
    <t>Refratômetro manual para Açúcar – Brix 0-32%</t>
  </si>
  <si>
    <t>Relógio de Parede, Medidas: 26x26x4 Cm, Base Em Plástico Injetado, Visor De Acrílico, Botões De Regulagem Na Parte Traseira Do Produto, Usa 1 Pilha AA 1,5V.</t>
  </si>
  <si>
    <t>Sistema de eletroforese - Cuba para eletroforese horizontal com fonte integrada. Fonte variável, com display para visualizar voltagem, amperagem e tempo, com timer e alerta sonoro ao término da corrida. Pentes compatíveis com pipetas multicanais. Tanque horizontal resistente com tampa ventilada</t>
  </si>
  <si>
    <t>Termociclador Real Time - sistema aberto, com lâmpadas de alta energia do tipo LED, possibilidade de trabalho com múltiplos comprimentos de onda, função Multiplex que permite a leitura de até 4 ou 5 fluoróforos simultâneos e sistema de detecção de altíssima sensibilidade. Acompanha software.</t>
  </si>
  <si>
    <t>1 kit</t>
  </si>
  <si>
    <t>Kit</t>
  </si>
  <si>
    <t>unidade</t>
  </si>
  <si>
    <t>Gerador de funções de onda arbitrária - Gerador de forma de onda arbitrária; 1 Canal de saída de 1mVpp a 10Vpp em 50ohms; Impedância de saída 50 ohms; Formas de onda: senoidal, quadrada, rampa, pulso, ruído e moduladas. Possibilidade de criação de forma de onda arbitrária via software; Interface USB e Tecnologia DDS (Direct Digital Synthesis ou Síntese Direta Digital); Taxa de amostragem: maior que 100MSa/s para resolução de mais de 14bits; Forma de Onda arbitrária com 2048 pontos no mínimo; Frequência de saída: de 1uHz a 5MHz (ou mais); Tensão de Alimentação: 100 ~ 240 VAC , 45 ~ 440Hz; Display LCD TFT Colorido com 4" ou maior. Com saída de sincronismo. Com entrada de contador (medição de frequência e/ou entrada de modulação). Acompanha 1 cabo de força, 1 cabo USB e 1 cabo com conector BNC - Jacaré macho. Modelos de referência - ICEL GV-2010 e Minipa MFG-4205C</t>
  </si>
  <si>
    <t>Multímetro Digital CAT III 600V - Multímetro digital com um par de pontas de prova e ponta de prova de temperatura, com conformidade com a IEC61010 para Sobretensão e Dupla Isolação CAT III 600V, com as seguintes escalas de medição e funcionalidades: TENSÃO DC 200mV a 200V, TENSÃO AC (True RMS) 200mV a 750V, CORRENTE DC 200μA a 20A, CORRENTE AC (True RMS) 200μA a 20A, RESISTÊNCIA 200Ohms a 200MOhms, CAPACITÂNCIA 2nF a 2mF, INDUTÂNCIA 2mH a 20H, TEMPERATURA -40°C a 1000°C, FREQUÊNCIA 10Hz a 20MHz, Teste de Diodo, Teste hfe transistor, Teste de continuidade. Modelo de referência: Minipa ET-2082E.</t>
  </si>
  <si>
    <t>Teodolito Eletrônico com Acessórios (Mira + Tripé + Bastão + Estojo)
Características mínimas: Duplo display LCD; Telescópio c om Imagem direta; Ampliação da imagem de 30 vezes ou melhor; Abertura efetiva da objetiva de aproximadamente 45mm; Poder de Resolução mínima de 3”; Campo de visão de 1°30’; Distância mínima de foco de 1,0m; Possibilidade de medir ângulos horizontais e verticais; Possibilidade de leituras angulares mínimas de 1”/5”, conforme configuração; Medidas angulares com precisão mínima de 2”; Nível tubular de 30”/2mm ou melhor; Nível circular de 8”/2mm ou melhor;
Compensação com faixa de trabalho ±3’ e Exatidão mínima de 1”; Prumo Ótico com Imagem Direta; Ampliação de aproximadamente 3 vezes; Campo de visão de cerca de 5°; Suporte a temperaturas de -20°C à +45°C; Impermeabilidade IP66 no padrão internacional; Capacidade de utilizar pilhas ou bateria (6V); Autonomia de bateria de no mínimo 10 horas. Garantia ≥ 12 (doze) meses para equipamentos e 6 (seis) para acessórios;
Acessórios mínimos para o teodolito: 01 (uma) Alça de transporte; 01 (uma) Bateria com Suporte a Pilhas (AA) para o Teodolito fornecido; 01 (uma) Bateria Recarregável (Ni-H) para o Teodolito fornecido; 01 (uma) Capa de chuva para equipamentos; 01 (um) Carregador de bateria bivolt (110-220V); 01 (um) Estojo de transporte do teodolito; 01 (um) Fio de prumo; 01 (um) Kit ferramentas; 01 (um) Manual Descritivo; 01 (um) Manual Digital; 01 (um) Tripé para Teodolito em Alumínio, com possibilidade de extensão e travas tipo borboleta; 01 (uma) mira em alumínio de 4 metros de comprimento, com possibilidade de leitura em centímetros e/ou milímetros, com bolsa de proteção/transporte; 02 (dois) níveis de bolha circular com sistema de acoplamento para fixação (fita para fixação) que possa ser utilizado tanto em baliza, quanto em mira. Garantia mínima de 03(três) meses;  02 (duas) balizas de aço desmontável por meio de rosqueamento; comprimento de 2,00 -2,50 metros; Diâmetro de 25 mm; pintada em cores contrastantes alternadamente, com bolsa de proteção/transporte. Garantia mínima de 03 (três) meses.</t>
  </si>
  <si>
    <t>Nível Óptico Automático Topográfico com Acessórios (Mira + Tripé + Estojo)
Características mínimas: Precisão de 1mm (ou melhor) no duplo nivelamento por Km; Aumento de Luneta mínimo de 32x; Distância focal mínima de 0,5m; Abertura de objetiva de cerca de 38mm; Campo de trabalho de ± 15; Campo de visão de 1°20’; ou melhor; Precisão de Nivelamento ± 0,3 ou melhor; Nível circular de 8”/2mm ou melhor; Compensador automático integrado, com freio magnético, campo de nivelamento ≤± 16’e uma precisão ≤ ± 0,6; Peso do sistema inferior a 1,6Kg; Imagem direta; Garantia ≥ 12 (doze) meses para equipamentos e 6 (seis) meses para acessórios; Proteção contra água e poeira no padrão internacional ≥IP55.
 Acessórios mínimos para cada nível: 01 (um) estojo rígido de transporte; 01 (uma) capa de chuva para equipamentos; 01 (uma) tampa da lente; 01(uma) mira de alumínio com 4 metros de comprimento, de 4 segmentos, com possibilidade de leitura em centímetros e/ou milímetros e sistema de encaixe; 01 (um) manual; 01 (um) tripé extensível de alumínio com 2 travas, fecho borboleta e presilha.</t>
  </si>
  <si>
    <t>Bateria para Teodolito Eletrônico Kolida KT 02</t>
  </si>
  <si>
    <t>Bateria para Teodolito Eletrônico FOIF DT 202 c</t>
  </si>
  <si>
    <t>Capacímetro, Display LCD/Contagem  3 1/2 Dígitos/2000, Faixas de Medida : 200p/2n/20n/200n/2µ/20µ/200µ/2000µ/20mF, Frequência de Teste 200p~2µF-800Hz/20µ-80Hz/200µ~20mF-8Hz; Ajuste de Zero ±25pF; Entrada Protegida; Fusível; Precisão Básica 0,5%; Alimentação 1x9V; Dimensões (mm)/Peso (g) 143x75x32/200</t>
  </si>
  <si>
    <t>Bancada para estudo de mecânica dos fluidos: unidade autônoma projetada para realizar experimentos na área de Mecânica dos Fluidos e Sistemas Fluidomecânicos. Dimensões aproximadas: 3630x600x1980. Material: compensado naval com revestimento em fórmica e reservatórios em aço inoxidável.
Roteiro de experimentos detalhados com exercícios propostos e gabaritos de correção. A bancada de estudo deverá conter os seguintes experimentos:  Bombas hidráulicas: o Levantamento da curva de uma bomba centrífuga; o Associação em Paralelo de duas bombas centrífugas; o Associação em Série de duas bombas
centrífugas; o Acionamento a velocidade varável por inversor de frequência individual para cada bomba; Determinação de perda de carga localizada (singular) em cotovelos, curvas, entre outros;  Determinação de perda carga distribuída em tubos de diferentes diâmetros e rugosidades;  Curva de Medidores de Vazão: o Placa de Orifício; o Tubo de Venturi; o Hidrômetro residencial; o Cronômetro e reservatório graduado; o Rotâmetro; Tubo de Pitot;  Tubo para experimento de Reynolds (qualitativo);  Manometria: o Piezômetro de água; o Manômetro de Bourdon; o Vacuômetro de Bourdon; o Transdutor eletrônico de pressão.</t>
  </si>
  <si>
    <t>Fonte De Alimentação Dc Regulada de 30v/5 ampéres. Descrição: Alta estabilidade e Baixo ripple; Display duplo de 4 dígitos de fácil leitura para apresentação simultânea da tensão e corrente de saída; Saída Variável Simples: 0 ~ 30V, 0 ~ 5A;  Ajuste de Tensão e Corrente através de potenciômetros de precisão; Indicadores (LED) de Operação; Limitação de Corrente; Possibilidade de operação contínua mesmo nas condições de carga máxima; Método de Resfriamento: Ventilação Forçada; TENSÃO CONSTANTE Saída: 0 a 30V; Estabilização:Linha: &lt;0,01% + 3mV;Carga (&lt; 3A): &lt;0,5% + 3mV;Carga (&gt; 3A): &lt;0,5% + 5mV; Ripple e Ruído (5Hz ~ 1MHz): &lt; 3A: &lt; 5mV rms;&gt; 3A: &lt; 7mV rms.
- CORRENTE CONSTANTE
Saída: 0 a 5A; Estabilização :Linha: &lt; 0,2%+3mA;Carga: &lt; 0,2%+3mA; Ripple e Ruído: &lt; 15mA rms</t>
  </si>
  <si>
    <t>Agitador Magnético com Aquecimento – Capacidade 4 litros, diâmetro da placa de 14cm, motor de indução com rolamento e mancal, velocidade controlada por circuito eletrônico proporcionando uma rotação de 120 a 1800 RPM, placa de aquecimento em alumínio injetado com resistência blindada incorporada, temperatura controlada por termostato capilar de 50 a 360°C, corpo metálico com pintura em epóxi eletrostático, potência 650W</t>
  </si>
  <si>
    <t>Oxímetro de pulso de dedo para aferição de saturação de oxigênio (SpO2) e a frequência cardíaca (FC).
Características: Tipo de Tela: OLED; Sp02 variação de tela: 0 - 99%; Sp02 Faixa de Medição: 70 - 99%;
SPO2 Ocorrência: 70 - 99% - ±3% / 0 - 69% - não definido; FC variação de tela: 0 - 254 bpm; FC Faixa de Medição: 30 - 235 bpm; FC Ocorrência: 30 - 99 bpm: ± 2 bpm / 100 - 235 bpm: ±2%; Energia necessária: 2 baterias alcalinas AAA 1,5V; Vida útil da Bateria: podem ser usadas por 30 hrs; Dimensões (mm): Comprimento: 60 / Largura: 34 / Altura: 30; Peso: 50g (incluindo as duas baterias AAA).</t>
  </si>
  <si>
    <t>APARELHO DE RAIOS X FIXO: ● Gerador de alta tensão: com controle microprocessado de alta frequência de no mínimo 600mA ( potência de 40kW). Tipo: Inversor de alta frequência.  Alimentação trifásica 220/380V, 50/60Hz. Painel de comando com ajustes independentes de kV, mA e tempo. Parâmetros radiográficos: Faixa de ajuste de tensão: 40 ~ 125KV em passo de 1kV; Faixa de ajuste de corrente: 50 ~ 630mA; Faixa de ajuste de tempo: 0.002 ~ 5 segundos. ●  Mesa de diagnóstico: com tampo flutuante e estativa porta tubo com coluna fixa: Tamanho do tampo: 218cm x 90cm; Deslocamento longitudinal: 150cm (+ou - 75cm); Deslocamento lateral: 24cm (+ ou - 12cm); Freios: eletromagnéticos; Peso mínimo suportado: 120kg (distribuição uniforme). ● Bucky da mesa: com suporte para chassis 13x18cm a 35x43cm com sistema de centralização,que pode ser inserido na posição vertical ou horizontal: Grade antidifusora  (razão 10:1 e 103 linhas). Deslocamento: 60cm longitudinal. ● Tubo de raios X : Tubo de raios-x de com alta capacidade térmica e alta durabilidade: Capacidade calórica do conjunto: mínimo 1200kHU (900kJ);  Capacidade calórica do ânodo: mínimo140kHU; Tipo: Ânodo giratório ( mínimo 3200RPM); Material do Ânodo: Tungstênio (W); Focos: Fino 1,0 mm (22,5kW), Grosso 2,0 mm (47kW); Filtração inerente: 2,5mmAl (1,5mmAl + 2 adicionais de 0,5mmAl); Tensão máxima suportada: 125kV; Circuito de segurança: interrompe o disparo dos raios-x em caso de falha no filamento, temperatura excessiva, rotação do ânodo, sobrecarga e técnicas inadequadas. ● Colimador  luminoso: com lâminas de chumbo e lâmpada de 100W retangular e com ajuste manual: Indicador do tamanho de campo: DFF (100cm); Rotação do colimador: até 270°; Filtração Inerente: Equivalente a 1.03 mm Al. ● Estativa porta tubo com grande amplitude de movimentos: Deslocamento longitudinal: 2500mm; Deslocamento vertical: 1400mm; Rotação do tubo (Oblíquo): +-160° para permitir exames no Bucky Mural; Freios: travas eletromagnéticas acionadas por botão para deslocamento e movimentação do braço e tubo; Indicadores: Ângulo de projeção oblíqua, distância longitudinal e distância vertical. ● O Bucky Mural com suporte para chassis 13x18cm a 35x43cm que pode ser inserido no sentido vertical ou horizontal e com sistema de centralização: Com grade antidifusora de alta resolução: razão 10:1 e 103 linhas/pol para eliminar raios X secundários. Movimento vertical do Bucky: mínimo140cm com contrapeso; Ajustes e comandos manuais; Freio: Travas manuais.</t>
  </si>
  <si>
    <t>CR (Radiografia computadorizada) para Raios X : ● CR Digitalizador: Resolução mínima de 10 pixels/mm; Resolução de escala de cinza 16bits/pixel ( mínimo 65.000 tons de cinza); Capacidade mínima de processamento de 45 placas por hora; Serviço de envio de imagens ao servidor ou a impressora no padrão DICOM 3.0 e todos os recursos disponíveis para o processamento e manipulação dos parâmetros de imagem, com possibilidade de geração de arquivos TIF, JPEG. Integração com sistemas de Gestão Hospitalar e de imagens PACs, RIS, SHISHIS. Flexibilidade total com a imagem capturada, armazenamento, envio via rede, e-mails, impressão, gravação de mídia (CD, disco removível, HD); Gravação do software de laudo junto com o CD; Backup e restauração de imagens em mídias externas ( cd / dvd / usb ). ● Workstation: com no mínimo processador Intel Core i5. ● Monitor: LCD 21” Polegadas, Teclado e Mouse. ● Memória RAM : 8GB. ● Disco rígido(HD) local: 1 TB; ● No Break: 1,5 KVA; ● 02 Módulo de Armazenamento (35 x 43 cm) Cassete &amp; Fósforo Plate. ● 02 Módulo de Armazenamento (24 x 30 cm) Cassete &amp; Fósforo Plate. Instalação, Configuração e Treinamento Técnico no Local.</t>
  </si>
  <si>
    <t>Microscópio Estereoscópio Binocular com ZOOM. Iluminação Episcópica (Incidente) e Diascópica (Transmitida). Aumento até 180x (Com oculares e objetiva opcional). Relação de zoom de 1:6.4. As ampliações totais podem atingir um mínimo de 3,5x e um máximo de 180x com a utilização de objetivas e oculares auxiliares opcionais. Para uso em rotina ou didático. Sistema óptico cuidadosamente desenvolvido para proporcional a maior nitidez possível com menor desgaste a vista do operador. Design ergonômico que evita a fadiga do operador mesmo depois de muitas horas de uso. Prismas e lentes com sistema Notwithstanding que reduzem a aberração cromática. Ajuste de foco macrométrico em ambos os lados.  Zoom de 0,7x até 4,5x. Ampliações possíveis na faixa de3,5x até 180x (combinação de objetivas e oculares opcionais). Pinça segura para fixação de amostras removível.  Ajuste de intensidade luminosa independente para o iluminador incidente. Peças da base confeccionadas em latão cromado (imunes à oxidação). Acessórios:Protetor de borracha para oculares, disco de vidro incluso de 100mm, disco branco fixo incluso, capa de proteção. Oculares: 10x (20mm), (15x, 20x opcionais).  Zoom: 0.7 à 4.5. Iluminação: LED com ajuste de intensidade. Cabeçote Binocular 45 graus de inclinação e 360º rotação. Ajuste Dioptria Dist. Interpupilar: +/- 5mm, 55 - 75mm. Tamanho da Platina: 300x300mm. Distancia de trabalho: 80 a 170mm. Botão Liga/Desliga. Pintura Eletrostática de alta durabilidade. Alimentação: Bivolt - 50/60hz. Modelo de referência: DI-152B</t>
  </si>
  <si>
    <t>Termo-Higrômetro digital capacidade -10°C ~ +50°C. Faixa de temperatura: Temperatura interna: -10 ? ~ + 50 ? (+ 14 ? ~ + 122 ?). Temperatura exterior: -50 ? ~ + 90 ? (-58 ? ~ + 194). Faixa de umidade: interior 20% RH ~ 90% RH. Dimensão do Produto: 145 × 80 × 24 mm. Fonte de alimentação: 1.5 V (AAA) x1. Peso do Produto: 150 g</t>
  </si>
  <si>
    <t>Maca fixa completa e escada 2 degraus</t>
  </si>
  <si>
    <t>Esfigmomanometro tamanho grande 35-51 cm - Aparelho de pressão adulto grande, braçadeira de nylon e fecho em velcro - Braçadeira tamanho adulto grande (obeso): 35 a 51cm;</t>
  </si>
  <si>
    <t>Balança corporal Digital - Capacidade máxima 150kg, Registra até 04 perfis. Mede a gordura. Conta com display digital.Pesagem com grande precisão.</t>
  </si>
  <si>
    <t>Balança Antropométrica Digital - LED - 200kg . Capacidade: 200kg; Carga mínima: 2kg; Divisão: 100g; Plataforma: 34x39cm; Display com 06 dígitos em: LED vermelho; Teclado membrana em policarbonato de alta resistência; Função: TARA até a capacidade máxima da balança; Fonte de alimentação externa de 90 a 240 VAC com chaveamento automático (Bivolt); Consumo: 08 VA; Plataforma e coluna de aço carbono; Base em aço carbono, acabamento bicromatizado; Pés reguláveis em borracha sintética; Tapete antiderrapante; Antropômetro em alumínio anodizado e litografado com medida de: até 2m com fração de 0,5cm; Entrada para bateria 12VCC (externa), apenas para balanças sem bateria interna; Pintura: Epóxi na cor branca; Homologada pelo INMETRO e aferida pelo IPEM. Marca de referência: Welmy</t>
  </si>
  <si>
    <t>Aparelho medidor de glicemia com sistema simples de codificação através de chip compatível com  as tiras de glicemia do On Call Plus. Aparelho de glicose baseado em plataforma amperométrica portátil, possui fácil manuseio, com somente duas etapas para obtenção do resultado final. Ideal para uso hospitalar e domiciliar, com faixa de medição de valores entre 20 a 600 mg/dl, volume da amostra de 1 microlitro, oferecendo resultado da análise inferior a 10 segundos. Amplo visor facilitando a leitura. Com a praticidade de com apenas uma pequena gota de sangue efetuar a medição. Memória de 300 resultados com data e hora. Porta serial para conectividade e transferência de dados. Fornece um cálculo da média de 7, 14 e 30 dias. Garantia de 5 anos.</t>
  </si>
  <si>
    <t>Compressor de ar de 110 Volts com pressão máxima de 120 psi e reservatório com capacidade de 25 litros</t>
  </si>
  <si>
    <t>LOUSA DIGITAL TOUCH - Área útil de 92 polegadas de diagonal (2,050 x 1,148 m) no formato 16:9 WideScreen, com 48 mm Profundidade. Resolução: 4096x4096; Superfície da tela em aço porcelanizado com baixa reflexão em projeção frontal; permite a utilização de canetas para quadro branco (Dry-erase) e apagador de feltro; permite apagar canetas de tinta permanente e limpar colas, adesivos. Baixo brilho para reduzir a reflexão e brilho em projeção frontal. Não possuir em sua superfície nenhum componente elétrico ou eletrônico. Tecnologia de Digitalização Raios Infravermelho, sensível ao toque do dedo. Não necessita ferramentas especiais para utilização. A tecnologia deverá estar na moldura da lousa, protegida por perfil de alumínio. Sistema de fixação para parede ou chão; com suporte móvel; as rodas do suporte devem possuir travas. Conexão com computador é feita através de cabo USB. Não precisa de alimentação elétrica adicional. Manual em português</t>
  </si>
  <si>
    <t>SCANNER ODONTOLÓGICO DE BANCADA - Sistema aberto (STL), velocidade 24 segundos com precisão de 7 micrometros. Digitalização completa com articulador, duas câmeras coloridas de alta resolução, escaneamento automático, LED de 50 lumens, área de escaneamento 80 x 60 x 60 mm.</t>
  </si>
  <si>
    <t>IMPRESSORA ODONTOLÓGICA - Impressora 3D de alta precisão 2 em 1 (impressão e pós cura), sistema aberto, tecnologia DLP por
projetor, múltiplas resinas, área de impressão 43 x 27 x 180 mm, precisão 28 micrometros, resolução eixo Z 5-200 micrometros, velocidade 3 cm/h @ 100microns no eixo Z, 2cm/hora @ 50 microns no
eixo Z e 1cm/hora @ 30 microns no eixo Z.</t>
  </si>
  <si>
    <t>RUGOSÍMETRO DE BANCADA DIGITAL - Medição de irregularidades de superfícies planas, com contato. Resolução de 0,001 µm.. Curso no
eixo X de 50 mm. Parâmetros analisados Ra, Rq, Ry, Rz, R3z, , Rt, Rp, Rk, Rpk, Rvk.</t>
  </si>
  <si>
    <t>ESTEREOMICROSCÓPIO - Trinocular. Duplo ajuste de dioptria e interpupilar de 55mm a 75mm. Cabeçote com inclinação de
45ᵒ. Zoom de 0,8 a 5x. Ampliação de até 200X. Iluminação refletida e transmitida com sistema LED.
Possibilidade de adaptação de câmera para captura de imagens. Distância de trabalho de até 200 mm</t>
  </si>
  <si>
    <t>TERMOCICLADOR - MÁQUINA DE PCR EM TEMPO REAL EM Plataforma integrada, para detecção, quantificação e monitoramento em tempo real de produtos amplificados por reações químicas homogêneas, como TaqMan ou SYBR Green. Utilizar para a termociclagem ultra-rápida um sistema Peltier adaptado para fornecer resultados em aproximadamente 35 minutos. Opção fast, modelo 7500. Possuir capacidade para 96 amostras em microplacas ópticas ou strips de 0.1 mL (deve incluir suporte específico para uso adequado de strips). Sistema óptico inclui uma lâmpada halógena para indução da fluorescência, 05 filtros de excitação, 05 filtros de detecção, um detector CCD “Charge Couple Device”. - “Real time Sequence Detection” que monitora a amplificação por PCR a cada ciclo em tempo real, eliminando assim, a necessidade de utilização de eletroforese ou de outros processamentos pós-PCR, além de dispor da função de multicomponente, que permitirá a correta interpretação da sobreposição de cores. Além disso, deve alcançar e distinguir, comprovadamente, resultados com uma variação linear de até 9 logs, o que reduz a necessidade de diluições seriais, além detectar a partir de 10 cópias de um DNA alvo, com um nível de confiabilidade de 99.7%. - “Primer Express”, que auxilia no desenho dos primers e sondas. Precisa vir agregado um computador: laptop ou desktop incluso, com teclado e mouse. Ainda incluir o software de análise. A máquina deve possuir no máximo o tamanho de 34cmX49cmx45cm(LxAxP), sem incluir o computador. SIMILAR Máquina PCR - ABI 7500Fast - Catálogo Numner 4351107</t>
  </si>
  <si>
    <t>Espectrofotometro Digital com Leitor de micro placas: Leitor de microplacas com tela touchscreen com suporte para placas de 6-48, 96 e 384 poços. Deve ter capacidade de leitura de placa para micro volumes de 16 ou 32 poços (compatível com tecnologia μDROP), para quantificação de DNA, RNA e Proteínas. Deve incluir suporte para leitura de cubetas para análises de turbidimetria e ao menos uma (1) cubeta de quartzo compatível com o leitor. Possuir função de incubação (2 °C a 45 °C) e agitação (linear), para experimentos com curva de crescimento bacteriano e testes de agentes antimicrobianos. Entrada USB para conexão com Computador/Notebook. Função Varredura em todos os comprimentos de onda (200nm a 1000nm em 10 segundos). Precisa ter capacidade de ler comprimentos de onda (λ) variando entre 200- 1000nm através de monocromador e fonte de luz Xenon, deve operar com Largura de banda (Bandwidth): &lt; 2,5nm e Resolução: 1nm com Acurácia fotométrica: 1.0% + 0.003 Abs (0–2.0 Abs), 2.0% (2.0–2.5 Abs) @ 450 nm e ter no máximo as seguintes Dimensões: (LxAxP) (29,5cmX26,5cmX44,5cm). Opção com touchscreen, cuvette e μDrop Duo Plate. SIMILAR Leitor de Placa de Elisa - Multiskan Sky Cuvette Touch EA</t>
  </si>
  <si>
    <t>VALOR TOTAL</t>
  </si>
  <si>
    <t>SIM</t>
  </si>
  <si>
    <t>NÃO</t>
  </si>
  <si>
    <t>Agitador Vórtex com dois modos de operação: modo contínuo ou controle por toque; pés com ventosas e velocidade continuamente ajustável. Velocidade entre 0 e 3300 RPM, 110V.</t>
  </si>
  <si>
    <t>Autoclave de bancada automático, modelo vertical, capacidade 08 litros, câmara Inox. Modelo Analógico.</t>
  </si>
  <si>
    <t>MÁQUINA SÍNCRONA COM AS SEGUINTES CARACTERÍSTICAS COMO ALTERNADOR: 5 KVA, 1800 RPM, 60 HZ, 06 GRUPOS DE BOBINAS INDEPENDENTES COM A TENSÃO DE 220 CADA UM, PERMITINDO OBTER AS LIGAÇÕES “TRI NGULO” E “ESTRELA” EM TRIFÁSICO (BOBINAS EM PARALELO) OU EM SÉRIE OU LIGAÇÃO EM HEXAFÁSICO, DE 220 OU 110 V ENTRE LINHAS. EXCITAÇÃO - SERÁ EM C.C., 12V. TERMINAIS - 14, SENDO 12 PARA O ALTERNADOR E 2 PARA A EXCITAÇÃO. REOSTATO - SERÁ FORNECIDO, INDEPENDENTE, E O REOSTATO DE EXCITAÇÃO, COM CAIXA ADEQUADA E TERMINAIS, UM PARA CADA MÁQUINA (10 OHMS).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</si>
</sst>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quot;\ * #,##0.00_-;\-&quot;R$&quot;\ * #,##0.00_-;_-&quot;R$&quot;\ * &quot;-&quot;??_-;_-@_-"/>
    <numFmt numFmtId="164" formatCode="0.00000"/>
    <numFmt numFmtId="166" formatCode="0.0000"/>
  </numFmts>
  <fonts count="13"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
      <sz val="8"/>
      <color rgb="FF000000"/>
      <name val="Calibri"/>
      <family val="2"/>
    </font>
    <font>
      <sz val="12"/>
      <color rgb="FF000000"/>
      <name val="Calibri"/>
      <family val="2"/>
      <scheme val="minor"/>
    </font>
    <font>
      <sz val="12"/>
      <color rgb="FF000000"/>
      <name val="Calibri"/>
      <family val="2"/>
    </font>
    <font>
      <sz val="14"/>
      <color rgb="FFFF0000"/>
      <name val="Times New Roman"/>
      <family val="1"/>
    </font>
    <font>
      <sz val="8"/>
      <name val="Calibri"/>
      <family val="2"/>
    </font>
  </fonts>
  <fills count="4">
    <fill>
      <patternFill patternType="none"/>
    </fill>
    <fill>
      <patternFill patternType="gray125"/>
    </fill>
    <fill>
      <patternFill patternType="solid">
        <fgColor rgb="FF8DB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45">
    <xf numFmtId="0" fontId="0" fillId="0" borderId="0" xfId="0"/>
    <xf numFmtId="0" fontId="1" fillId="0" borderId="0" xfId="0" applyFont="1" applyBorder="1"/>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7" fillId="0" borderId="1" xfId="0" applyFont="1" applyBorder="1" applyAlignment="1">
      <alignment horizontal="center" vertical="center" wrapText="1"/>
    </xf>
    <xf numFmtId="0" fontId="4" fillId="0" borderId="2" xfId="0" applyFont="1" applyBorder="1" applyAlignment="1">
      <alignment horizontal="center" vertical="center" wrapText="1"/>
    </xf>
    <xf numFmtId="0" fontId="6" fillId="2" borderId="4" xfId="0" applyFont="1" applyFill="1" applyBorder="1" applyAlignment="1">
      <alignment horizontal="center" vertical="center" wrapText="1"/>
    </xf>
    <xf numFmtId="0" fontId="8" fillId="0" borderId="1" xfId="0" applyFont="1" applyBorder="1" applyAlignment="1">
      <alignment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4" fillId="0" borderId="5" xfId="0" applyFont="1" applyBorder="1" applyAlignment="1">
      <alignment horizontal="center" vertical="center" wrapText="1"/>
    </xf>
    <xf numFmtId="44" fontId="4" fillId="0" borderId="3" xfId="1" applyFont="1" applyBorder="1" applyAlignment="1">
      <alignment horizontal="center" vertical="center" wrapText="1"/>
    </xf>
    <xf numFmtId="44" fontId="4" fillId="0" borderId="1" xfId="1" applyFont="1" applyBorder="1" applyAlignment="1">
      <alignment horizontal="center" vertical="center" wrapText="1"/>
    </xf>
    <xf numFmtId="0" fontId="4"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xf>
    <xf numFmtId="44" fontId="4" fillId="0" borderId="0" xfId="1" applyFont="1" applyBorder="1" applyAlignment="1">
      <alignment horizontal="center" vertical="center" wrapText="1"/>
    </xf>
    <xf numFmtId="0" fontId="7" fillId="0" borderId="0" xfId="0" applyFont="1" applyBorder="1" applyAlignment="1">
      <alignment horizontal="center" vertical="center" wrapText="1"/>
    </xf>
    <xf numFmtId="0" fontId="4" fillId="0" borderId="2" xfId="0" applyFont="1" applyBorder="1"/>
    <xf numFmtId="44" fontId="4" fillId="0" borderId="3" xfId="1" applyFont="1" applyBorder="1" applyAlignment="1">
      <alignment horizontal="center" vertical="center"/>
    </xf>
    <xf numFmtId="0" fontId="9" fillId="0" borderId="0" xfId="0" applyFont="1"/>
    <xf numFmtId="0" fontId="10" fillId="0" borderId="0" xfId="0" applyFont="1" applyAlignment="1">
      <alignment horizontal="justify" vertical="center"/>
    </xf>
    <xf numFmtId="0" fontId="11" fillId="0" borderId="0" xfId="0" applyFont="1" applyAlignment="1">
      <alignment horizontal="left" vertical="center" indent="1"/>
    </xf>
    <xf numFmtId="0" fontId="11" fillId="0" borderId="0" xfId="0" applyFont="1"/>
    <xf numFmtId="44" fontId="6" fillId="2" borderId="4" xfId="1" applyFont="1" applyFill="1" applyBorder="1" applyAlignment="1">
      <alignment horizontal="center" vertical="center" wrapText="1"/>
    </xf>
    <xf numFmtId="0" fontId="8" fillId="3" borderId="1" xfId="0" applyFont="1" applyFill="1" applyBorder="1" applyAlignment="1">
      <alignment vertical="center" wrapText="1"/>
    </xf>
    <xf numFmtId="0" fontId="4" fillId="3" borderId="2" xfId="0" applyFont="1" applyFill="1" applyBorder="1"/>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44" fontId="4" fillId="3" borderId="3" xfId="1" applyFont="1" applyFill="1" applyBorder="1" applyAlignment="1">
      <alignment horizontal="center" vertical="center"/>
    </xf>
    <xf numFmtId="44" fontId="4" fillId="3" borderId="1" xfId="1" applyFont="1" applyFill="1" applyBorder="1" applyAlignment="1">
      <alignment horizontal="center" vertical="center" wrapText="1"/>
    </xf>
    <xf numFmtId="0" fontId="4"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0" borderId="0" xfId="0" applyFont="1" applyBorder="1" applyAlignment="1">
      <alignment horizontal="center" wrapText="1"/>
    </xf>
    <xf numFmtId="0" fontId="4" fillId="0" borderId="1" xfId="0" applyFont="1" applyFill="1" applyBorder="1" applyAlignment="1">
      <alignment horizontal="center" vertical="center"/>
    </xf>
    <xf numFmtId="10" fontId="4"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4"/>
  <sheetViews>
    <sheetView tabSelected="1" zoomScale="85" zoomScaleNormal="85" zoomScaleSheetLayoutView="80" zoomScalePageLayoutView="70" workbookViewId="0">
      <selection activeCell="G8" sqref="G8"/>
    </sheetView>
  </sheetViews>
  <sheetFormatPr defaultColWidth="9.140625" defaultRowHeight="12.75" x14ac:dyDescent="0.2"/>
  <cols>
    <col min="1" max="1" width="4.28515625" style="2" customWidth="1"/>
    <col min="2" max="2" width="89" style="2" customWidth="1"/>
    <col min="3" max="3" width="9.7109375" style="2" customWidth="1"/>
    <col min="4" max="4" width="8.28515625" style="3" bestFit="1" customWidth="1"/>
    <col min="5" max="5" width="11.42578125" style="4" bestFit="1" customWidth="1"/>
    <col min="6" max="6" width="14.42578125" style="4" bestFit="1" customWidth="1"/>
    <col min="7" max="7" width="15.5703125" style="4" bestFit="1" customWidth="1"/>
    <col min="8" max="8" width="10.5703125" style="4" customWidth="1"/>
    <col min="9" max="9" width="11.5703125" style="4" customWidth="1"/>
    <col min="10" max="10" width="8.7109375" style="7" customWidth="1"/>
    <col min="11" max="11" width="15" style="4" customWidth="1"/>
    <col min="12" max="12" width="21.140625" style="1" customWidth="1"/>
    <col min="13" max="16384" width="9.140625" style="1"/>
  </cols>
  <sheetData>
    <row r="1" spans="1:13" x14ac:dyDescent="0.2">
      <c r="A1" s="40" t="s">
        <v>0</v>
      </c>
      <c r="B1" s="40"/>
      <c r="C1" s="40"/>
      <c r="D1" s="40"/>
      <c r="E1" s="40"/>
      <c r="F1" s="40"/>
      <c r="G1" s="40"/>
      <c r="H1" s="40"/>
      <c r="I1" s="40"/>
      <c r="J1" s="40"/>
      <c r="K1" s="40"/>
    </row>
    <row r="2" spans="1:13" x14ac:dyDescent="0.2">
      <c r="A2" s="40" t="s">
        <v>3</v>
      </c>
      <c r="B2" s="40"/>
      <c r="C2" s="40"/>
      <c r="D2" s="40"/>
      <c r="E2" s="40"/>
      <c r="F2" s="40"/>
      <c r="G2" s="40"/>
      <c r="H2" s="40"/>
      <c r="I2" s="40"/>
      <c r="J2" s="40"/>
      <c r="K2" s="40"/>
    </row>
    <row r="3" spans="1:13" x14ac:dyDescent="0.2">
      <c r="A3" s="40" t="s">
        <v>4</v>
      </c>
      <c r="B3" s="40"/>
      <c r="C3" s="40"/>
      <c r="D3" s="40"/>
      <c r="E3" s="40"/>
      <c r="F3" s="40"/>
      <c r="G3" s="40"/>
      <c r="H3" s="40"/>
      <c r="I3" s="40"/>
      <c r="J3" s="40"/>
      <c r="K3" s="40"/>
    </row>
    <row r="5" spans="1:13" ht="78.75" x14ac:dyDescent="0.2">
      <c r="A5" s="5" t="s">
        <v>1</v>
      </c>
      <c r="B5" s="10" t="s">
        <v>5</v>
      </c>
      <c r="C5" s="6" t="s">
        <v>13</v>
      </c>
      <c r="D5" s="10" t="s">
        <v>2</v>
      </c>
      <c r="E5" s="10" t="s">
        <v>14</v>
      </c>
      <c r="F5" s="6" t="s">
        <v>7</v>
      </c>
      <c r="G5" s="6" t="s">
        <v>6</v>
      </c>
      <c r="H5" s="6" t="s">
        <v>8</v>
      </c>
      <c r="I5" s="6" t="s">
        <v>9</v>
      </c>
      <c r="J5" s="6" t="s">
        <v>10</v>
      </c>
      <c r="K5" s="6" t="s">
        <v>11</v>
      </c>
    </row>
    <row r="6" spans="1:13" ht="90" x14ac:dyDescent="0.25">
      <c r="A6" s="9">
        <v>1</v>
      </c>
      <c r="B6" s="11" t="s">
        <v>17</v>
      </c>
      <c r="C6" s="15">
        <v>408751</v>
      </c>
      <c r="D6" s="14" t="s">
        <v>15</v>
      </c>
      <c r="E6" s="13">
        <v>18</v>
      </c>
      <c r="F6" s="16">
        <v>4215.57</v>
      </c>
      <c r="G6" s="17">
        <f>F6*E6</f>
        <v>75880.259999999995</v>
      </c>
      <c r="H6" s="17" t="s">
        <v>116</v>
      </c>
      <c r="I6" s="17" t="s">
        <v>117</v>
      </c>
      <c r="J6" s="8" t="s">
        <v>12</v>
      </c>
      <c r="K6" s="41">
        <f t="shared" ref="K6:K65" si="0">IF(F6&lt;0.01,"",IF(AND(F6&gt;=0.01,F6&lt;=5),0.01,IF(F6&lt;=10,0.02,IF(F6&lt;=20,0.03,IF(F6&lt;=50,0.05,IF(F6&lt;=100,0.1,IF(F6&lt;=200,0.12,IF(F6&lt;=500,0.2,IF(F6&lt;=1000,0.4,IF(F6&lt;=2000,0.5,IF(F6&lt;=5000,0.8,IF(F6&lt;=10000,F6*0.005,"Avaliação Específica"))))))))))))</f>
        <v>0.8</v>
      </c>
      <c r="L6" s="26"/>
    </row>
    <row r="7" spans="1:13" ht="22.5" x14ac:dyDescent="0.2">
      <c r="A7" s="9">
        <v>2</v>
      </c>
      <c r="B7" s="11" t="s">
        <v>118</v>
      </c>
      <c r="C7" s="15">
        <v>440344</v>
      </c>
      <c r="D7" s="14" t="s">
        <v>15</v>
      </c>
      <c r="E7" s="13">
        <v>7</v>
      </c>
      <c r="F7" s="16">
        <v>3837.56</v>
      </c>
      <c r="G7" s="17">
        <f t="shared" ref="G7:G66" si="1">F7*E7</f>
        <v>26862.92</v>
      </c>
      <c r="H7" s="17" t="s">
        <v>116</v>
      </c>
      <c r="I7" s="17" t="s">
        <v>117</v>
      </c>
      <c r="J7" s="8" t="s">
        <v>12</v>
      </c>
      <c r="K7" s="41">
        <f t="shared" si="0"/>
        <v>0.8</v>
      </c>
      <c r="M7" s="28"/>
    </row>
    <row r="8" spans="1:13" ht="56.25" x14ac:dyDescent="0.2">
      <c r="A8" s="9">
        <v>3</v>
      </c>
      <c r="B8" s="11" t="s">
        <v>18</v>
      </c>
      <c r="C8" s="15">
        <v>285325</v>
      </c>
      <c r="D8" s="14" t="s">
        <v>15</v>
      </c>
      <c r="E8" s="13">
        <f>8+10</f>
        <v>18</v>
      </c>
      <c r="F8" s="16">
        <v>245.78</v>
      </c>
      <c r="G8" s="17">
        <f t="shared" si="1"/>
        <v>4424.04</v>
      </c>
      <c r="H8" s="17" t="s">
        <v>116</v>
      </c>
      <c r="I8" s="17" t="s">
        <v>117</v>
      </c>
      <c r="J8" s="8" t="s">
        <v>12</v>
      </c>
      <c r="K8" s="41">
        <f t="shared" si="0"/>
        <v>0.2</v>
      </c>
    </row>
    <row r="9" spans="1:13" ht="33.75" x14ac:dyDescent="0.2">
      <c r="A9" s="9">
        <v>4</v>
      </c>
      <c r="B9" s="11" t="s">
        <v>19</v>
      </c>
      <c r="C9" s="15">
        <v>126772</v>
      </c>
      <c r="D9" s="14" t="s">
        <v>15</v>
      </c>
      <c r="E9" s="13">
        <v>7</v>
      </c>
      <c r="F9" s="16">
        <v>618.33000000000004</v>
      </c>
      <c r="G9" s="17">
        <f t="shared" si="1"/>
        <v>4328.3100000000004</v>
      </c>
      <c r="H9" s="17" t="s">
        <v>116</v>
      </c>
      <c r="I9" s="17" t="s">
        <v>117</v>
      </c>
      <c r="J9" s="8" t="s">
        <v>12</v>
      </c>
      <c r="K9" s="41">
        <f t="shared" si="0"/>
        <v>0.4</v>
      </c>
    </row>
    <row r="10" spans="1:13" ht="22.5" x14ac:dyDescent="0.25">
      <c r="A10" s="9">
        <v>5</v>
      </c>
      <c r="B10" s="11" t="s">
        <v>20</v>
      </c>
      <c r="C10" s="15">
        <v>300543</v>
      </c>
      <c r="D10" s="14" t="s">
        <v>15</v>
      </c>
      <c r="E10" s="13">
        <v>5</v>
      </c>
      <c r="F10" s="16">
        <v>1962</v>
      </c>
      <c r="G10" s="17">
        <f t="shared" si="1"/>
        <v>9810</v>
      </c>
      <c r="H10" s="17" t="s">
        <v>116</v>
      </c>
      <c r="I10" s="17" t="s">
        <v>117</v>
      </c>
      <c r="J10" s="8" t="s">
        <v>12</v>
      </c>
      <c r="K10" s="41">
        <f t="shared" si="0"/>
        <v>0.5</v>
      </c>
      <c r="L10" s="26"/>
    </row>
    <row r="11" spans="1:13" x14ac:dyDescent="0.2">
      <c r="A11" s="9">
        <v>6</v>
      </c>
      <c r="B11" s="11" t="s">
        <v>21</v>
      </c>
      <c r="C11" s="15">
        <v>227216</v>
      </c>
      <c r="D11" s="14" t="s">
        <v>15</v>
      </c>
      <c r="E11" s="13">
        <v>5</v>
      </c>
      <c r="F11" s="16">
        <v>1343.91</v>
      </c>
      <c r="G11" s="17">
        <f t="shared" si="1"/>
        <v>6719.55</v>
      </c>
      <c r="H11" s="17" t="s">
        <v>116</v>
      </c>
      <c r="I11" s="17" t="s">
        <v>117</v>
      </c>
      <c r="J11" s="8" t="s">
        <v>12</v>
      </c>
      <c r="K11" s="41">
        <f t="shared" si="0"/>
        <v>0.5</v>
      </c>
    </row>
    <row r="12" spans="1:13" ht="78.75" x14ac:dyDescent="0.25">
      <c r="A12" s="9">
        <v>7</v>
      </c>
      <c r="B12" s="11" t="s">
        <v>22</v>
      </c>
      <c r="C12" s="15">
        <v>59129</v>
      </c>
      <c r="D12" s="14" t="s">
        <v>15</v>
      </c>
      <c r="E12" s="13">
        <v>6</v>
      </c>
      <c r="F12" s="16">
        <v>3047.67</v>
      </c>
      <c r="G12" s="17">
        <f t="shared" si="1"/>
        <v>18286.02</v>
      </c>
      <c r="H12" s="17" t="s">
        <v>116</v>
      </c>
      <c r="I12" s="17" t="s">
        <v>117</v>
      </c>
      <c r="J12" s="8" t="s">
        <v>12</v>
      </c>
      <c r="K12" s="41">
        <f t="shared" si="0"/>
        <v>0.8</v>
      </c>
      <c r="L12" s="26"/>
    </row>
    <row r="13" spans="1:13" ht="45" x14ac:dyDescent="0.2">
      <c r="A13" s="9">
        <v>8</v>
      </c>
      <c r="B13" s="11" t="s">
        <v>23</v>
      </c>
      <c r="C13" s="15">
        <v>443026</v>
      </c>
      <c r="D13" s="14" t="s">
        <v>15</v>
      </c>
      <c r="E13" s="13">
        <v>4</v>
      </c>
      <c r="F13" s="16">
        <v>1800</v>
      </c>
      <c r="G13" s="17">
        <f t="shared" si="1"/>
        <v>7200</v>
      </c>
      <c r="H13" s="17" t="s">
        <v>116</v>
      </c>
      <c r="I13" s="17" t="s">
        <v>117</v>
      </c>
      <c r="J13" s="8" t="s">
        <v>12</v>
      </c>
      <c r="K13" s="41">
        <f t="shared" si="0"/>
        <v>0.5</v>
      </c>
    </row>
    <row r="14" spans="1:13" ht="22.5" x14ac:dyDescent="0.2">
      <c r="A14" s="9">
        <v>9</v>
      </c>
      <c r="B14" s="11" t="s">
        <v>24</v>
      </c>
      <c r="C14" s="15">
        <v>444993</v>
      </c>
      <c r="D14" s="14" t="s">
        <v>15</v>
      </c>
      <c r="E14" s="13">
        <v>8</v>
      </c>
      <c r="F14" s="16">
        <v>34.32</v>
      </c>
      <c r="G14" s="17">
        <f t="shared" si="1"/>
        <v>274.56</v>
      </c>
      <c r="H14" s="17" t="s">
        <v>116</v>
      </c>
      <c r="I14" s="17" t="s">
        <v>117</v>
      </c>
      <c r="J14" s="8" t="s">
        <v>12</v>
      </c>
      <c r="K14" s="41">
        <f t="shared" si="0"/>
        <v>0.05</v>
      </c>
    </row>
    <row r="15" spans="1:13" ht="18.75" x14ac:dyDescent="0.3">
      <c r="A15" s="9">
        <v>10</v>
      </c>
      <c r="B15" s="11" t="s">
        <v>119</v>
      </c>
      <c r="C15" s="15">
        <v>74624</v>
      </c>
      <c r="D15" s="14" t="s">
        <v>15</v>
      </c>
      <c r="E15" s="13">
        <v>8</v>
      </c>
      <c r="F15" s="16">
        <v>1495.99</v>
      </c>
      <c r="G15" s="17">
        <f t="shared" si="1"/>
        <v>11967.92</v>
      </c>
      <c r="H15" s="17" t="s">
        <v>116</v>
      </c>
      <c r="I15" s="17" t="s">
        <v>117</v>
      </c>
      <c r="J15" s="8" t="s">
        <v>12</v>
      </c>
      <c r="K15" s="41">
        <f t="shared" si="0"/>
        <v>0.5</v>
      </c>
      <c r="L15" s="26"/>
      <c r="M15" s="29"/>
    </row>
    <row r="16" spans="1:13" x14ac:dyDescent="0.2">
      <c r="A16" s="9">
        <v>11</v>
      </c>
      <c r="B16" s="11" t="s">
        <v>25</v>
      </c>
      <c r="C16" s="15">
        <v>43192</v>
      </c>
      <c r="D16" s="14" t="s">
        <v>15</v>
      </c>
      <c r="E16" s="13">
        <v>17</v>
      </c>
      <c r="F16" s="16">
        <v>4166.71</v>
      </c>
      <c r="G16" s="17">
        <f t="shared" si="1"/>
        <v>70834.070000000007</v>
      </c>
      <c r="H16" s="17" t="s">
        <v>116</v>
      </c>
      <c r="I16" s="17" t="s">
        <v>117</v>
      </c>
      <c r="J16" s="8" t="s">
        <v>12</v>
      </c>
      <c r="K16" s="41">
        <f t="shared" si="0"/>
        <v>0.8</v>
      </c>
    </row>
    <row r="17" spans="1:12" ht="78.75" x14ac:dyDescent="0.2">
      <c r="A17" s="9">
        <v>12</v>
      </c>
      <c r="B17" s="11" t="s">
        <v>26</v>
      </c>
      <c r="C17" s="15">
        <v>308672</v>
      </c>
      <c r="D17" s="14" t="s">
        <v>15</v>
      </c>
      <c r="E17" s="13">
        <v>5</v>
      </c>
      <c r="F17" s="16">
        <v>1070.33</v>
      </c>
      <c r="G17" s="17">
        <f t="shared" si="1"/>
        <v>5351.65</v>
      </c>
      <c r="H17" s="17" t="s">
        <v>116</v>
      </c>
      <c r="I17" s="17" t="s">
        <v>117</v>
      </c>
      <c r="J17" s="8" t="s">
        <v>12</v>
      </c>
      <c r="K17" s="41">
        <f t="shared" si="0"/>
        <v>0.5</v>
      </c>
    </row>
    <row r="18" spans="1:12" ht="22.5" x14ac:dyDescent="0.2">
      <c r="A18" s="9">
        <v>13</v>
      </c>
      <c r="B18" s="11" t="s">
        <v>27</v>
      </c>
      <c r="C18" s="15">
        <v>43192</v>
      </c>
      <c r="D18" s="14" t="s">
        <v>15</v>
      </c>
      <c r="E18" s="13">
        <v>5</v>
      </c>
      <c r="F18" s="16">
        <v>32.93</v>
      </c>
      <c r="G18" s="17">
        <f t="shared" si="1"/>
        <v>164.65</v>
      </c>
      <c r="H18" s="17" t="s">
        <v>116</v>
      </c>
      <c r="I18" s="17" t="s">
        <v>117</v>
      </c>
      <c r="J18" s="8" t="s">
        <v>12</v>
      </c>
      <c r="K18" s="41">
        <f t="shared" si="0"/>
        <v>0.05</v>
      </c>
    </row>
    <row r="19" spans="1:12" x14ac:dyDescent="0.2">
      <c r="A19" s="9">
        <v>14</v>
      </c>
      <c r="B19" s="11" t="s">
        <v>28</v>
      </c>
      <c r="C19" s="15">
        <v>444156</v>
      </c>
      <c r="D19" s="14" t="s">
        <v>15</v>
      </c>
      <c r="E19" s="13">
        <v>5</v>
      </c>
      <c r="F19" s="16">
        <v>952</v>
      </c>
      <c r="G19" s="17">
        <f t="shared" si="1"/>
        <v>4760</v>
      </c>
      <c r="H19" s="17" t="s">
        <v>116</v>
      </c>
      <c r="I19" s="17" t="s">
        <v>117</v>
      </c>
      <c r="J19" s="8" t="s">
        <v>12</v>
      </c>
      <c r="K19" s="41">
        <f t="shared" si="0"/>
        <v>0.4</v>
      </c>
    </row>
    <row r="20" spans="1:12" ht="56.25" x14ac:dyDescent="0.2">
      <c r="A20" s="9">
        <v>15</v>
      </c>
      <c r="B20" s="11" t="s">
        <v>29</v>
      </c>
      <c r="C20" s="15">
        <v>415967</v>
      </c>
      <c r="D20" s="14" t="s">
        <v>15</v>
      </c>
      <c r="E20" s="13">
        <v>5</v>
      </c>
      <c r="F20" s="16">
        <v>606.4</v>
      </c>
      <c r="G20" s="17">
        <f t="shared" si="1"/>
        <v>3032</v>
      </c>
      <c r="H20" s="17" t="s">
        <v>116</v>
      </c>
      <c r="I20" s="17" t="s">
        <v>117</v>
      </c>
      <c r="J20" s="8" t="s">
        <v>12</v>
      </c>
      <c r="K20" s="41">
        <f t="shared" si="0"/>
        <v>0.4</v>
      </c>
    </row>
    <row r="21" spans="1:12" ht="15.75" x14ac:dyDescent="0.25">
      <c r="A21" s="9">
        <v>16</v>
      </c>
      <c r="B21" s="11" t="s">
        <v>30</v>
      </c>
      <c r="C21" s="15">
        <v>43192</v>
      </c>
      <c r="D21" s="14" t="s">
        <v>15</v>
      </c>
      <c r="E21" s="13">
        <v>8</v>
      </c>
      <c r="F21" s="16">
        <v>99.6</v>
      </c>
      <c r="G21" s="17">
        <f t="shared" si="1"/>
        <v>796.8</v>
      </c>
      <c r="H21" s="17" t="s">
        <v>116</v>
      </c>
      <c r="I21" s="17" t="s">
        <v>117</v>
      </c>
      <c r="J21" s="8" t="s">
        <v>12</v>
      </c>
      <c r="K21" s="41">
        <f t="shared" si="0"/>
        <v>0.1</v>
      </c>
      <c r="L21" s="26"/>
    </row>
    <row r="22" spans="1:12" x14ac:dyDescent="0.2">
      <c r="A22" s="9">
        <v>17</v>
      </c>
      <c r="B22" s="11" t="s">
        <v>31</v>
      </c>
      <c r="C22" s="15">
        <v>43192</v>
      </c>
      <c r="D22" s="14" t="s">
        <v>15</v>
      </c>
      <c r="E22" s="13">
        <v>8</v>
      </c>
      <c r="F22" s="16">
        <v>3309.18</v>
      </c>
      <c r="G22" s="17">
        <f t="shared" si="1"/>
        <v>26473.439999999999</v>
      </c>
      <c r="H22" s="17" t="s">
        <v>116</v>
      </c>
      <c r="I22" s="17" t="s">
        <v>117</v>
      </c>
      <c r="J22" s="8" t="s">
        <v>12</v>
      </c>
      <c r="K22" s="41">
        <f t="shared" si="0"/>
        <v>0.8</v>
      </c>
    </row>
    <row r="23" spans="1:12" x14ac:dyDescent="0.2">
      <c r="A23" s="9">
        <v>18</v>
      </c>
      <c r="B23" s="11" t="s">
        <v>32</v>
      </c>
      <c r="C23" s="15">
        <v>43192</v>
      </c>
      <c r="D23" s="14" t="s">
        <v>15</v>
      </c>
      <c r="E23" s="13">
        <v>10</v>
      </c>
      <c r="F23" s="16">
        <v>3751.08</v>
      </c>
      <c r="G23" s="17">
        <f t="shared" si="1"/>
        <v>37510.800000000003</v>
      </c>
      <c r="H23" s="17" t="s">
        <v>116</v>
      </c>
      <c r="I23" s="17" t="s">
        <v>117</v>
      </c>
      <c r="J23" s="8" t="s">
        <v>12</v>
      </c>
      <c r="K23" s="41">
        <f t="shared" si="0"/>
        <v>0.8</v>
      </c>
    </row>
    <row r="24" spans="1:12" x14ac:dyDescent="0.2">
      <c r="A24" s="9">
        <v>19</v>
      </c>
      <c r="B24" s="11" t="s">
        <v>33</v>
      </c>
      <c r="C24" s="15">
        <v>427500</v>
      </c>
      <c r="D24" s="14" t="s">
        <v>15</v>
      </c>
      <c r="E24" s="13">
        <v>11</v>
      </c>
      <c r="F24" s="16">
        <v>1212.67</v>
      </c>
      <c r="G24" s="17">
        <f t="shared" si="1"/>
        <v>13339.37</v>
      </c>
      <c r="H24" s="17" t="s">
        <v>116</v>
      </c>
      <c r="I24" s="17" t="s">
        <v>117</v>
      </c>
      <c r="J24" s="8" t="s">
        <v>12</v>
      </c>
      <c r="K24" s="41">
        <f t="shared" si="0"/>
        <v>0.5</v>
      </c>
    </row>
    <row r="25" spans="1:12" ht="90" x14ac:dyDescent="0.2">
      <c r="A25" s="9">
        <v>20</v>
      </c>
      <c r="B25" s="11" t="s">
        <v>34</v>
      </c>
      <c r="C25" s="15">
        <v>271335</v>
      </c>
      <c r="D25" s="14" t="s">
        <v>15</v>
      </c>
      <c r="E25" s="13">
        <f>6+1</f>
        <v>7</v>
      </c>
      <c r="F25" s="16">
        <v>2013.33</v>
      </c>
      <c r="G25" s="17">
        <f t="shared" si="1"/>
        <v>14093.31</v>
      </c>
      <c r="H25" s="17" t="s">
        <v>116</v>
      </c>
      <c r="I25" s="17" t="s">
        <v>117</v>
      </c>
      <c r="J25" s="8" t="s">
        <v>12</v>
      </c>
      <c r="K25" s="41">
        <f t="shared" si="0"/>
        <v>0.8</v>
      </c>
    </row>
    <row r="26" spans="1:12" ht="409.5" x14ac:dyDescent="0.2">
      <c r="A26" s="9">
        <v>21</v>
      </c>
      <c r="B26" s="11" t="s">
        <v>35</v>
      </c>
      <c r="C26" s="15">
        <v>359365</v>
      </c>
      <c r="D26" s="14" t="s">
        <v>15</v>
      </c>
      <c r="E26" s="13">
        <v>5</v>
      </c>
      <c r="F26" s="16">
        <v>39965.54</v>
      </c>
      <c r="G26" s="17">
        <f t="shared" si="1"/>
        <v>199827.7</v>
      </c>
      <c r="H26" s="17" t="s">
        <v>117</v>
      </c>
      <c r="I26" s="17" t="s">
        <v>117</v>
      </c>
      <c r="J26" s="8" t="s">
        <v>12</v>
      </c>
      <c r="K26" s="42">
        <v>5.0000000000000001E-3</v>
      </c>
    </row>
    <row r="27" spans="1:12" ht="22.5" x14ac:dyDescent="0.2">
      <c r="A27" s="9">
        <v>22</v>
      </c>
      <c r="B27" s="11" t="s">
        <v>36</v>
      </c>
      <c r="C27" s="15">
        <v>27014</v>
      </c>
      <c r="D27" s="14" t="s">
        <v>15</v>
      </c>
      <c r="E27" s="13">
        <v>5</v>
      </c>
      <c r="F27" s="16">
        <v>1502.7</v>
      </c>
      <c r="G27" s="17">
        <f t="shared" si="1"/>
        <v>7513.5</v>
      </c>
      <c r="H27" s="17" t="s">
        <v>116</v>
      </c>
      <c r="I27" s="17" t="s">
        <v>117</v>
      </c>
      <c r="J27" s="8" t="s">
        <v>12</v>
      </c>
      <c r="K27" s="41">
        <f t="shared" si="0"/>
        <v>0.5</v>
      </c>
    </row>
    <row r="28" spans="1:12" ht="22.5" x14ac:dyDescent="0.2">
      <c r="A28" s="9">
        <v>23</v>
      </c>
      <c r="B28" s="11" t="s">
        <v>37</v>
      </c>
      <c r="C28" s="15">
        <v>279117</v>
      </c>
      <c r="D28" s="14" t="s">
        <v>15</v>
      </c>
      <c r="E28" s="13">
        <f>20+10</f>
        <v>30</v>
      </c>
      <c r="F28" s="16">
        <v>199.63</v>
      </c>
      <c r="G28" s="17">
        <f t="shared" si="1"/>
        <v>5988.9</v>
      </c>
      <c r="H28" s="17" t="s">
        <v>116</v>
      </c>
      <c r="I28" s="17" t="s">
        <v>117</v>
      </c>
      <c r="J28" s="8" t="s">
        <v>12</v>
      </c>
      <c r="K28" s="41">
        <f t="shared" si="0"/>
        <v>0.12</v>
      </c>
    </row>
    <row r="29" spans="1:12" ht="191.25" x14ac:dyDescent="0.25">
      <c r="A29" s="9">
        <v>24</v>
      </c>
      <c r="B29" s="11" t="s">
        <v>38</v>
      </c>
      <c r="C29" s="15">
        <v>411577</v>
      </c>
      <c r="D29" s="14" t="s">
        <v>15</v>
      </c>
      <c r="E29" s="13">
        <v>5</v>
      </c>
      <c r="F29" s="16">
        <v>10600</v>
      </c>
      <c r="G29" s="17">
        <f t="shared" si="1"/>
        <v>53000</v>
      </c>
      <c r="H29" s="17" t="s">
        <v>116</v>
      </c>
      <c r="I29" s="17" t="s">
        <v>117</v>
      </c>
      <c r="J29" s="8" t="s">
        <v>12</v>
      </c>
      <c r="K29" s="42">
        <v>5.0000000000000001E-3</v>
      </c>
      <c r="L29" s="26"/>
    </row>
    <row r="30" spans="1:12" ht="56.25" x14ac:dyDescent="0.2">
      <c r="A30" s="9">
        <v>25</v>
      </c>
      <c r="B30" s="11" t="s">
        <v>39</v>
      </c>
      <c r="C30" s="15">
        <v>411577</v>
      </c>
      <c r="D30" s="14" t="s">
        <v>15</v>
      </c>
      <c r="E30" s="13">
        <v>8</v>
      </c>
      <c r="F30" s="16">
        <v>4585.71</v>
      </c>
      <c r="G30" s="17">
        <f t="shared" si="1"/>
        <v>36685.68</v>
      </c>
      <c r="H30" s="17" t="s">
        <v>116</v>
      </c>
      <c r="I30" s="17" t="s">
        <v>117</v>
      </c>
      <c r="J30" s="8" t="s">
        <v>12</v>
      </c>
      <c r="K30" s="41">
        <f t="shared" si="0"/>
        <v>0.8</v>
      </c>
    </row>
    <row r="31" spans="1:12" ht="45" x14ac:dyDescent="0.2">
      <c r="A31" s="9">
        <v>26</v>
      </c>
      <c r="B31" s="11" t="s">
        <v>40</v>
      </c>
      <c r="C31" s="15">
        <v>276460</v>
      </c>
      <c r="D31" s="14" t="s">
        <v>15</v>
      </c>
      <c r="E31" s="13">
        <v>5</v>
      </c>
      <c r="F31" s="16">
        <v>3344.33</v>
      </c>
      <c r="G31" s="17">
        <f t="shared" si="1"/>
        <v>16721.650000000001</v>
      </c>
      <c r="H31" s="17" t="s">
        <v>116</v>
      </c>
      <c r="I31" s="17" t="s">
        <v>117</v>
      </c>
      <c r="J31" s="8" t="s">
        <v>12</v>
      </c>
      <c r="K31" s="41">
        <f t="shared" si="0"/>
        <v>0.8</v>
      </c>
    </row>
    <row r="32" spans="1:12" ht="157.5" x14ac:dyDescent="0.2">
      <c r="A32" s="9">
        <v>27</v>
      </c>
      <c r="B32" s="11" t="s">
        <v>41</v>
      </c>
      <c r="C32" s="15">
        <v>150110</v>
      </c>
      <c r="D32" s="14" t="s">
        <v>15</v>
      </c>
      <c r="E32" s="13">
        <v>8</v>
      </c>
      <c r="F32" s="16">
        <v>1530.33</v>
      </c>
      <c r="G32" s="17">
        <f t="shared" si="1"/>
        <v>12242.64</v>
      </c>
      <c r="H32" s="17" t="s">
        <v>116</v>
      </c>
      <c r="I32" s="17" t="s">
        <v>117</v>
      </c>
      <c r="J32" s="8" t="s">
        <v>12</v>
      </c>
      <c r="K32" s="41">
        <f t="shared" si="0"/>
        <v>0.5</v>
      </c>
    </row>
    <row r="33" spans="1:13" ht="56.25" x14ac:dyDescent="0.2">
      <c r="A33" s="9">
        <v>28</v>
      </c>
      <c r="B33" s="11" t="s">
        <v>42</v>
      </c>
      <c r="C33" s="15">
        <v>419221</v>
      </c>
      <c r="D33" s="14" t="s">
        <v>15</v>
      </c>
      <c r="E33" s="13">
        <v>11</v>
      </c>
      <c r="F33" s="16">
        <v>506.97</v>
      </c>
      <c r="G33" s="17">
        <f t="shared" si="1"/>
        <v>5576.67</v>
      </c>
      <c r="H33" s="17" t="s">
        <v>116</v>
      </c>
      <c r="I33" s="17" t="s">
        <v>117</v>
      </c>
      <c r="J33" s="8" t="s">
        <v>12</v>
      </c>
      <c r="K33" s="41">
        <f t="shared" si="0"/>
        <v>0.4</v>
      </c>
    </row>
    <row r="34" spans="1:13" ht="247.5" x14ac:dyDescent="0.2">
      <c r="A34" s="9">
        <v>29</v>
      </c>
      <c r="B34" s="11" t="s">
        <v>43</v>
      </c>
      <c r="C34" s="15">
        <v>419221</v>
      </c>
      <c r="D34" s="14" t="s">
        <v>15</v>
      </c>
      <c r="E34" s="13">
        <v>3</v>
      </c>
      <c r="F34" s="16">
        <v>50480.11</v>
      </c>
      <c r="G34" s="17">
        <f t="shared" si="1"/>
        <v>151440.33000000002</v>
      </c>
      <c r="H34" s="17" t="s">
        <v>117</v>
      </c>
      <c r="I34" s="17" t="s">
        <v>117</v>
      </c>
      <c r="J34" s="8" t="s">
        <v>12</v>
      </c>
      <c r="K34" s="42">
        <v>5.0000000000000001E-3</v>
      </c>
    </row>
    <row r="35" spans="1:13" ht="56.25" x14ac:dyDescent="0.2">
      <c r="A35" s="9">
        <v>30</v>
      </c>
      <c r="B35" s="11" t="s">
        <v>44</v>
      </c>
      <c r="C35" s="15">
        <v>25496</v>
      </c>
      <c r="D35" s="14" t="s">
        <v>15</v>
      </c>
      <c r="E35" s="13">
        <v>73</v>
      </c>
      <c r="F35" s="16">
        <v>45</v>
      </c>
      <c r="G35" s="17">
        <f t="shared" si="1"/>
        <v>3285</v>
      </c>
      <c r="H35" s="17" t="s">
        <v>116</v>
      </c>
      <c r="I35" s="17" t="s">
        <v>117</v>
      </c>
      <c r="J35" s="8" t="s">
        <v>12</v>
      </c>
      <c r="K35" s="41">
        <f t="shared" si="0"/>
        <v>0.05</v>
      </c>
    </row>
    <row r="36" spans="1:13" ht="56.25" x14ac:dyDescent="0.2">
      <c r="A36" s="9">
        <v>31</v>
      </c>
      <c r="B36" s="11" t="s">
        <v>45</v>
      </c>
      <c r="C36" s="15">
        <v>452468</v>
      </c>
      <c r="D36" s="14" t="s">
        <v>15</v>
      </c>
      <c r="E36" s="13">
        <v>8</v>
      </c>
      <c r="F36" s="16">
        <v>1249.73</v>
      </c>
      <c r="G36" s="17">
        <f t="shared" si="1"/>
        <v>9997.84</v>
      </c>
      <c r="H36" s="17" t="s">
        <v>116</v>
      </c>
      <c r="I36" s="17" t="s">
        <v>117</v>
      </c>
      <c r="J36" s="8" t="s">
        <v>12</v>
      </c>
      <c r="K36" s="41">
        <f t="shared" si="0"/>
        <v>0.5</v>
      </c>
      <c r="L36" s="27"/>
      <c r="M36" s="28"/>
    </row>
    <row r="37" spans="1:13" x14ac:dyDescent="0.2">
      <c r="A37" s="9">
        <v>32</v>
      </c>
      <c r="B37" s="11" t="s">
        <v>46</v>
      </c>
      <c r="C37" s="15">
        <v>25011</v>
      </c>
      <c r="D37" s="14" t="s">
        <v>15</v>
      </c>
      <c r="E37" s="13">
        <v>6</v>
      </c>
      <c r="F37" s="16">
        <v>161.33000000000001</v>
      </c>
      <c r="G37" s="17">
        <f t="shared" si="1"/>
        <v>967.98</v>
      </c>
      <c r="H37" s="17" t="s">
        <v>116</v>
      </c>
      <c r="I37" s="17" t="s">
        <v>117</v>
      </c>
      <c r="J37" s="8" t="s">
        <v>12</v>
      </c>
      <c r="K37" s="41">
        <f t="shared" si="0"/>
        <v>0.12</v>
      </c>
    </row>
    <row r="38" spans="1:13" ht="22.5" x14ac:dyDescent="0.2">
      <c r="A38" s="9">
        <v>33</v>
      </c>
      <c r="B38" s="11" t="s">
        <v>47</v>
      </c>
      <c r="C38" s="15">
        <v>25011</v>
      </c>
      <c r="D38" s="14" t="s">
        <v>15</v>
      </c>
      <c r="E38" s="13">
        <v>5</v>
      </c>
      <c r="F38" s="16">
        <v>83.56</v>
      </c>
      <c r="G38" s="17">
        <f t="shared" si="1"/>
        <v>417.8</v>
      </c>
      <c r="H38" s="17" t="s">
        <v>116</v>
      </c>
      <c r="I38" s="17" t="s">
        <v>117</v>
      </c>
      <c r="J38" s="8" t="s">
        <v>12</v>
      </c>
      <c r="K38" s="41">
        <f t="shared" si="0"/>
        <v>0.1</v>
      </c>
    </row>
    <row r="39" spans="1:13" x14ac:dyDescent="0.2">
      <c r="A39" s="9">
        <v>34</v>
      </c>
      <c r="B39" s="11" t="s">
        <v>48</v>
      </c>
      <c r="C39" s="15">
        <v>294510</v>
      </c>
      <c r="D39" s="14" t="s">
        <v>15</v>
      </c>
      <c r="E39" s="13">
        <v>3</v>
      </c>
      <c r="F39" s="16">
        <v>1371.63</v>
      </c>
      <c r="G39" s="17">
        <f t="shared" si="1"/>
        <v>4114.8900000000003</v>
      </c>
      <c r="H39" s="17" t="s">
        <v>116</v>
      </c>
      <c r="I39" s="17" t="s">
        <v>117</v>
      </c>
      <c r="J39" s="8" t="s">
        <v>12</v>
      </c>
      <c r="K39" s="41">
        <f t="shared" si="0"/>
        <v>0.5</v>
      </c>
    </row>
    <row r="40" spans="1:13" ht="101.25" x14ac:dyDescent="0.2">
      <c r="A40" s="9">
        <v>35</v>
      </c>
      <c r="B40" s="11" t="s">
        <v>49</v>
      </c>
      <c r="C40" s="15">
        <v>294510</v>
      </c>
      <c r="D40" s="14" t="s">
        <v>15</v>
      </c>
      <c r="E40" s="13">
        <v>4</v>
      </c>
      <c r="F40" s="16">
        <v>1371.63</v>
      </c>
      <c r="G40" s="17">
        <f t="shared" si="1"/>
        <v>5486.52</v>
      </c>
      <c r="H40" s="17" t="s">
        <v>116</v>
      </c>
      <c r="I40" s="17" t="s">
        <v>117</v>
      </c>
      <c r="J40" s="8" t="s">
        <v>12</v>
      </c>
      <c r="K40" s="41">
        <f t="shared" si="0"/>
        <v>0.5</v>
      </c>
    </row>
    <row r="41" spans="1:13" ht="22.5" x14ac:dyDescent="0.2">
      <c r="A41" s="9">
        <v>36</v>
      </c>
      <c r="B41" s="11" t="s">
        <v>50</v>
      </c>
      <c r="C41" s="15">
        <v>283766</v>
      </c>
      <c r="D41" s="14" t="s">
        <v>15</v>
      </c>
      <c r="E41" s="13">
        <v>4</v>
      </c>
      <c r="F41" s="25">
        <v>1130.3499999999999</v>
      </c>
      <c r="G41" s="17">
        <f t="shared" si="1"/>
        <v>4521.3999999999996</v>
      </c>
      <c r="H41" s="17" t="s">
        <v>116</v>
      </c>
      <c r="I41" s="17" t="s">
        <v>117</v>
      </c>
      <c r="J41" s="8" t="s">
        <v>12</v>
      </c>
      <c r="K41" s="41">
        <f t="shared" si="0"/>
        <v>0.5</v>
      </c>
    </row>
    <row r="42" spans="1:13" ht="22.5" x14ac:dyDescent="0.2">
      <c r="A42" s="9">
        <v>37</v>
      </c>
      <c r="B42" s="11" t="s">
        <v>51</v>
      </c>
      <c r="C42" s="15">
        <v>434227</v>
      </c>
      <c r="D42" s="14" t="s">
        <v>15</v>
      </c>
      <c r="E42" s="13">
        <f>20+4+4</f>
        <v>28</v>
      </c>
      <c r="F42" s="25">
        <v>390.26</v>
      </c>
      <c r="G42" s="17">
        <f t="shared" si="1"/>
        <v>10927.279999999999</v>
      </c>
      <c r="H42" s="17" t="s">
        <v>116</v>
      </c>
      <c r="I42" s="17" t="s">
        <v>117</v>
      </c>
      <c r="J42" s="8" t="s">
        <v>12</v>
      </c>
      <c r="K42" s="41">
        <f t="shared" si="0"/>
        <v>0.2</v>
      </c>
    </row>
    <row r="43" spans="1:13" ht="90" x14ac:dyDescent="0.2">
      <c r="A43" s="9">
        <v>38</v>
      </c>
      <c r="B43" s="11" t="s">
        <v>52</v>
      </c>
      <c r="C43" s="15">
        <v>466454</v>
      </c>
      <c r="D43" s="14" t="s">
        <v>15</v>
      </c>
      <c r="E43" s="13">
        <v>7</v>
      </c>
      <c r="F43" s="25">
        <v>5495.57</v>
      </c>
      <c r="G43" s="17">
        <f t="shared" si="1"/>
        <v>38468.99</v>
      </c>
      <c r="H43" s="17" t="s">
        <v>116</v>
      </c>
      <c r="I43" s="17" t="s">
        <v>117</v>
      </c>
      <c r="J43" s="8" t="s">
        <v>12</v>
      </c>
      <c r="K43" s="43">
        <f t="shared" si="0"/>
        <v>27.47785</v>
      </c>
    </row>
    <row r="44" spans="1:13" ht="33.75" x14ac:dyDescent="0.2">
      <c r="A44" s="9">
        <v>39</v>
      </c>
      <c r="B44" s="11" t="s">
        <v>53</v>
      </c>
      <c r="C44" s="15">
        <v>438922</v>
      </c>
      <c r="D44" s="14" t="s">
        <v>15</v>
      </c>
      <c r="E44" s="13">
        <f>3+3+4</f>
        <v>10</v>
      </c>
      <c r="F44" s="25">
        <v>84.42</v>
      </c>
      <c r="G44" s="17">
        <f t="shared" si="1"/>
        <v>844.2</v>
      </c>
      <c r="H44" s="17" t="s">
        <v>116</v>
      </c>
      <c r="I44" s="17" t="s">
        <v>117</v>
      </c>
      <c r="J44" s="8" t="s">
        <v>12</v>
      </c>
      <c r="K44" s="41">
        <f t="shared" si="0"/>
        <v>0.1</v>
      </c>
    </row>
    <row r="45" spans="1:13" ht="22.5" x14ac:dyDescent="0.2">
      <c r="A45" s="9">
        <v>40</v>
      </c>
      <c r="B45" s="11" t="s">
        <v>54</v>
      </c>
      <c r="C45" s="15">
        <v>97330</v>
      </c>
      <c r="D45" s="14" t="s">
        <v>84</v>
      </c>
      <c r="E45" s="13">
        <f>3+1</f>
        <v>4</v>
      </c>
      <c r="F45" s="25">
        <v>568.54999999999995</v>
      </c>
      <c r="G45" s="17">
        <f t="shared" si="1"/>
        <v>2274.1999999999998</v>
      </c>
      <c r="H45" s="17" t="s">
        <v>116</v>
      </c>
      <c r="I45" s="17" t="s">
        <v>117</v>
      </c>
      <c r="J45" s="8" t="s">
        <v>12</v>
      </c>
      <c r="K45" s="41">
        <f t="shared" si="0"/>
        <v>0.4</v>
      </c>
    </row>
    <row r="46" spans="1:13" ht="101.25" x14ac:dyDescent="0.2">
      <c r="A46" s="9">
        <v>41</v>
      </c>
      <c r="B46" s="11" t="s">
        <v>55</v>
      </c>
      <c r="C46" s="15">
        <v>414629</v>
      </c>
      <c r="D46" s="14" t="s">
        <v>15</v>
      </c>
      <c r="E46" s="13">
        <v>3</v>
      </c>
      <c r="F46" s="25">
        <v>6855.17</v>
      </c>
      <c r="G46" s="17">
        <f t="shared" si="1"/>
        <v>20565.510000000002</v>
      </c>
      <c r="H46" s="17" t="s">
        <v>116</v>
      </c>
      <c r="I46" s="17" t="s">
        <v>117</v>
      </c>
      <c r="J46" s="8" t="s">
        <v>12</v>
      </c>
      <c r="K46" s="43">
        <f t="shared" si="0"/>
        <v>34.275849999999998</v>
      </c>
    </row>
    <row r="47" spans="1:13" ht="303.75" x14ac:dyDescent="0.2">
      <c r="A47" s="9">
        <v>42</v>
      </c>
      <c r="B47" s="11" t="s">
        <v>56</v>
      </c>
      <c r="C47" s="15">
        <v>371829</v>
      </c>
      <c r="D47" s="14" t="s">
        <v>85</v>
      </c>
      <c r="E47" s="13">
        <v>3</v>
      </c>
      <c r="F47" s="25">
        <v>31237.67</v>
      </c>
      <c r="G47" s="17">
        <f t="shared" si="1"/>
        <v>93713.01</v>
      </c>
      <c r="H47" s="12" t="s">
        <v>117</v>
      </c>
      <c r="I47" s="12" t="s">
        <v>117</v>
      </c>
      <c r="J47" s="8" t="s">
        <v>12</v>
      </c>
      <c r="K47" s="42">
        <v>5.0000000000000001E-3</v>
      </c>
    </row>
    <row r="48" spans="1:13" x14ac:dyDescent="0.2">
      <c r="A48" s="9">
        <v>43</v>
      </c>
      <c r="B48" s="11" t="s">
        <v>57</v>
      </c>
      <c r="C48" s="15">
        <v>330736</v>
      </c>
      <c r="D48" s="14" t="s">
        <v>15</v>
      </c>
      <c r="E48" s="13">
        <v>3</v>
      </c>
      <c r="F48" s="25">
        <v>2196.33</v>
      </c>
      <c r="G48" s="17">
        <f t="shared" si="1"/>
        <v>6588.99</v>
      </c>
      <c r="H48" s="12" t="s">
        <v>116</v>
      </c>
      <c r="I48" s="12" t="s">
        <v>117</v>
      </c>
      <c r="J48" s="8" t="s">
        <v>12</v>
      </c>
      <c r="K48" s="41">
        <f t="shared" si="0"/>
        <v>0.8</v>
      </c>
    </row>
    <row r="49" spans="1:13" ht="22.5" x14ac:dyDescent="0.2">
      <c r="A49" s="9">
        <v>44</v>
      </c>
      <c r="B49" s="11" t="s">
        <v>58</v>
      </c>
      <c r="C49" s="15">
        <v>434370</v>
      </c>
      <c r="D49" s="14" t="s">
        <v>15</v>
      </c>
      <c r="E49" s="13">
        <v>20</v>
      </c>
      <c r="F49" s="25">
        <v>6670.32</v>
      </c>
      <c r="G49" s="17">
        <f t="shared" si="1"/>
        <v>133406.39999999999</v>
      </c>
      <c r="H49" s="12" t="s">
        <v>117</v>
      </c>
      <c r="I49" s="12" t="s">
        <v>117</v>
      </c>
      <c r="J49" s="8" t="s">
        <v>12</v>
      </c>
      <c r="K49" s="43">
        <f t="shared" si="0"/>
        <v>33.351599999999998</v>
      </c>
    </row>
    <row r="50" spans="1:13" ht="348.75" x14ac:dyDescent="0.2">
      <c r="A50" s="9">
        <v>45</v>
      </c>
      <c r="B50" s="11" t="s">
        <v>59</v>
      </c>
      <c r="C50" s="15">
        <v>450229</v>
      </c>
      <c r="D50" s="14" t="s">
        <v>85</v>
      </c>
      <c r="E50" s="13">
        <v>4</v>
      </c>
      <c r="F50" s="25">
        <v>4621.8500000000004</v>
      </c>
      <c r="G50" s="17">
        <f t="shared" si="1"/>
        <v>18487.400000000001</v>
      </c>
      <c r="H50" s="12" t="s">
        <v>116</v>
      </c>
      <c r="I50" s="12" t="s">
        <v>117</v>
      </c>
      <c r="J50" s="8" t="s">
        <v>12</v>
      </c>
      <c r="K50" s="41">
        <f t="shared" si="0"/>
        <v>0.8</v>
      </c>
    </row>
    <row r="51" spans="1:13" ht="78.75" x14ac:dyDescent="0.2">
      <c r="A51" s="9">
        <v>46</v>
      </c>
      <c r="B51" s="11" t="s">
        <v>60</v>
      </c>
      <c r="C51" s="15">
        <v>108502</v>
      </c>
      <c r="D51" s="14" t="s">
        <v>15</v>
      </c>
      <c r="E51" s="13">
        <v>38</v>
      </c>
      <c r="F51" s="25">
        <v>1033.17</v>
      </c>
      <c r="G51" s="17">
        <f t="shared" si="1"/>
        <v>39260.460000000006</v>
      </c>
      <c r="H51" s="12" t="s">
        <v>116</v>
      </c>
      <c r="I51" s="12" t="s">
        <v>117</v>
      </c>
      <c r="J51" s="8" t="s">
        <v>12</v>
      </c>
      <c r="K51" s="41">
        <f t="shared" si="0"/>
        <v>0.5</v>
      </c>
    </row>
    <row r="52" spans="1:13" x14ac:dyDescent="0.2">
      <c r="A52" s="9">
        <v>47</v>
      </c>
      <c r="B52" s="11" t="s">
        <v>61</v>
      </c>
      <c r="C52" s="15">
        <v>413891</v>
      </c>
      <c r="D52" s="14" t="s">
        <v>15</v>
      </c>
      <c r="E52" s="13">
        <v>4</v>
      </c>
      <c r="F52" s="25">
        <v>1804.33</v>
      </c>
      <c r="G52" s="17">
        <f t="shared" si="1"/>
        <v>7217.32</v>
      </c>
      <c r="H52" s="12" t="s">
        <v>116</v>
      </c>
      <c r="I52" s="12" t="s">
        <v>117</v>
      </c>
      <c r="J52" s="8" t="s">
        <v>12</v>
      </c>
      <c r="K52" s="41">
        <f t="shared" si="0"/>
        <v>0.5</v>
      </c>
    </row>
    <row r="53" spans="1:13" x14ac:dyDescent="0.2">
      <c r="A53" s="9">
        <v>48</v>
      </c>
      <c r="B53" s="11" t="s">
        <v>62</v>
      </c>
      <c r="C53" s="15">
        <v>405225</v>
      </c>
      <c r="D53" s="14" t="s">
        <v>15</v>
      </c>
      <c r="E53" s="13">
        <v>4</v>
      </c>
      <c r="F53" s="25">
        <v>419.15</v>
      </c>
      <c r="G53" s="17">
        <f t="shared" si="1"/>
        <v>1676.6</v>
      </c>
      <c r="H53" s="12" t="s">
        <v>116</v>
      </c>
      <c r="I53" s="12" t="s">
        <v>117</v>
      </c>
      <c r="J53" s="8" t="s">
        <v>12</v>
      </c>
      <c r="K53" s="41">
        <f t="shared" si="0"/>
        <v>0.2</v>
      </c>
    </row>
    <row r="54" spans="1:13" ht="45" x14ac:dyDescent="0.2">
      <c r="A54" s="9">
        <v>49</v>
      </c>
      <c r="B54" s="11" t="s">
        <v>63</v>
      </c>
      <c r="C54" s="9">
        <v>60534</v>
      </c>
      <c r="D54" s="14" t="s">
        <v>15</v>
      </c>
      <c r="E54" s="13">
        <v>5</v>
      </c>
      <c r="F54" s="25">
        <v>1458.77</v>
      </c>
      <c r="G54" s="17">
        <f t="shared" si="1"/>
        <v>7293.85</v>
      </c>
      <c r="H54" s="12" t="s">
        <v>116</v>
      </c>
      <c r="I54" s="12" t="s">
        <v>117</v>
      </c>
      <c r="J54" s="8" t="s">
        <v>12</v>
      </c>
      <c r="K54" s="41">
        <f t="shared" si="0"/>
        <v>0.5</v>
      </c>
    </row>
    <row r="55" spans="1:13" ht="33.75" x14ac:dyDescent="0.2">
      <c r="A55" s="9">
        <v>50</v>
      </c>
      <c r="B55" s="11" t="s">
        <v>64</v>
      </c>
      <c r="C55" s="9">
        <v>60534</v>
      </c>
      <c r="D55" s="14" t="s">
        <v>15</v>
      </c>
      <c r="E55" s="13">
        <v>4</v>
      </c>
      <c r="F55" s="25">
        <v>654</v>
      </c>
      <c r="G55" s="17">
        <f t="shared" si="1"/>
        <v>2616</v>
      </c>
      <c r="H55" s="12" t="s">
        <v>116</v>
      </c>
      <c r="I55" s="12" t="s">
        <v>117</v>
      </c>
      <c r="J55" s="8" t="s">
        <v>12</v>
      </c>
      <c r="K55" s="41">
        <f t="shared" si="0"/>
        <v>0.4</v>
      </c>
    </row>
    <row r="56" spans="1:13" ht="56.25" x14ac:dyDescent="0.25">
      <c r="A56" s="9">
        <v>51</v>
      </c>
      <c r="B56" s="11" t="s">
        <v>120</v>
      </c>
      <c r="C56" s="9">
        <v>15199</v>
      </c>
      <c r="D56" s="14" t="s">
        <v>16</v>
      </c>
      <c r="E56" s="13">
        <v>7</v>
      </c>
      <c r="F56" s="25">
        <v>3609.8</v>
      </c>
      <c r="G56" s="17">
        <f t="shared" si="1"/>
        <v>25268.600000000002</v>
      </c>
      <c r="H56" s="12" t="s">
        <v>116</v>
      </c>
      <c r="I56" s="12" t="s">
        <v>117</v>
      </c>
      <c r="J56" s="8" t="s">
        <v>12</v>
      </c>
      <c r="K56" s="41">
        <f t="shared" si="0"/>
        <v>0.8</v>
      </c>
      <c r="L56" s="26"/>
      <c r="M56" s="28"/>
    </row>
    <row r="57" spans="1:13" ht="22.5" x14ac:dyDescent="0.2">
      <c r="A57" s="9">
        <v>52</v>
      </c>
      <c r="B57" s="11" t="s">
        <v>65</v>
      </c>
      <c r="C57" s="24">
        <v>24821</v>
      </c>
      <c r="D57" s="14" t="s">
        <v>15</v>
      </c>
      <c r="E57" s="13">
        <v>17</v>
      </c>
      <c r="F57" s="25">
        <v>962.33</v>
      </c>
      <c r="G57" s="17">
        <f t="shared" si="1"/>
        <v>16359.61</v>
      </c>
      <c r="H57" s="12" t="s">
        <v>116</v>
      </c>
      <c r="I57" s="12" t="s">
        <v>117</v>
      </c>
      <c r="J57" s="8" t="s">
        <v>12</v>
      </c>
      <c r="K57" s="41">
        <f t="shared" si="0"/>
        <v>0.4</v>
      </c>
    </row>
    <row r="58" spans="1:13" x14ac:dyDescent="0.2">
      <c r="A58" s="9">
        <v>53</v>
      </c>
      <c r="B58" s="11" t="s">
        <v>66</v>
      </c>
      <c r="C58" s="24">
        <v>263088</v>
      </c>
      <c r="D58" s="14" t="s">
        <v>15</v>
      </c>
      <c r="E58" s="13">
        <v>9</v>
      </c>
      <c r="F58" s="25">
        <v>83.66</v>
      </c>
      <c r="G58" s="17">
        <f t="shared" si="1"/>
        <v>752.93999999999994</v>
      </c>
      <c r="H58" s="12" t="s">
        <v>116</v>
      </c>
      <c r="I58" s="12" t="s">
        <v>117</v>
      </c>
      <c r="J58" s="8" t="s">
        <v>12</v>
      </c>
      <c r="K58" s="41">
        <f t="shared" si="0"/>
        <v>0.1</v>
      </c>
    </row>
    <row r="59" spans="1:13" ht="236.25" x14ac:dyDescent="0.2">
      <c r="A59" s="9">
        <v>54</v>
      </c>
      <c r="B59" s="11" t="s">
        <v>67</v>
      </c>
      <c r="C59" s="24">
        <v>440806</v>
      </c>
      <c r="D59" s="14" t="s">
        <v>15</v>
      </c>
      <c r="E59" s="13">
        <f>5+1</f>
        <v>6</v>
      </c>
      <c r="F59" s="25">
        <v>11299.97</v>
      </c>
      <c r="G59" s="17">
        <f t="shared" si="1"/>
        <v>67799.819999999992</v>
      </c>
      <c r="H59" s="12" t="s">
        <v>116</v>
      </c>
      <c r="I59" s="12" t="s">
        <v>117</v>
      </c>
      <c r="J59" s="8" t="s">
        <v>12</v>
      </c>
      <c r="K59" s="42">
        <v>5.0000000000000001E-3</v>
      </c>
    </row>
    <row r="60" spans="1:13" ht="33.75" x14ac:dyDescent="0.25">
      <c r="A60" s="9">
        <v>55</v>
      </c>
      <c r="B60" s="11" t="s">
        <v>68</v>
      </c>
      <c r="C60" s="24">
        <v>473740</v>
      </c>
      <c r="D60" s="14" t="s">
        <v>15</v>
      </c>
      <c r="E60" s="13">
        <v>5</v>
      </c>
      <c r="F60" s="25">
        <v>6478.67</v>
      </c>
      <c r="G60" s="17">
        <f t="shared" si="1"/>
        <v>32393.35</v>
      </c>
      <c r="H60" s="12" t="s">
        <v>116</v>
      </c>
      <c r="I60" s="12" t="s">
        <v>117</v>
      </c>
      <c r="J60" s="8" t="s">
        <v>12</v>
      </c>
      <c r="K60" s="43">
        <f t="shared" si="0"/>
        <v>32.393349999999998</v>
      </c>
      <c r="L60" s="26"/>
    </row>
    <row r="61" spans="1:13" ht="101.25" x14ac:dyDescent="0.2">
      <c r="A61" s="9">
        <v>56</v>
      </c>
      <c r="B61" s="11" t="s">
        <v>69</v>
      </c>
      <c r="C61" s="24">
        <v>373892</v>
      </c>
      <c r="D61" s="14" t="s">
        <v>15</v>
      </c>
      <c r="E61" s="13">
        <v>35</v>
      </c>
      <c r="F61" s="25">
        <v>206.33</v>
      </c>
      <c r="G61" s="17">
        <f t="shared" si="1"/>
        <v>7221.55</v>
      </c>
      <c r="H61" s="12" t="s">
        <v>116</v>
      </c>
      <c r="I61" s="12" t="s">
        <v>117</v>
      </c>
      <c r="J61" s="8" t="s">
        <v>12</v>
      </c>
      <c r="K61" s="41">
        <f t="shared" si="0"/>
        <v>0.2</v>
      </c>
    </row>
    <row r="62" spans="1:13" ht="33.75" x14ac:dyDescent="0.2">
      <c r="A62" s="9">
        <v>57</v>
      </c>
      <c r="B62" s="11" t="s">
        <v>70</v>
      </c>
      <c r="C62" s="24">
        <v>472671</v>
      </c>
      <c r="D62" s="14" t="s">
        <v>15</v>
      </c>
      <c r="E62" s="13">
        <v>4</v>
      </c>
      <c r="F62" s="25">
        <v>565.07000000000005</v>
      </c>
      <c r="G62" s="17">
        <f t="shared" si="1"/>
        <v>2260.2800000000002</v>
      </c>
      <c r="H62" s="12" t="s">
        <v>116</v>
      </c>
      <c r="I62" s="12" t="s">
        <v>117</v>
      </c>
      <c r="J62" s="8" t="s">
        <v>12</v>
      </c>
      <c r="K62" s="41">
        <f t="shared" si="0"/>
        <v>0.4</v>
      </c>
    </row>
    <row r="63" spans="1:13" x14ac:dyDescent="0.2">
      <c r="A63" s="9">
        <v>58</v>
      </c>
      <c r="B63" s="11" t="s">
        <v>71</v>
      </c>
      <c r="C63" s="24">
        <v>42528</v>
      </c>
      <c r="D63" s="14" t="s">
        <v>15</v>
      </c>
      <c r="E63" s="13">
        <v>35</v>
      </c>
      <c r="F63" s="25">
        <v>2971.33</v>
      </c>
      <c r="G63" s="17">
        <f t="shared" si="1"/>
        <v>103996.55</v>
      </c>
      <c r="H63" s="12" t="s">
        <v>117</v>
      </c>
      <c r="I63" s="12" t="s">
        <v>117</v>
      </c>
      <c r="J63" s="8" t="s">
        <v>12</v>
      </c>
      <c r="K63" s="41">
        <f t="shared" si="0"/>
        <v>0.8</v>
      </c>
    </row>
    <row r="64" spans="1:13" x14ac:dyDescent="0.2">
      <c r="A64" s="9">
        <v>59</v>
      </c>
      <c r="B64" s="11" t="s">
        <v>72</v>
      </c>
      <c r="C64" s="24">
        <v>441991</v>
      </c>
      <c r="D64" s="14" t="s">
        <v>15</v>
      </c>
      <c r="E64" s="13">
        <v>9</v>
      </c>
      <c r="F64" s="25">
        <v>1670.83</v>
      </c>
      <c r="G64" s="17">
        <f t="shared" si="1"/>
        <v>15037.47</v>
      </c>
      <c r="H64" s="12" t="s">
        <v>116</v>
      </c>
      <c r="I64" s="12" t="s">
        <v>117</v>
      </c>
      <c r="J64" s="8" t="s">
        <v>12</v>
      </c>
      <c r="K64" s="41">
        <f t="shared" si="0"/>
        <v>0.5</v>
      </c>
    </row>
    <row r="65" spans="1:12" ht="22.5" x14ac:dyDescent="0.2">
      <c r="A65" s="9">
        <v>60</v>
      </c>
      <c r="B65" s="11" t="s">
        <v>73</v>
      </c>
      <c r="C65" s="24">
        <v>301812</v>
      </c>
      <c r="D65" s="14" t="s">
        <v>15</v>
      </c>
      <c r="E65" s="13">
        <v>9</v>
      </c>
      <c r="F65" s="25">
        <v>573.05999999999995</v>
      </c>
      <c r="G65" s="17">
        <f t="shared" si="1"/>
        <v>5157.5399999999991</v>
      </c>
      <c r="H65" s="12" t="s">
        <v>116</v>
      </c>
      <c r="I65" s="12" t="s">
        <v>117</v>
      </c>
      <c r="J65" s="8" t="s">
        <v>12</v>
      </c>
      <c r="K65" s="41">
        <f t="shared" si="0"/>
        <v>0.4</v>
      </c>
    </row>
    <row r="66" spans="1:12" ht="22.5" x14ac:dyDescent="0.2">
      <c r="A66" s="9">
        <v>61</v>
      </c>
      <c r="B66" s="11" t="s">
        <v>74</v>
      </c>
      <c r="C66" s="24">
        <v>234405</v>
      </c>
      <c r="D66" s="14" t="s">
        <v>15</v>
      </c>
      <c r="E66" s="13">
        <v>12</v>
      </c>
      <c r="F66" s="25">
        <v>672.15</v>
      </c>
      <c r="G66" s="17">
        <f t="shared" si="1"/>
        <v>8065.7999999999993</v>
      </c>
      <c r="H66" s="12" t="s">
        <v>116</v>
      </c>
      <c r="I66" s="12" t="s">
        <v>117</v>
      </c>
      <c r="J66" s="8" t="s">
        <v>12</v>
      </c>
      <c r="K66" s="41">
        <f t="shared" ref="K66:K97" si="2">IF(F66&lt;0.01,"",IF(AND(F66&gt;=0.01,F66&lt;=5),0.01,IF(F66&lt;=10,0.02,IF(F66&lt;=20,0.03,IF(F66&lt;=50,0.05,IF(F66&lt;=100,0.1,IF(F66&lt;=200,0.12,IF(F66&lt;=500,0.2,IF(F66&lt;=1000,0.4,IF(F66&lt;=2000,0.5,IF(F66&lt;=5000,0.8,IF(F66&lt;=10000,F66*0.005,"Avaliação Específica"))))))))))))</f>
        <v>0.4</v>
      </c>
    </row>
    <row r="67" spans="1:12" ht="67.5" x14ac:dyDescent="0.2">
      <c r="A67" s="9">
        <v>62</v>
      </c>
      <c r="B67" s="11" t="s">
        <v>75</v>
      </c>
      <c r="C67" s="24">
        <v>253774</v>
      </c>
      <c r="D67" s="14" t="s">
        <v>15</v>
      </c>
      <c r="E67" s="13">
        <v>25</v>
      </c>
      <c r="F67" s="25">
        <v>280.45999999999998</v>
      </c>
      <c r="G67" s="17">
        <f t="shared" ref="G67:G103" si="3">F67*E67</f>
        <v>7011.4999999999991</v>
      </c>
      <c r="H67" s="12" t="s">
        <v>116</v>
      </c>
      <c r="I67" s="12" t="s">
        <v>117</v>
      </c>
      <c r="J67" s="8" t="s">
        <v>12</v>
      </c>
      <c r="K67" s="41">
        <f t="shared" si="2"/>
        <v>0.2</v>
      </c>
    </row>
    <row r="68" spans="1:12" ht="22.5" x14ac:dyDescent="0.2">
      <c r="A68" s="9">
        <v>63</v>
      </c>
      <c r="B68" s="11" t="s">
        <v>76</v>
      </c>
      <c r="C68" s="24">
        <v>150135</v>
      </c>
      <c r="D68" s="14" t="s">
        <v>15</v>
      </c>
      <c r="E68" s="13">
        <v>27</v>
      </c>
      <c r="F68" s="25">
        <v>318.01</v>
      </c>
      <c r="G68" s="17">
        <f t="shared" si="3"/>
        <v>8586.27</v>
      </c>
      <c r="H68" s="12" t="s">
        <v>116</v>
      </c>
      <c r="I68" s="12" t="s">
        <v>117</v>
      </c>
      <c r="J68" s="8" t="s">
        <v>12</v>
      </c>
      <c r="K68" s="41">
        <f t="shared" si="2"/>
        <v>0.2</v>
      </c>
    </row>
    <row r="69" spans="1:12" ht="22.5" x14ac:dyDescent="0.2">
      <c r="A69" s="9">
        <v>64</v>
      </c>
      <c r="B69" s="11" t="s">
        <v>77</v>
      </c>
      <c r="C69" s="24">
        <v>401528</v>
      </c>
      <c r="D69" s="14" t="s">
        <v>15</v>
      </c>
      <c r="E69" s="13">
        <v>5</v>
      </c>
      <c r="F69" s="25">
        <v>2655.92</v>
      </c>
      <c r="G69" s="17">
        <f t="shared" si="3"/>
        <v>13279.6</v>
      </c>
      <c r="H69" s="12" t="s">
        <v>116</v>
      </c>
      <c r="I69" s="12" t="s">
        <v>117</v>
      </c>
      <c r="J69" s="8" t="s">
        <v>12</v>
      </c>
      <c r="K69" s="41">
        <f t="shared" si="2"/>
        <v>0.8</v>
      </c>
    </row>
    <row r="70" spans="1:12" ht="33.75" x14ac:dyDescent="0.2">
      <c r="A70" s="9">
        <v>65</v>
      </c>
      <c r="B70" s="11" t="s">
        <v>78</v>
      </c>
      <c r="C70" s="24">
        <v>69981</v>
      </c>
      <c r="D70" s="14" t="s">
        <v>15</v>
      </c>
      <c r="E70" s="13">
        <v>13</v>
      </c>
      <c r="F70" s="25">
        <v>489</v>
      </c>
      <c r="G70" s="17">
        <f t="shared" si="3"/>
        <v>6357</v>
      </c>
      <c r="H70" s="12" t="s">
        <v>116</v>
      </c>
      <c r="I70" s="12" t="s">
        <v>117</v>
      </c>
      <c r="J70" s="8" t="s">
        <v>12</v>
      </c>
      <c r="K70" s="41">
        <f t="shared" si="2"/>
        <v>0.2</v>
      </c>
    </row>
    <row r="71" spans="1:12" ht="90" x14ac:dyDescent="0.2">
      <c r="A71" s="9">
        <v>66</v>
      </c>
      <c r="B71" s="11" t="s">
        <v>79</v>
      </c>
      <c r="C71" s="24">
        <v>69981</v>
      </c>
      <c r="D71" s="14" t="s">
        <v>15</v>
      </c>
      <c r="E71" s="13">
        <v>15</v>
      </c>
      <c r="F71" s="25">
        <v>550</v>
      </c>
      <c r="G71" s="17">
        <f t="shared" si="3"/>
        <v>8250</v>
      </c>
      <c r="H71" s="12" t="s">
        <v>116</v>
      </c>
      <c r="I71" s="12" t="s">
        <v>117</v>
      </c>
      <c r="J71" s="8" t="s">
        <v>12</v>
      </c>
      <c r="K71" s="41">
        <f t="shared" si="2"/>
        <v>0.4</v>
      </c>
    </row>
    <row r="72" spans="1:12" x14ac:dyDescent="0.2">
      <c r="A72" s="9">
        <v>67</v>
      </c>
      <c r="B72" s="11" t="s">
        <v>80</v>
      </c>
      <c r="C72" s="24">
        <v>260976</v>
      </c>
      <c r="D72" s="14" t="s">
        <v>15</v>
      </c>
      <c r="E72" s="13">
        <v>5</v>
      </c>
      <c r="F72" s="25">
        <v>252.17</v>
      </c>
      <c r="G72" s="17">
        <f t="shared" si="3"/>
        <v>1260.8499999999999</v>
      </c>
      <c r="H72" s="12" t="s">
        <v>116</v>
      </c>
      <c r="I72" s="12" t="s">
        <v>117</v>
      </c>
      <c r="J72" s="8" t="s">
        <v>12</v>
      </c>
      <c r="K72" s="41">
        <f t="shared" si="2"/>
        <v>0.2</v>
      </c>
    </row>
    <row r="73" spans="1:12" ht="22.5" x14ac:dyDescent="0.2">
      <c r="A73" s="9">
        <v>68</v>
      </c>
      <c r="B73" s="11" t="s">
        <v>81</v>
      </c>
      <c r="C73" s="24">
        <v>437698</v>
      </c>
      <c r="D73" s="14" t="s">
        <v>15</v>
      </c>
      <c r="E73" s="13">
        <v>7</v>
      </c>
      <c r="F73" s="25">
        <v>56.01</v>
      </c>
      <c r="G73" s="17">
        <f t="shared" si="3"/>
        <v>392.07</v>
      </c>
      <c r="H73" s="12" t="s">
        <v>116</v>
      </c>
      <c r="I73" s="12" t="s">
        <v>117</v>
      </c>
      <c r="J73" s="8" t="s">
        <v>12</v>
      </c>
      <c r="K73" s="41">
        <f t="shared" si="2"/>
        <v>0.1</v>
      </c>
    </row>
    <row r="74" spans="1:12" ht="33.75" x14ac:dyDescent="0.2">
      <c r="A74" s="9">
        <v>69</v>
      </c>
      <c r="B74" s="11" t="s">
        <v>82</v>
      </c>
      <c r="C74" s="24">
        <v>414909</v>
      </c>
      <c r="D74" s="14" t="s">
        <v>15</v>
      </c>
      <c r="E74" s="13">
        <v>3</v>
      </c>
      <c r="F74" s="25">
        <v>15324.53</v>
      </c>
      <c r="G74" s="17">
        <f t="shared" si="3"/>
        <v>45973.590000000004</v>
      </c>
      <c r="H74" s="12" t="s">
        <v>116</v>
      </c>
      <c r="I74" s="12" t="s">
        <v>117</v>
      </c>
      <c r="J74" s="8" t="s">
        <v>12</v>
      </c>
      <c r="K74" s="42">
        <v>5.0000000000000001E-3</v>
      </c>
    </row>
    <row r="75" spans="1:12" ht="33.75" x14ac:dyDescent="0.2">
      <c r="A75" s="9">
        <v>70</v>
      </c>
      <c r="B75" s="11" t="s">
        <v>83</v>
      </c>
      <c r="C75" s="24">
        <v>449648</v>
      </c>
      <c r="D75" s="14" t="s">
        <v>15</v>
      </c>
      <c r="E75" s="13">
        <v>3</v>
      </c>
      <c r="F75" s="25">
        <v>43408.99</v>
      </c>
      <c r="G75" s="17">
        <f t="shared" si="3"/>
        <v>130226.97</v>
      </c>
      <c r="H75" s="12" t="s">
        <v>117</v>
      </c>
      <c r="I75" s="12" t="s">
        <v>117</v>
      </c>
      <c r="J75" s="8" t="s">
        <v>12</v>
      </c>
      <c r="K75" s="42">
        <v>5.0000000000000001E-3</v>
      </c>
    </row>
    <row r="76" spans="1:12" ht="90" x14ac:dyDescent="0.2">
      <c r="A76" s="9">
        <v>71</v>
      </c>
      <c r="B76" s="31" t="s">
        <v>87</v>
      </c>
      <c r="C76" s="32">
        <v>42714</v>
      </c>
      <c r="D76" s="33" t="s">
        <v>86</v>
      </c>
      <c r="E76" s="34">
        <v>4</v>
      </c>
      <c r="F76" s="35">
        <v>2444.6799999999998</v>
      </c>
      <c r="G76" s="36">
        <f t="shared" si="3"/>
        <v>9778.7199999999993</v>
      </c>
      <c r="H76" s="37" t="s">
        <v>116</v>
      </c>
      <c r="I76" s="37" t="s">
        <v>117</v>
      </c>
      <c r="J76" s="38" t="s">
        <v>12</v>
      </c>
      <c r="K76" s="41">
        <f t="shared" si="2"/>
        <v>0.8</v>
      </c>
    </row>
    <row r="77" spans="1:12" ht="67.5" x14ac:dyDescent="0.2">
      <c r="A77" s="9">
        <v>72</v>
      </c>
      <c r="B77" s="31" t="s">
        <v>88</v>
      </c>
      <c r="C77" s="32">
        <v>67601</v>
      </c>
      <c r="D77" s="33" t="s">
        <v>15</v>
      </c>
      <c r="E77" s="34">
        <v>8</v>
      </c>
      <c r="F77" s="35">
        <v>213.81</v>
      </c>
      <c r="G77" s="36">
        <f t="shared" si="3"/>
        <v>1710.48</v>
      </c>
      <c r="H77" s="37" t="s">
        <v>116</v>
      </c>
      <c r="I77" s="37" t="s">
        <v>117</v>
      </c>
      <c r="J77" s="38" t="s">
        <v>12</v>
      </c>
      <c r="K77" s="41">
        <f t="shared" si="2"/>
        <v>0.2</v>
      </c>
    </row>
    <row r="78" spans="1:12" ht="225" x14ac:dyDescent="0.2">
      <c r="A78" s="9">
        <v>73</v>
      </c>
      <c r="B78" s="31" t="s">
        <v>89</v>
      </c>
      <c r="C78" s="32">
        <v>39896</v>
      </c>
      <c r="D78" s="33" t="s">
        <v>15</v>
      </c>
      <c r="E78" s="34">
        <v>3</v>
      </c>
      <c r="F78" s="35">
        <v>6046</v>
      </c>
      <c r="G78" s="36">
        <f t="shared" si="3"/>
        <v>18138</v>
      </c>
      <c r="H78" s="37" t="s">
        <v>116</v>
      </c>
      <c r="I78" s="37" t="s">
        <v>117</v>
      </c>
      <c r="J78" s="38" t="s">
        <v>12</v>
      </c>
      <c r="K78" s="41">
        <f t="shared" si="2"/>
        <v>30.23</v>
      </c>
    </row>
    <row r="79" spans="1:12" ht="123.75" x14ac:dyDescent="0.2">
      <c r="A79" s="9">
        <v>74</v>
      </c>
      <c r="B79" s="31" t="s">
        <v>90</v>
      </c>
      <c r="C79" s="32">
        <v>150498</v>
      </c>
      <c r="D79" s="33" t="s">
        <v>15</v>
      </c>
      <c r="E79" s="34">
        <v>3</v>
      </c>
      <c r="F79" s="35">
        <v>1200</v>
      </c>
      <c r="G79" s="36">
        <f t="shared" si="3"/>
        <v>3600</v>
      </c>
      <c r="H79" s="37" t="s">
        <v>116</v>
      </c>
      <c r="I79" s="37" t="s">
        <v>117</v>
      </c>
      <c r="J79" s="38" t="s">
        <v>12</v>
      </c>
      <c r="K79" s="41">
        <f t="shared" si="2"/>
        <v>0.5</v>
      </c>
    </row>
    <row r="80" spans="1:12" ht="15.75" x14ac:dyDescent="0.25">
      <c r="A80" s="9">
        <v>75</v>
      </c>
      <c r="B80" s="31" t="s">
        <v>91</v>
      </c>
      <c r="C80" s="32">
        <v>21881</v>
      </c>
      <c r="D80" s="33" t="s">
        <v>15</v>
      </c>
      <c r="E80" s="34">
        <v>5</v>
      </c>
      <c r="F80" s="35">
        <v>449</v>
      </c>
      <c r="G80" s="36">
        <f t="shared" si="3"/>
        <v>2245</v>
      </c>
      <c r="H80" s="37" t="s">
        <v>116</v>
      </c>
      <c r="I80" s="37" t="s">
        <v>117</v>
      </c>
      <c r="J80" s="38" t="s">
        <v>12</v>
      </c>
      <c r="K80" s="41">
        <f t="shared" si="2"/>
        <v>0.2</v>
      </c>
      <c r="L80" s="26"/>
    </row>
    <row r="81" spans="1:12" ht="15.75" x14ac:dyDescent="0.25">
      <c r="A81" s="9">
        <v>76</v>
      </c>
      <c r="B81" s="31" t="s">
        <v>92</v>
      </c>
      <c r="C81" s="32">
        <v>21881</v>
      </c>
      <c r="D81" s="33" t="s">
        <v>15</v>
      </c>
      <c r="E81" s="34">
        <v>3</v>
      </c>
      <c r="F81" s="35">
        <v>550</v>
      </c>
      <c r="G81" s="36">
        <f t="shared" si="3"/>
        <v>1650</v>
      </c>
      <c r="H81" s="37" t="s">
        <v>116</v>
      </c>
      <c r="I81" s="37" t="s">
        <v>117</v>
      </c>
      <c r="J81" s="38" t="s">
        <v>12</v>
      </c>
      <c r="K81" s="41">
        <f t="shared" si="2"/>
        <v>0.4</v>
      </c>
      <c r="L81" s="26"/>
    </row>
    <row r="82" spans="1:12" ht="33.75" x14ac:dyDescent="0.2">
      <c r="A82" s="9">
        <v>77</v>
      </c>
      <c r="B82" s="31" t="s">
        <v>93</v>
      </c>
      <c r="C82" s="32">
        <v>279117</v>
      </c>
      <c r="D82" s="33" t="s">
        <v>15</v>
      </c>
      <c r="E82" s="34">
        <v>2</v>
      </c>
      <c r="F82" s="35">
        <v>164.72</v>
      </c>
      <c r="G82" s="36">
        <f t="shared" si="3"/>
        <v>329.44</v>
      </c>
      <c r="H82" s="37" t="s">
        <v>116</v>
      </c>
      <c r="I82" s="37" t="s">
        <v>117</v>
      </c>
      <c r="J82" s="38" t="s">
        <v>12</v>
      </c>
      <c r="K82" s="41">
        <f t="shared" si="2"/>
        <v>0.12</v>
      </c>
    </row>
    <row r="83" spans="1:12" ht="135" x14ac:dyDescent="0.2">
      <c r="A83" s="9">
        <v>78</v>
      </c>
      <c r="B83" s="31" t="s">
        <v>94</v>
      </c>
      <c r="C83" s="32">
        <v>150443</v>
      </c>
      <c r="D83" s="33" t="s">
        <v>15</v>
      </c>
      <c r="E83" s="34">
        <v>2</v>
      </c>
      <c r="F83" s="35">
        <v>6012.54</v>
      </c>
      <c r="G83" s="36">
        <f t="shared" si="3"/>
        <v>12025.08</v>
      </c>
      <c r="H83" s="37" t="s">
        <v>116</v>
      </c>
      <c r="I83" s="37" t="s">
        <v>117</v>
      </c>
      <c r="J83" s="38" t="s">
        <v>12</v>
      </c>
      <c r="K83" s="44">
        <f t="shared" si="2"/>
        <v>30.0627</v>
      </c>
    </row>
    <row r="84" spans="1:12" ht="90" x14ac:dyDescent="0.2">
      <c r="A84" s="9">
        <v>79</v>
      </c>
      <c r="B84" s="31" t="s">
        <v>95</v>
      </c>
      <c r="C84" s="32">
        <v>150648</v>
      </c>
      <c r="D84" s="33" t="s">
        <v>15</v>
      </c>
      <c r="E84" s="34">
        <v>7</v>
      </c>
      <c r="F84" s="35">
        <v>761</v>
      </c>
      <c r="G84" s="36">
        <f t="shared" si="3"/>
        <v>5327</v>
      </c>
      <c r="H84" s="37" t="s">
        <v>116</v>
      </c>
      <c r="I84" s="37" t="s">
        <v>117</v>
      </c>
      <c r="J84" s="38" t="s">
        <v>12</v>
      </c>
      <c r="K84" s="41">
        <f t="shared" si="2"/>
        <v>0.4</v>
      </c>
    </row>
    <row r="85" spans="1:12" ht="45" x14ac:dyDescent="0.2">
      <c r="A85" s="9">
        <v>80</v>
      </c>
      <c r="B85" s="31" t="s">
        <v>96</v>
      </c>
      <c r="C85" s="32">
        <v>408751</v>
      </c>
      <c r="D85" s="33" t="s">
        <v>15</v>
      </c>
      <c r="E85" s="34">
        <v>6</v>
      </c>
      <c r="F85" s="35">
        <v>1746.61</v>
      </c>
      <c r="G85" s="36">
        <f t="shared" si="3"/>
        <v>10479.66</v>
      </c>
      <c r="H85" s="37" t="s">
        <v>116</v>
      </c>
      <c r="I85" s="37" t="s">
        <v>117</v>
      </c>
      <c r="J85" s="38" t="s">
        <v>12</v>
      </c>
      <c r="K85" s="41">
        <f t="shared" si="2"/>
        <v>0.5</v>
      </c>
    </row>
    <row r="86" spans="1:12" ht="67.5" x14ac:dyDescent="0.2">
      <c r="A86" s="9">
        <v>81</v>
      </c>
      <c r="B86" s="31" t="s">
        <v>97</v>
      </c>
      <c r="C86" s="32">
        <v>150685</v>
      </c>
      <c r="D86" s="33" t="s">
        <v>15</v>
      </c>
      <c r="E86" s="34">
        <v>5</v>
      </c>
      <c r="F86" s="35">
        <v>138.66999999999999</v>
      </c>
      <c r="G86" s="36">
        <f t="shared" si="3"/>
        <v>693.34999999999991</v>
      </c>
      <c r="H86" s="37" t="s">
        <v>116</v>
      </c>
      <c r="I86" s="37" t="s">
        <v>117</v>
      </c>
      <c r="J86" s="38" t="s">
        <v>12</v>
      </c>
      <c r="K86" s="41">
        <f t="shared" si="2"/>
        <v>0.12</v>
      </c>
    </row>
    <row r="87" spans="1:12" ht="236.25" x14ac:dyDescent="0.2">
      <c r="A87" s="9">
        <v>82</v>
      </c>
      <c r="B87" s="31" t="s">
        <v>98</v>
      </c>
      <c r="C87" s="32">
        <v>450494</v>
      </c>
      <c r="D87" s="33" t="s">
        <v>15</v>
      </c>
      <c r="E87" s="39">
        <v>1</v>
      </c>
      <c r="F87" s="35">
        <v>331666.67</v>
      </c>
      <c r="G87" s="36">
        <f t="shared" si="3"/>
        <v>331666.67</v>
      </c>
      <c r="H87" s="37" t="s">
        <v>117</v>
      </c>
      <c r="I87" s="37" t="s">
        <v>117</v>
      </c>
      <c r="J87" s="38" t="s">
        <v>12</v>
      </c>
      <c r="K87" s="42">
        <v>5.0000000000000001E-3</v>
      </c>
    </row>
    <row r="88" spans="1:12" ht="112.5" x14ac:dyDescent="0.2">
      <c r="A88" s="9">
        <v>83</v>
      </c>
      <c r="B88" s="31" t="s">
        <v>99</v>
      </c>
      <c r="C88" s="32">
        <v>32034</v>
      </c>
      <c r="D88" s="33" t="s">
        <v>15</v>
      </c>
      <c r="E88" s="39">
        <v>1</v>
      </c>
      <c r="F88" s="35">
        <v>106688.7</v>
      </c>
      <c r="G88" s="36">
        <f t="shared" si="3"/>
        <v>106688.7</v>
      </c>
      <c r="H88" s="37" t="s">
        <v>117</v>
      </c>
      <c r="I88" s="37" t="s">
        <v>117</v>
      </c>
      <c r="J88" s="38" t="s">
        <v>12</v>
      </c>
      <c r="K88" s="42">
        <v>5.0000000000000001E-3</v>
      </c>
    </row>
    <row r="89" spans="1:12" ht="100.5" customHeight="1" x14ac:dyDescent="0.25">
      <c r="A89" s="9">
        <v>84</v>
      </c>
      <c r="B89" s="31" t="s">
        <v>100</v>
      </c>
      <c r="C89" s="32">
        <v>440806</v>
      </c>
      <c r="D89" s="33" t="s">
        <v>15</v>
      </c>
      <c r="E89" s="34">
        <v>2</v>
      </c>
      <c r="F89" s="35">
        <v>3972.65</v>
      </c>
      <c r="G89" s="36">
        <f t="shared" si="3"/>
        <v>7945.3</v>
      </c>
      <c r="H89" s="37" t="s">
        <v>116</v>
      </c>
      <c r="I89" s="37" t="s">
        <v>117</v>
      </c>
      <c r="J89" s="38" t="s">
        <v>12</v>
      </c>
      <c r="K89" s="41">
        <f t="shared" si="2"/>
        <v>0.8</v>
      </c>
      <c r="L89" s="26"/>
    </row>
    <row r="90" spans="1:12" ht="21.75" customHeight="1" x14ac:dyDescent="0.2">
      <c r="A90" s="9">
        <v>85</v>
      </c>
      <c r="B90" s="31" t="s">
        <v>101</v>
      </c>
      <c r="C90" s="32">
        <v>401806</v>
      </c>
      <c r="D90" s="33" t="s">
        <v>15</v>
      </c>
      <c r="E90" s="34">
        <f>12*1.25</f>
        <v>15</v>
      </c>
      <c r="F90" s="35">
        <v>84.43</v>
      </c>
      <c r="G90" s="36">
        <f t="shared" si="3"/>
        <v>1266.45</v>
      </c>
      <c r="H90" s="37" t="s">
        <v>116</v>
      </c>
      <c r="I90" s="37" t="s">
        <v>117</v>
      </c>
      <c r="J90" s="38" t="s">
        <v>12</v>
      </c>
      <c r="K90" s="41">
        <f t="shared" si="2"/>
        <v>0.1</v>
      </c>
    </row>
    <row r="91" spans="1:12" ht="21.75" customHeight="1" x14ac:dyDescent="0.2">
      <c r="A91" s="9">
        <v>86</v>
      </c>
      <c r="B91" s="31" t="s">
        <v>102</v>
      </c>
      <c r="C91" s="32">
        <v>442253</v>
      </c>
      <c r="D91" s="33" t="s">
        <v>15</v>
      </c>
      <c r="E91" s="34">
        <v>3</v>
      </c>
      <c r="F91" s="35">
        <v>723.5</v>
      </c>
      <c r="G91" s="36">
        <f t="shared" si="3"/>
        <v>2170.5</v>
      </c>
      <c r="H91" s="37" t="s">
        <v>116</v>
      </c>
      <c r="I91" s="37" t="s">
        <v>117</v>
      </c>
      <c r="J91" s="38" t="s">
        <v>12</v>
      </c>
      <c r="K91" s="41">
        <f t="shared" si="2"/>
        <v>0.4</v>
      </c>
    </row>
    <row r="92" spans="1:12" ht="21.75" customHeight="1" x14ac:dyDescent="0.2">
      <c r="A92" s="9">
        <v>87</v>
      </c>
      <c r="B92" s="31" t="s">
        <v>103</v>
      </c>
      <c r="C92" s="32">
        <v>432472</v>
      </c>
      <c r="D92" s="33" t="s">
        <v>15</v>
      </c>
      <c r="E92" s="34">
        <v>2</v>
      </c>
      <c r="F92" s="35">
        <v>134.51</v>
      </c>
      <c r="G92" s="36">
        <f t="shared" si="3"/>
        <v>269.02</v>
      </c>
      <c r="H92" s="37" t="s">
        <v>116</v>
      </c>
      <c r="I92" s="37" t="s">
        <v>117</v>
      </c>
      <c r="J92" s="38" t="s">
        <v>12</v>
      </c>
      <c r="K92" s="41">
        <f t="shared" si="2"/>
        <v>0.12</v>
      </c>
    </row>
    <row r="93" spans="1:12" ht="21.75" customHeight="1" x14ac:dyDescent="0.2">
      <c r="A93" s="9">
        <v>88</v>
      </c>
      <c r="B93" s="31" t="s">
        <v>104</v>
      </c>
      <c r="C93" s="32">
        <v>385395</v>
      </c>
      <c r="D93" s="33" t="s">
        <v>86</v>
      </c>
      <c r="E93" s="34">
        <v>2</v>
      </c>
      <c r="F93" s="35">
        <v>686.67</v>
      </c>
      <c r="G93" s="36">
        <f t="shared" si="3"/>
        <v>1373.34</v>
      </c>
      <c r="H93" s="37" t="s">
        <v>116</v>
      </c>
      <c r="I93" s="37" t="s">
        <v>117</v>
      </c>
      <c r="J93" s="38" t="s">
        <v>12</v>
      </c>
      <c r="K93" s="41">
        <f t="shared" si="2"/>
        <v>0.4</v>
      </c>
    </row>
    <row r="94" spans="1:12" ht="78.75" x14ac:dyDescent="0.2">
      <c r="A94" s="9">
        <v>89</v>
      </c>
      <c r="B94" s="31" t="s">
        <v>105</v>
      </c>
      <c r="C94" s="32">
        <v>43192</v>
      </c>
      <c r="D94" s="33" t="s">
        <v>86</v>
      </c>
      <c r="E94" s="34">
        <v>2</v>
      </c>
      <c r="F94" s="35">
        <v>892.67</v>
      </c>
      <c r="G94" s="36">
        <f t="shared" si="3"/>
        <v>1785.34</v>
      </c>
      <c r="H94" s="37" t="s">
        <v>116</v>
      </c>
      <c r="I94" s="37" t="s">
        <v>117</v>
      </c>
      <c r="J94" s="38" t="s">
        <v>12</v>
      </c>
      <c r="K94" s="41">
        <f t="shared" si="2"/>
        <v>0.4</v>
      </c>
    </row>
    <row r="95" spans="1:12" ht="78.75" x14ac:dyDescent="0.2">
      <c r="A95" s="9">
        <v>90</v>
      </c>
      <c r="B95" s="31" t="s">
        <v>106</v>
      </c>
      <c r="C95" s="32">
        <v>38490</v>
      </c>
      <c r="D95" s="33" t="s">
        <v>86</v>
      </c>
      <c r="E95" s="34">
        <v>2</v>
      </c>
      <c r="F95" s="35">
        <v>57.33</v>
      </c>
      <c r="G95" s="36">
        <f t="shared" si="3"/>
        <v>114.66</v>
      </c>
      <c r="H95" s="37" t="s">
        <v>116</v>
      </c>
      <c r="I95" s="37" t="s">
        <v>117</v>
      </c>
      <c r="J95" s="38" t="s">
        <v>12</v>
      </c>
      <c r="K95" s="41">
        <f t="shared" si="2"/>
        <v>0.1</v>
      </c>
    </row>
    <row r="96" spans="1:12" x14ac:dyDescent="0.2">
      <c r="A96" s="9">
        <v>91</v>
      </c>
      <c r="B96" s="31" t="s">
        <v>107</v>
      </c>
      <c r="C96" s="32">
        <v>258323</v>
      </c>
      <c r="D96" s="33" t="s">
        <v>86</v>
      </c>
      <c r="E96" s="34">
        <v>2</v>
      </c>
      <c r="F96" s="35">
        <v>856.17</v>
      </c>
      <c r="G96" s="36">
        <f t="shared" si="3"/>
        <v>1712.34</v>
      </c>
      <c r="H96" s="37" t="s">
        <v>116</v>
      </c>
      <c r="I96" s="37" t="s">
        <v>117</v>
      </c>
      <c r="J96" s="38" t="s">
        <v>12</v>
      </c>
      <c r="K96" s="41">
        <f t="shared" si="2"/>
        <v>0.4</v>
      </c>
    </row>
    <row r="97" spans="1:11" ht="90" x14ac:dyDescent="0.2">
      <c r="A97" s="9">
        <v>92</v>
      </c>
      <c r="B97" s="31" t="s">
        <v>108</v>
      </c>
      <c r="C97" s="32">
        <v>452319</v>
      </c>
      <c r="D97" s="33" t="s">
        <v>86</v>
      </c>
      <c r="E97" s="34">
        <v>1</v>
      </c>
      <c r="F97" s="35">
        <v>3656.67</v>
      </c>
      <c r="G97" s="36">
        <f t="shared" si="3"/>
        <v>3656.67</v>
      </c>
      <c r="H97" s="37" t="s">
        <v>116</v>
      </c>
      <c r="I97" s="37" t="s">
        <v>117</v>
      </c>
      <c r="J97" s="38" t="s">
        <v>12</v>
      </c>
      <c r="K97" s="41">
        <f t="shared" si="2"/>
        <v>0.8</v>
      </c>
    </row>
    <row r="98" spans="1:11" ht="33.75" x14ac:dyDescent="0.2">
      <c r="A98" s="9">
        <v>93</v>
      </c>
      <c r="B98" s="31" t="s">
        <v>109</v>
      </c>
      <c r="C98" s="32">
        <v>111023</v>
      </c>
      <c r="D98" s="33" t="s">
        <v>86</v>
      </c>
      <c r="E98" s="34">
        <v>1</v>
      </c>
      <c r="F98" s="35">
        <v>42697.67</v>
      </c>
      <c r="G98" s="36">
        <f t="shared" si="3"/>
        <v>42697.67</v>
      </c>
      <c r="H98" s="37" t="s">
        <v>116</v>
      </c>
      <c r="I98" s="37" t="s">
        <v>117</v>
      </c>
      <c r="J98" s="38" t="s">
        <v>12</v>
      </c>
      <c r="K98" s="42">
        <v>5.0000000000000001E-3</v>
      </c>
    </row>
    <row r="99" spans="1:11" ht="56.25" x14ac:dyDescent="0.2">
      <c r="A99" s="9">
        <v>94</v>
      </c>
      <c r="B99" s="31" t="s">
        <v>110</v>
      </c>
      <c r="C99" s="32">
        <v>111023</v>
      </c>
      <c r="D99" s="33" t="s">
        <v>86</v>
      </c>
      <c r="E99" s="34">
        <v>1</v>
      </c>
      <c r="F99" s="35">
        <v>43799.33</v>
      </c>
      <c r="G99" s="36">
        <f t="shared" si="3"/>
        <v>43799.33</v>
      </c>
      <c r="H99" s="37" t="s">
        <v>116</v>
      </c>
      <c r="I99" s="37" t="s">
        <v>117</v>
      </c>
      <c r="J99" s="38" t="s">
        <v>12</v>
      </c>
      <c r="K99" s="42">
        <v>5.0000000000000001E-3</v>
      </c>
    </row>
    <row r="100" spans="1:11" ht="33.75" x14ac:dyDescent="0.2">
      <c r="A100" s="9">
        <v>95</v>
      </c>
      <c r="B100" s="31" t="s">
        <v>111</v>
      </c>
      <c r="C100" s="32">
        <v>70548</v>
      </c>
      <c r="D100" s="33" t="s">
        <v>86</v>
      </c>
      <c r="E100" s="34">
        <v>1</v>
      </c>
      <c r="F100" s="35">
        <v>13077.68</v>
      </c>
      <c r="G100" s="36">
        <f t="shared" si="3"/>
        <v>13077.68</v>
      </c>
      <c r="H100" s="37" t="s">
        <v>116</v>
      </c>
      <c r="I100" s="37" t="s">
        <v>117</v>
      </c>
      <c r="J100" s="38" t="s">
        <v>12</v>
      </c>
      <c r="K100" s="42">
        <v>5.0000000000000001E-3</v>
      </c>
    </row>
    <row r="101" spans="1:11" ht="33.75" x14ac:dyDescent="0.2">
      <c r="A101" s="9">
        <v>96</v>
      </c>
      <c r="B101" s="31" t="s">
        <v>112</v>
      </c>
      <c r="C101" s="32">
        <v>457631</v>
      </c>
      <c r="D101" s="33" t="s">
        <v>86</v>
      </c>
      <c r="E101" s="34">
        <v>1</v>
      </c>
      <c r="F101" s="35">
        <v>13612.9</v>
      </c>
      <c r="G101" s="36">
        <f t="shared" si="3"/>
        <v>13612.9</v>
      </c>
      <c r="H101" s="37" t="s">
        <v>116</v>
      </c>
      <c r="I101" s="37" t="s">
        <v>117</v>
      </c>
      <c r="J101" s="38" t="s">
        <v>12</v>
      </c>
      <c r="K101" s="42">
        <v>5.0000000000000001E-3</v>
      </c>
    </row>
    <row r="102" spans="1:11" ht="157.5" x14ac:dyDescent="0.2">
      <c r="A102" s="9">
        <v>97</v>
      </c>
      <c r="B102" s="31" t="s">
        <v>113</v>
      </c>
      <c r="C102" s="32">
        <v>449648</v>
      </c>
      <c r="D102" s="33" t="s">
        <v>86</v>
      </c>
      <c r="E102" s="34">
        <v>1</v>
      </c>
      <c r="F102" s="35">
        <v>278363.33</v>
      </c>
      <c r="G102" s="36">
        <f t="shared" si="3"/>
        <v>278363.33</v>
      </c>
      <c r="H102" s="37" t="s">
        <v>117</v>
      </c>
      <c r="I102" s="37" t="s">
        <v>117</v>
      </c>
      <c r="J102" s="38" t="s">
        <v>12</v>
      </c>
      <c r="K102" s="42">
        <v>5.0000000000000001E-3</v>
      </c>
    </row>
    <row r="103" spans="1:11" ht="123.75" x14ac:dyDescent="0.2">
      <c r="A103" s="9">
        <v>98</v>
      </c>
      <c r="B103" s="31" t="s">
        <v>114</v>
      </c>
      <c r="C103" s="32">
        <v>461345</v>
      </c>
      <c r="D103" s="33" t="s">
        <v>86</v>
      </c>
      <c r="E103" s="34">
        <v>1</v>
      </c>
      <c r="F103" s="35">
        <v>25982.75</v>
      </c>
      <c r="G103" s="36">
        <f t="shared" si="3"/>
        <v>25982.75</v>
      </c>
      <c r="H103" s="37" t="s">
        <v>116</v>
      </c>
      <c r="I103" s="37" t="s">
        <v>117</v>
      </c>
      <c r="J103" s="38" t="s">
        <v>12</v>
      </c>
      <c r="K103" s="42">
        <v>5.0000000000000001E-3</v>
      </c>
    </row>
    <row r="104" spans="1:11" ht="21.75" customHeight="1" x14ac:dyDescent="0.2">
      <c r="A104" s="18"/>
      <c r="B104" s="19"/>
      <c r="C104" s="18"/>
      <c r="D104" s="20"/>
      <c r="E104" s="20"/>
      <c r="F104" s="10" t="s">
        <v>115</v>
      </c>
      <c r="G104" s="30">
        <f>SUM(G6:G103)</f>
        <v>2691049.120000001</v>
      </c>
      <c r="H104" s="21"/>
      <c r="I104" s="21"/>
      <c r="J104" s="23"/>
      <c r="K104" s="21"/>
    </row>
    <row r="105" spans="1:11" x14ac:dyDescent="0.2">
      <c r="A105" s="18"/>
      <c r="B105" s="19"/>
      <c r="C105" s="18"/>
      <c r="D105" s="20"/>
      <c r="E105" s="20"/>
      <c r="F105" s="21"/>
      <c r="G105" s="22"/>
      <c r="H105" s="21"/>
      <c r="I105" s="21"/>
      <c r="J105" s="23"/>
      <c r="K105" s="21"/>
    </row>
    <row r="106" spans="1:11" x14ac:dyDescent="0.2">
      <c r="A106" s="18"/>
      <c r="B106" s="19"/>
      <c r="C106" s="18"/>
      <c r="D106" s="20"/>
      <c r="E106" s="20"/>
      <c r="F106" s="21"/>
      <c r="G106" s="22"/>
      <c r="H106" s="21"/>
      <c r="I106" s="21"/>
      <c r="J106" s="23"/>
      <c r="K106" s="21"/>
    </row>
    <row r="107" spans="1:11" x14ac:dyDescent="0.2">
      <c r="A107" s="18"/>
      <c r="B107" s="19"/>
      <c r="C107" s="18"/>
      <c r="D107" s="20"/>
      <c r="E107" s="20"/>
      <c r="F107" s="21"/>
      <c r="G107" s="22"/>
      <c r="H107" s="21"/>
      <c r="I107" s="21"/>
      <c r="J107" s="23"/>
      <c r="K107" s="21"/>
    </row>
    <row r="108" spans="1:11" x14ac:dyDescent="0.2">
      <c r="A108" s="18"/>
      <c r="B108" s="19"/>
      <c r="C108" s="18"/>
      <c r="D108" s="20"/>
      <c r="E108" s="20"/>
      <c r="F108" s="21"/>
      <c r="G108" s="22"/>
      <c r="H108" s="21"/>
      <c r="I108" s="21"/>
      <c r="J108" s="23"/>
      <c r="K108" s="21"/>
    </row>
    <row r="109" spans="1:11" x14ac:dyDescent="0.2">
      <c r="A109" s="18"/>
      <c r="B109" s="19"/>
      <c r="C109" s="18"/>
      <c r="D109" s="20"/>
      <c r="E109" s="20"/>
      <c r="F109" s="21"/>
      <c r="G109" s="22"/>
      <c r="H109" s="21"/>
      <c r="I109" s="21"/>
      <c r="J109" s="23"/>
      <c r="K109" s="21"/>
    </row>
    <row r="110" spans="1:11" x14ac:dyDescent="0.2">
      <c r="A110" s="18"/>
      <c r="B110" s="19"/>
      <c r="C110" s="18"/>
      <c r="D110" s="20"/>
      <c r="E110" s="20"/>
      <c r="F110" s="21"/>
      <c r="G110" s="22"/>
      <c r="H110" s="21"/>
      <c r="I110" s="21"/>
      <c r="J110" s="23"/>
      <c r="K110" s="21"/>
    </row>
    <row r="111" spans="1:11" x14ac:dyDescent="0.2">
      <c r="A111" s="18"/>
      <c r="B111" s="19"/>
      <c r="C111" s="18"/>
      <c r="D111" s="20"/>
      <c r="E111" s="20"/>
      <c r="F111" s="21"/>
      <c r="G111" s="22"/>
      <c r="H111" s="21"/>
      <c r="I111" s="21"/>
      <c r="J111" s="23"/>
      <c r="K111" s="21"/>
    </row>
    <row r="112" spans="1:11" x14ac:dyDescent="0.2">
      <c r="A112" s="18"/>
      <c r="B112" s="19"/>
      <c r="C112" s="18"/>
      <c r="D112" s="20"/>
      <c r="E112" s="20"/>
      <c r="F112" s="21"/>
      <c r="G112" s="22"/>
      <c r="H112" s="21"/>
      <c r="I112" s="21"/>
      <c r="J112" s="23"/>
      <c r="K112" s="21"/>
    </row>
    <row r="113" spans="1:11" x14ac:dyDescent="0.2">
      <c r="A113" s="18"/>
      <c r="B113" s="19"/>
      <c r="C113" s="18"/>
      <c r="D113" s="20"/>
      <c r="E113" s="20"/>
      <c r="F113" s="21"/>
      <c r="G113" s="22"/>
      <c r="H113" s="21"/>
      <c r="I113" s="21"/>
      <c r="J113" s="23"/>
      <c r="K113" s="21"/>
    </row>
    <row r="114" spans="1:11" x14ac:dyDescent="0.2">
      <c r="A114" s="18"/>
      <c r="B114" s="19"/>
      <c r="C114" s="18"/>
      <c r="D114" s="20"/>
      <c r="E114" s="20"/>
      <c r="F114" s="21"/>
      <c r="G114" s="22"/>
      <c r="H114" s="21"/>
      <c r="I114" s="21"/>
      <c r="J114" s="23"/>
      <c r="K114" s="21"/>
    </row>
  </sheetData>
  <mergeCells count="3">
    <mergeCell ref="A1:K1"/>
    <mergeCell ref="A2:K2"/>
    <mergeCell ref="A3:K3"/>
  </mergeCells>
  <pageMargins left="0.23622047244094491" right="0.23622047244094491" top="0.74803149606299213" bottom="0.74803149606299213" header="0.31496062992125984" footer="0.31496062992125984"/>
  <pageSetup paperSize="9" scale="57" fitToHeight="0" orientation="landscape" r:id="rId1"/>
  <headerFooter>
    <oddHeader xml:space="preserve">&amp;L&amp;G&amp;RProcesso nº 23069.155873/2021-01
</oddHeader>
    <oddFooter>&amp;L&amp;"-,Itálico"&amp;9ANEXO I-A- PLANILHA ESTIMATIVA DE QUANTIDADE E PREÇO&amp;R&amp;9&amp;P/&amp;N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Folha1</vt:lpstr>
      <vt:lpstr>Folha1!Print_Area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JoaoAranha</cp:lastModifiedBy>
  <cp:lastPrinted>2021-04-28T22:56:58Z</cp:lastPrinted>
  <dcterms:created xsi:type="dcterms:W3CDTF">2019-07-30T23:05:19Z</dcterms:created>
  <dcterms:modified xsi:type="dcterms:W3CDTF">2021-05-27T12:51:43Z</dcterms:modified>
</cp:coreProperties>
</file>