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ol L\Desktop\TRABALHO - UFF\PREGÃO 2021\PREGÃO 21 2021 - Material Hospitalar Injetáveis\"/>
    </mc:Choice>
  </mc:AlternateContent>
  <bookViews>
    <workbookView xWindow="0" yWindow="0" windowWidth="17940" windowHeight="5805"/>
  </bookViews>
  <sheets>
    <sheet name="Folha1" sheetId="1" r:id="rId1"/>
    <sheet name="Folha2" sheetId="2" r:id="rId2"/>
    <sheet name="Folha3" sheetId="3" r:id="rId3"/>
  </sheets>
  <definedNames>
    <definedName name="_xlnm._FilterDatabase" localSheetId="0" hidden="1">Folha1!#REF!</definedName>
    <definedName name="_xlnm.Print_Area" localSheetId="0">Folha1!$A$1:$K$77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3" i="1" l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E50" i="1"/>
  <c r="G50" i="1" s="1"/>
  <c r="E49" i="1"/>
  <c r="G49" i="1" s="1"/>
  <c r="E48" i="1"/>
  <c r="E47" i="1"/>
  <c r="G47" i="1" s="1"/>
  <c r="E41" i="1"/>
  <c r="E11" i="1"/>
  <c r="G75" i="1"/>
  <c r="G44" i="1"/>
  <c r="G45" i="1"/>
  <c r="G46" i="1"/>
  <c r="G48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K7" i="1" l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K6" i="1" l="1"/>
  <c r="G6" i="1" l="1"/>
  <c r="G76" i="1" s="1"/>
</calcChain>
</file>

<file path=xl/sharedStrings.xml><?xml version="1.0" encoding="utf-8"?>
<sst xmlns="http://schemas.openxmlformats.org/spreadsheetml/2006/main" count="373" uniqueCount="103">
  <si>
    <t>PRÓ-REITORIA DE ADMINISTRAÇÃO</t>
  </si>
  <si>
    <t>ITEM</t>
  </si>
  <si>
    <t>UNIDADE DE MEDIDA</t>
  </si>
  <si>
    <t>COORDENAÇÃO DE MATERIAIS</t>
  </si>
  <si>
    <t>ANEXO I-A - PLANILHA ESTIMATIVA DE DESCRIÇÃO E PREÇOS</t>
  </si>
  <si>
    <t>DESCRIÇÃO/ ESPECIFICAÇÃO</t>
  </si>
  <si>
    <t>VALOR DE REFERÊNCIA (total)(R$)</t>
  </si>
  <si>
    <t>VALOR DE REFERÊNCIA (unitário) (R$)</t>
  </si>
  <si>
    <t>Exclusivo ME/EPP (SIM ou NÂO) (abaixo de R$80.000,00)</t>
  </si>
  <si>
    <t>Margem de Preferência - Decreto 8538/2015 - Margem de até 25% - Duplicar o item</t>
  </si>
  <si>
    <t>Modo de Disputa da etapa de Lances</t>
  </si>
  <si>
    <t>Intervalo mínimo de diferença de valores entre os lances</t>
  </si>
  <si>
    <t>Aberto</t>
  </si>
  <si>
    <t>SUGESTÃO DE CATMAT</t>
  </si>
  <si>
    <t>QUANTIDADE TOTAL</t>
  </si>
  <si>
    <t>unidade</t>
  </si>
  <si>
    <t>Adaptador para frascos de soro, sistema fechado, com dimensional do penetrador conforme NBR 14041, que facilita a utilização das soluções em almotolia e permita fracionamento através de conectores luer e luer lock de seringas e extensores. Com protetores</t>
  </si>
  <si>
    <t>AGULHA , HIPODÉRMICA, 13 X 4,5, CORPO EM AÇO INÓX SILICONIZADO, BISEL CURTO TRIFACETADO, CONECTOR EM PLÁSTICO LUER, PROTETOR PLÁSTICO, ESTÉRIL, DESCARTÁVEL, EMBALAGEM INDIVIDUAL</t>
  </si>
  <si>
    <t>AGULHA , HIPODÉRMICA, 20 X 5,5, CORPO EM AÇO INÓX SILICONIZADO, BISEL CURTO TRIFACETADO, CONECTOR EM PLÁSTICO LUER, PROTETOR PLÁSTICO, ESTÉRIL, DESCARTÁVEL, EMBALAGEM INDIVIDUAL</t>
  </si>
  <si>
    <t>AGULHA , HIPODÉRMICA, 25 X 6, CORPO EM AÇO INÓX SILICONIZADO, BISEL CURTO TRIFACETADO, CONECTOR EM PLÁSTICO LUER, PROTETOR PLÁSTICO, ESTÉRIL, DESCARTÁVEL, EMBALAGEM INDIVIDUAL</t>
  </si>
  <si>
    <t>AGULHA , HIPODÉRMICA, 25 X 7, CORPO EM AÇO INÓX SILICONIZADO, BISEL CURTO TRIFACETADO, CONECTOR EM PLÁSTICO LUER, PROTETOR PLÁSTICO, ESTÉRIL, DESCARTÁVEL, EMBALAGEM INDIVIDUAL</t>
  </si>
  <si>
    <t>AGULHA , HIPODÉRMICA, 25 X 8, CORPO EM AÇO INÓX SILICONIZADO, BISEL CURTO TRIFACETADO, CONECTOR EM PLÁSTICO LUER, PROTETOR PLÁSTICO, ESTÉRIL, DESCARTÁVEL, EMBALAGEM INDIVIDUAL</t>
  </si>
  <si>
    <t>AGULHA , HIPODÉRMICA, 30 X 8, CORPO EM AÇO INÓX SILICONIZADO, BISEL CURTO TRIFACETADO, CONECTOR EM PLÁSTICO LUER, PROTETOR PLÁSTICO, ESTÉRIL, DESCARTÁVEL, EMBALAGEM INDIVIDUAL</t>
  </si>
  <si>
    <t>AGULHA , HIPODÉRMICA, 40 X 12, CORPO EM AÇO INÓX SILICONIZADO, BISEL CURTO TRIFACETADO, CONECTOR EM PLÁSTICO LUER, PROTETOR PLÁSTICO, ESTÉRIL, DESCARTÁVEL, EMBALAGEM INDIVIDUAL</t>
  </si>
  <si>
    <t>AGULHA , HIPODÉRMICA, 40 X 8, CORPO EM AÇO INÓX SILICONIZADO, BISEL CURTO TRIFACETADO, CONECTOR EM PLÁSTICO LUER, PROTETOR PLÁSTICO, ESTÉRIL, DESCARTÁVEL, EMBALAGEM INDIVIDUAL</t>
  </si>
  <si>
    <t>AGULHA COLETA SANGUE À VÁCUO, AÇO INOXIDÁVEL SILICONIZADO, 21 G X 1", BISEL CURTO TRIFACETADO, CONECTOR LUER LOCK EM PLÁSTICO, PROTETOR PLÁSTICO, ESTÉRIL, DESCARTÁVEL, EMBALAGEM INDIVIDUAL</t>
  </si>
  <si>
    <t>AGULHA COLETA SANGUE À VÁCUO, AÇO INOXIDÁVEL SILICONIZADO, 22 G X 1", BISEL CURTO TRIFACETADO, CONECTOR LUER LOCK EM PLÁSTICO, PROTETOR PLÁSTICO, ESTÉRIL, DESCARTÁVEL, EMBALAGEM INDIVIDUAL</t>
  </si>
  <si>
    <t>AGULHA DE BIÓPSIA, APLICAÇÃO ASPIRATIVA, MATERIAL AÇO INOXIDÁVEL, CENTIMETRADA , DIMENSÃO 18 G X 15 CM, TIPO PONTA PONTA CHIBA, COMPONENTE I C/ MARCADOR PROFUNDIDADE, CARACTERÍSTICA ADICIONAL REVESTIMENTO ECOGÊNICO, TIPO USO DESCARTÁVEL, ESTERILIDADE ESTÉRIL</t>
  </si>
  <si>
    <t>AGULHA DE BIÓPSIA, APLICAÇÃO P/ BIÓPSIA RENAL, MATERIAL AÇO INOXIDÁVEL, CENTIMETRADA, DIMENSÃO 16G X 15CM, TIPO PONTA CORTE P/ BIÓPSIA HISTOLÓGICA, COMPONENTE DISPARO SEMIAUTOMÁTICO, CONECTOR SISTEMA ENCAIXE, TIPO USO DESCARTÁVEL, ESTERILIDADE ESTÉRIL</t>
  </si>
  <si>
    <t>AGULHA DE BIÓPSIA, APLICAÇÃO TECIDOS MOLES, MATERIAL AÇO INOXIDÁVEL, CENTIMETRADA, DIMENSÃO 14 G X 15 CM, TIPO PONTA PONTA PIRAMIDAL ECOGÊNICA, COMPONENTE DISPARO SEMIAUTOMÁTICO, COMPONENTE II AVANÇO DE 10 À 20 MM, CARACTERÍSTICA ADICIONAL C/ INTRODUTOR C</t>
  </si>
  <si>
    <t>AGULHA DE BIÓPSIA, P/ MEDULA ÓSSEA, AÇO INOXIDÁVEL, 16 G X 33 MM, CORTANTE, TIPO ROSENTHAL, CONECTOR LUER LOCK, REUSÁVEL, AUTOCLAVÁVEL</t>
  </si>
  <si>
    <t>CANETA USO MÉDICO, POLÍMERO, MONOPOLAR, COMANDO MANUAL, C/ CABO FIXO, CONECTOR COMPATÍVEL C/ BISTURI ELÉTRICO, ESTERILIZÁVEL. Adapta-se a Pequenos Bisturis Cautério das marcas: Deltronix, Wem, Emai, Medcir, Valey Labbs, etc</t>
  </si>
  <si>
    <t>CATETER CENTRAL , ESTÉRIL, USO ÚNICO, POLIURETANO RADIOPACO, PEDIÁTRICO, DUPLO LÚMEN, CENTIMETRADO, 3 FR COM LÚMENS 22G, KIT C/ AGULHA INTRODUTORA E FIO GUIA, CERCA DE 10 CM, PINÇA CORTA FLUXO, ABA P/ SUTURA</t>
  </si>
  <si>
    <t>CATETER INTRAVENOSO, VIALON OU POLIURETANO, 14G, PERIFÉRICO, SILICONIZADO,CÂMARA REFLUXO,TAMPA PROTETORA, DESCARTÁVEL, ESTÉRIL, RADIOPACO, AG. AÇO INOX,BISEL CURTO,TRIFACETADO</t>
  </si>
  <si>
    <t>CATETER INTRAVENOSO, VIALON OU POLIURETANO, 16 G, 50 MM, PERIFÉRICO, SILICONIZADO,CÂMARA REFLUXO,TAMPA PROTETORA, DESCARTÁVEL, ESTÉRIL, RADIOPACO, AG. AÇO INOX,BISEL CURTO,TRIFACETADO, (1,7MM X 50MM), TX INFUSÃO 210ML/MIN</t>
  </si>
  <si>
    <t>CATETER INTRAVENOSO, VIALON OU POLIURETANO, 18 G, 45 MM, PERIFÉRICO, SILICONIZADO,CÂMARA REFLUXO,TAMPA PROTETORA, DESCARTÁVEL, ESTÉRIL, RADIOPACO, AG. AÇO INOX,BISEL CURTO,TRIFACETADO, (1,3MM X 32MM), TX INFUSÃO 100ML/MIN</t>
  </si>
  <si>
    <t>CATETER INTRAVENOSO, VIALON OU POLIURETANO, 20 G, 32 MM, PERIFÉRICO, SILICONIZADO,CÂMARA REFLUXO,TAMPA PROTETORA, DESCARTÁVEL, ESTÉRIL, RADIOPACO, AG. AÇO INOX,BISEL CURTO,TRIFACETADO, (1,1MM X 32MM), TX INFUSÃO 60ML/MIN</t>
  </si>
  <si>
    <t>CATETER INTRAVENOSO, VIALON OU POLIURETANO, 22 G, 25 MM, PERIFÉRICO, SILICONIZADO,CÂMARA REFLUXO,TAMPA PROTETORA, DESCARTÁVEL, ESTÉRIL, RADIOPACO, AG. AÇO INOX,BISEL CURTO,TRIFACETADO, (0,9MM X 25MM), TX INFUSÃO 35ML/MIN</t>
  </si>
  <si>
    <t>CATETER INTRAVENOSO, VIALON OU POLIURETANO, 24 G, 19 MM, PERIFÉRICO, SILICONIZADO,CÂMARA REFLUXO,TAMPA PROTETORA, DESCARTÁVEL, ESTÉRIL, RADIOPACO, AG. AÇO INOX,BISEL CURTO,TRIFACETADO, (0,7MM X 19MM), TX INFUSÃO 22ML/MIN</t>
  </si>
  <si>
    <t>CATETER P/ TERAPIA RENAL, DIÁLISE PERITONEAL, LONGA PERMANÊNCIA, TENCKHOFF, SILICONE, CERCA DE 30 CM, NEONATAL, ÚNICO ANEL DE POLIÉSTER P/ FIXAÇÃO, KIT C/ CLAMP, TAMPA E CONECTOR, LINHA RADIOPACA, ESTÉRIL, USO ÚNICO</t>
  </si>
  <si>
    <t>CATETER P/ TERAPIA RENAL, DIÁLISE PERITONEAL, LONGA PERMANÊNCIA, TENCKHOFF, SILICONE, CERCA DE 40 CM, PEDIÁTRICO, ÚNICO ANEL DE POLIÉSTER P/ FIXAÇÃO, KIT C/ ESTILETE, TUNELIZADOR, INTRODUTOR, CLAMP, CONECTOR, LINHA RADIOPACA, ESTÉRIL, USO ÚNICO</t>
  </si>
  <si>
    <t>CATETER P/ TERAPIA RENAL, DIÁLISE PERITONEAL, LONGA PERMANÊNCIA, TUNELIZADO, TENCKHOFF, SILICONE, CERCA DE 15 FRENCH, CERCA DE 42 CM, DUPLO ANEL DE POLIÉSTER P/ FIXAÇÃO, EXTREMIDADE PROXIMAL MULTIPERFURADA, C/ LINHA RADIOPACA, ESTÉRIL, USO ÚNICO</t>
  </si>
  <si>
    <t>Cateter totalmente implantável (ou port-a-cath lactente) NEONATAL (kit). Kit composto por 1 Porta padrão em titânio e Polioximetileno com um septo de silicone, 1 Cateter de silicone ou de poliuretano radiopaco (graduado a cada cm), 2 Anéis de conexão (apenas um para as referências pré-conectado), 1 Agulha tipo Huber reta (23G), 1 Cateter introdutor, 1 Cateter de lavagem lavagem, 1 Introdutor, 1 Fio-guia J (0,018 ou 0,035 x 40 centímetros), 1 Agulha de punção, 1 Dispositivo de tunelamento e 1 Seringa de 10mlCateter totalmente implantável (ou port-a-cath lactente) NEONATAL (kit). Kit composto por 1 Porta padrão em titânio e Polioximetileno com um septo de silicone, 1 Cateter de silicone ou de poliuretano radiopaco (graduado a cada cm), 2 Anéis de conexão (apenas um para as referências pré-conectado), 1 Agulha tipo Huber reta (23G), 1 Cateter introdutor, 1 Cateter de lavagem lavagem, 1 Introdutor, 1 Fio-guia J (0,018 ou 0,035 x 40 centímetros), 1 Agulha de punção, 1 Dispositivo de tunelamento e 1 Seringa de 10ml</t>
  </si>
  <si>
    <t>Cateter totalmente implantável (ou port-a-cath mini) INFANTIL (kit). Kit composto por 1 Porta padrão em titânio e Polioximetileno com um septo de silicone, 1 Cateter de silicone ou de poliuretano radiopaco (graduado a cada cm), 2 Anéis de conexão (apenas um para as referências pré-conectado), 1 Agulha tipo Huber reta (23G), 1 Cateter introdutor, 1 Cateter de lavagem lavagem, 1 Introdutor, 1 Fio-guia J (0,035 x 60 centímetros), 1 Agulha de punção, 1 Dispositivo de tunelamento e 1 Seringa de 10ml</t>
  </si>
  <si>
    <t>Cateter totalmente implantável (ou port-a-cath) ADULTO (kit). Kit composto por 1 Porta padrão em titânio e Polioximetileno com um septo de silicone, 1 Cateter de silicone (8F) ou de poliuretano (7F) radiopaco (graduado a cada cm), 2 Anéis de conexão (apenas um para as referências pré-conectado), 1 Agulha tipo Huber reta (22G), 1 Cateter introdutor, 1 Cateter de lavagem lavagem, 1 Introdutor, 1 Fio-guia J (0,035 x 60 centímetros), 1 Agulha de punção, 1 Dispositivo de tunelamento e 1 Seringa de 10ml</t>
  </si>
  <si>
    <t>Cateter venoso central (CVC) duplo lúmen, poliuretano, radiopaco, siliconizado, flexível, estéril, descartável, atóxico, hipoalergênico, apirogênico, e que resista às soluções alcoólicas, com aproximadamente 20cm, com guia e agulha 7 Fr de 7cm. Adulto</t>
  </si>
  <si>
    <t>Cateter venoso central (CVC) duplo lúmen, poliuretano, radiopaco, siliconizado, flexível, estéril, descartável, atóxico, hipoalergênico, apirogênico, e que resista às soluções alcoólicas, com aproximadamente 20cm, com guia e agulha 4 Fr. Pediátrico.</t>
  </si>
  <si>
    <t>Dispositivo adaptador PRN conexão luer lock IV. Fornecimento em caixa com 100 unidades.</t>
  </si>
  <si>
    <t>Escalpe para coleta a vácuo, estéril 25 G. Fornecimento em caixa com 100 unidades</t>
  </si>
  <si>
    <t>Escalpe para coleta a vácuo, estéril, 21 G. Fornecimento em caixa com 100 unidades</t>
  </si>
  <si>
    <t>Escalpe para coleta a vácuo, estéril, 23 G. Fornecimento em caixa com 100 unidades</t>
  </si>
  <si>
    <t>Lanceta auto-retrátil. Material utilizado na punção digital na realização de exames como glicemia capilar, teste rápido diagnóstico HIV, sífilis, hepatite B e hepatite C, dentre outros. Disparo único. - Molas em aço inox - Ponta trifacetada (reduz a dor) - Calibre 23G - Em conformidade com a NR32 do ministério do trabalho. Fornecimento em caixa com 100 unidades</t>
  </si>
  <si>
    <t>Scalp com cânula em aço inoxidável siliconizada, bisel curto e trifacetado, asa flexível e antiderrapante, tubo extensor de material flexível, atóxico e transparente de até 30 cm de comprimento, conector rígido tipo luer com tampa, possuir protetor de agulha. Estéril e apirogênico, embalado em papel grau cirúrgico, diferenciando o número por cor padronizada de acordo com NBR 9753, calibre Nº 19G. Fornecimento em pacote com 100 unidades</t>
  </si>
  <si>
    <t>Scalp com cânula em aço inoxidável siliconizada, bisel curto e trifacetado, asa flexível e antiderrapante, tubo extensor de material flexível, atóxico e transparente de até 30 cm de comprimento, conector rígido tipo luer com tampa, possuir protetor de agulha. Estéril e apirogênico, embalado em papel grau cirúrgico, diferenciando o número por cor padronizada de acordo com NBR 9753, calibre Nº 21G. Fornecimento em pacote com 100 unidades</t>
  </si>
  <si>
    <t>Scalp com cânula em aço inoxidável siliconizada, bisel curto e trifacetado, asa flexível e antiderrapante, tubo extensor de material flexível, atóxico e transparente de até 30 cm de comprimento, conector rígido tipo luer com tampa, possuir protetor de agulha. Estéril e apirogênico, embalado em papel grau cirúrgico, diferenciando o número por cor padronizada de acordo com NBR 9753, calibre Nº 23G. Fornecimento em pacote com 100 unidades</t>
  </si>
  <si>
    <t>Scalp com cânula em aço inoxidável siliconizada, bisel curto e trifacetado, asa flexível e antiderrapante, tubo extensor de material flexível, atóxico e transparente de até 30 cm de comprimento, conector rígido tipo luer com tampa, possuir protetor de agulha. Estéril e apirogênico, embalado em papel grau cirúrgico, diferenciando o número por cor padronizada de acordo com NBR 9753, calibre Nº 25G. Fornecimento em pacote com 100 unidades</t>
  </si>
  <si>
    <t>Seringa carpule sem refluxo, comprimento de 12,5 cm</t>
  </si>
  <si>
    <t>SERINGA DESCARTÁVEL SEM AGULHA: Seringa hipodérmica, atóxica e apirogênica; Confeccionada em polipropileno; Embalada individualmente; Esterilizada por óxido de etileno. Bico Luer Lock - Capacidade 10ml</t>
  </si>
  <si>
    <t>SERINGA DESCARTÁVEL SEM AGULHA: Seringa hipodérmica, atóxica e apirogênica; Confeccionada em polipropileno; Embalada individualmente; Esterilizada por óxido de etileno. Bico Luer Lock - Capacidade 3ml</t>
  </si>
  <si>
    <t>SERINGA DESCARTÁVEL SEM AGULHA: Seringa hipodérmica, atóxica e apirogênica; Confeccionada em polipropileno; Embalada individualmente; Esterilizada por óxido de etileno. Bico Luer Lock - Capacidade 5ml</t>
  </si>
  <si>
    <t>SERINGA DESCARTÁVEL SEM AGULHA: Seringa hipodérmicas, atóxicas e apirogênicas; Confeccionadas em polipropileno; Embaladas individualmente; Esterilizadas por óxido de etileno. Bico Luer Lock - Capacidade 20ml</t>
  </si>
  <si>
    <t>SERINGA DESCARTÁVEL SEM AGULHA: Seringa hipodérmicas, atóxicas e apirogênicas; Confeccionadas em polipropileno; Embaladas individualmente; Esterilizadas por óxido de etileno. Bico Luer Lock - Capacidade 60ml</t>
  </si>
  <si>
    <t>SERINGA DESCARTÁVEL SEM AGULHA: Seringa hipodérmicas, atóxicas e apirogênicas; Confeccionadas em polipropileno; Embaladas individualmente; Esterilizadas por óxido de etileno. Bico Slip - Capacidade 10ml</t>
  </si>
  <si>
    <t>SERINGA DESCARTÁVEL SEM AGULHA: Seringa hipodérmicas, atóxicas e apirogênicas; Confeccionadas em polipropileno; Embaladas individualmente; Esterilizadas por óxido de etileno. Bico Slip - Capacidade 1ml</t>
  </si>
  <si>
    <t>SERINGA DESCARTÁVEL SEM AGULHA: Seringa hipodérmicas, atóxicas e apirogênicas; Confeccionadas em polipropileno; Embaladas individualmente; Esterilizadas por óxido de etileno. Bico Slip - Capacidade 20ml</t>
  </si>
  <si>
    <t>SERINGA DESCARTÁVEL SEM AGULHA: Seringa hipodérmicas, atóxicas e apirogênicas; Confeccionadas em polipropileno; Embaladas individualmente; Esterilizadas por óxido de etileno. Bico Slip - Capacidade 3ml</t>
  </si>
  <si>
    <t>SERINGA DESCARTÁVEL SEM AGULHA: Seringa hipodérmicas, atóxicas e apirogênicas; Confeccionadas em polipropileno; Embaladas individualmente; Esterilizadas por óxido de etileno. Bico Slip - Capacidade 5ml</t>
  </si>
  <si>
    <t>SERINGA DESCARTÁVEL SEM AGULHA: Seringa hipodérmicas, atóxicas e apirogênicas; Confeccionadas em polipropileno; Embaladas individualmente; Esterilizadas por óxido de etileno. Bico Slip - Capacidade 60ml</t>
  </si>
  <si>
    <t>Seringa Seringa descartável de 1 ml, tipo insulina, de 100 UI, com agulha 12,7 x 0,33 mm embalada com capa protetora, escala graduada por unidade insulínica, volume residual de 0,01 ml. Estéril, atóxica, apirogênica. Será exigido o Selo de Identificação da Conformidade INMETRO/OCP na embalagem (Port. Nº 503 de 29/12/2011 – INMETRO).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</si>
  <si>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08.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</si>
  <si>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10.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</si>
  <si>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12.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</si>
  <si>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14.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</si>
  <si>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16.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</si>
  <si>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5 cc, Nº 18.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</si>
  <si>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30 cc, Nº 20.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</si>
  <si>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30 cc, Nº 22.</t>
  </si>
  <si>
    <t>Sonda de borracha (látex natural), tipo Foley, com 2 vias, estéril, siliconizada, válvula luer, possuir formato arredondado da ponta com 2 orifícios laterais, orifícios internos de drenagem grande, arredondado e liso, número do diâmetro e capacidade de enchimento do balão impresso no cateter. Possuir invólucro interno em filme plástico transparente. Balão 30 cc, Nº 24.</t>
  </si>
  <si>
    <t>Sonda nasogástrica longa número 08 composta de tubo de PVC atóxico, transparente, flexível cem forma de cilindro reto e inteiriço, com extremidade proximal arredondada, aberta isenta de rebarbas, com 4 orifícios; Ponta atraumática; Descartável, Estéril, Atóxico, Apirogênico.</t>
  </si>
  <si>
    <t>Sonda uretral número 04 composta de tubo de PVC atóxico, transparente, flexível com modelo de furação específica e conector com tampa. Descartável, Estéril, Atóxico, Apirogênico</t>
  </si>
  <si>
    <t>Sonda uretral número 06 composta de tubo de PVC atóxico, transparente, flexível com modelo de furação específica e conector com tampa. Descartável, Estéril, Atóxico, Apirogênico</t>
  </si>
  <si>
    <t>Sonda uretral número 08 composta de tubo de PVC atóxico, transparente, flexível com modelo de furação específica e conector com tampa. Descartável, Estéril, Atóxico, Apirogênico</t>
  </si>
  <si>
    <t>Sonda uretral para felinos mole com mandril auxiliar e extremidade fechada, Janela lateral, Acoplador de seringa com adaptador de sutura. Descartável, estéril, atóxica, apirogênica</t>
  </si>
  <si>
    <t>Trocater descartável 11mm x 100mm</t>
  </si>
  <si>
    <t>Trocater descartável 12mm x 100mm</t>
  </si>
  <si>
    <t>Trocater descartável 5mm x 100mm</t>
  </si>
  <si>
    <t>pacote com 100 unidades</t>
  </si>
  <si>
    <t>caixa c/ 100 und</t>
  </si>
  <si>
    <t>Pacote com 100 unidades</t>
  </si>
  <si>
    <t>kit</t>
  </si>
  <si>
    <t>caixa c/ 50 und</t>
  </si>
  <si>
    <t>Pacote com 20 unidades</t>
  </si>
  <si>
    <t>VALOR TOTAL</t>
  </si>
  <si>
    <t>SIM</t>
  </si>
  <si>
    <t>NÃO</t>
  </si>
  <si>
    <t>439807 -</t>
  </si>
  <si>
    <t>397505 -439807</t>
  </si>
  <si>
    <t>150364 - 399980</t>
  </si>
  <si>
    <t>404654  388001</t>
  </si>
  <si>
    <t xml:space="preserve">437296 ou 461424 </t>
  </si>
  <si>
    <t>452538 ou 439069</t>
  </si>
  <si>
    <t>439677 ou439675 ou439674</t>
  </si>
  <si>
    <t>439653 o u 439654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</si>
</sst>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8DB3E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4" fontId="4" fillId="0" borderId="3" xfId="1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6" fillId="2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4" fontId="1" fillId="0" borderId="0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8"/>
  <sheetViews>
    <sheetView tabSelected="1" showWhiteSpace="0" topLeftCell="A70" zoomScaleNormal="100" zoomScaleSheetLayoutView="80" workbookViewId="0">
      <selection activeCell="F75" sqref="F75"/>
    </sheetView>
  </sheetViews>
  <sheetFormatPr defaultColWidth="9.140625" defaultRowHeight="12.75" x14ac:dyDescent="0.2"/>
  <cols>
    <col min="1" max="1" width="4.28515625" style="2" customWidth="1"/>
    <col min="2" max="2" width="35.7109375" style="2" customWidth="1"/>
    <col min="3" max="3" width="9.7109375" style="2" customWidth="1"/>
    <col min="4" max="4" width="8.28515625" style="3" bestFit="1" customWidth="1"/>
    <col min="5" max="5" width="11.42578125" style="4" bestFit="1" customWidth="1"/>
    <col min="6" max="6" width="9.7109375" style="4" bestFit="1" customWidth="1"/>
    <col min="7" max="7" width="13.5703125" style="4" bestFit="1" customWidth="1"/>
    <col min="8" max="8" width="10.5703125" style="4" customWidth="1"/>
    <col min="9" max="9" width="11.5703125" style="4" customWidth="1"/>
    <col min="10" max="10" width="8.7109375" style="7" customWidth="1"/>
    <col min="11" max="11" width="15" style="4" customWidth="1"/>
    <col min="12" max="16384" width="9.140625" style="1"/>
  </cols>
  <sheetData>
    <row r="1" spans="1:11" x14ac:dyDescent="0.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x14ac:dyDescent="0.2">
      <c r="A2" s="21" t="s">
        <v>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">
      <c r="A3" s="21" t="s">
        <v>4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5" spans="1:11" ht="82.9" customHeight="1" x14ac:dyDescent="0.2">
      <c r="A5" s="5" t="s">
        <v>1</v>
      </c>
      <c r="B5" s="10" t="s">
        <v>5</v>
      </c>
      <c r="C5" s="6" t="s">
        <v>13</v>
      </c>
      <c r="D5" s="10" t="s">
        <v>2</v>
      </c>
      <c r="E5" s="10" t="s">
        <v>14</v>
      </c>
      <c r="F5" s="6" t="s">
        <v>7</v>
      </c>
      <c r="G5" s="6" t="s">
        <v>6</v>
      </c>
      <c r="H5" s="6" t="s">
        <v>8</v>
      </c>
      <c r="I5" s="6" t="s">
        <v>9</v>
      </c>
      <c r="J5" s="6" t="s">
        <v>10</v>
      </c>
      <c r="K5" s="6" t="s">
        <v>11</v>
      </c>
    </row>
    <row r="6" spans="1:11" ht="67.5" x14ac:dyDescent="0.2">
      <c r="A6" s="9">
        <v>1</v>
      </c>
      <c r="B6" s="19" t="s">
        <v>16</v>
      </c>
      <c r="C6" s="14">
        <v>151059</v>
      </c>
      <c r="D6" s="14" t="s">
        <v>86</v>
      </c>
      <c r="E6" s="13">
        <v>4</v>
      </c>
      <c r="F6" s="15">
        <v>206.33</v>
      </c>
      <c r="G6" s="16">
        <f>F6*E6</f>
        <v>825.32</v>
      </c>
      <c r="H6" s="16" t="s">
        <v>93</v>
      </c>
      <c r="I6" s="16" t="s">
        <v>94</v>
      </c>
      <c r="J6" s="8" t="s">
        <v>12</v>
      </c>
      <c r="K6" s="11">
        <f>IF(F6&lt;0.01,"",IF(AND(F6&gt;=0.01,F6&lt;=5),0.01,IF(F6&lt;=10,0.02,IF(F6&lt;=20,0.03,IF(F6&lt;=50,0.05,IF(F6&lt;=100,0.1,IF(F6&lt;=200,0.12,IF(F6&lt;=500,0.2,IF(F6&lt;=1000,0.4,IF(F6&lt;=2000,0.5,IF(F6&lt;=5000,0.8,IF(F6&lt;=10000,F6*0.005,"Avaliação Específica"))))))))))))</f>
        <v>0.2</v>
      </c>
    </row>
    <row r="7" spans="1:11" ht="45" x14ac:dyDescent="0.2">
      <c r="A7" s="9">
        <v>2</v>
      </c>
      <c r="B7" s="19" t="s">
        <v>17</v>
      </c>
      <c r="C7" s="14">
        <v>439812</v>
      </c>
      <c r="D7" s="14" t="s">
        <v>87</v>
      </c>
      <c r="E7" s="13">
        <v>175</v>
      </c>
      <c r="F7" s="15">
        <v>31.27</v>
      </c>
      <c r="G7" s="16">
        <f t="shared" ref="G7:G70" si="0">F7*E7</f>
        <v>5472.25</v>
      </c>
      <c r="H7" s="16" t="s">
        <v>93</v>
      </c>
      <c r="I7" s="16" t="s">
        <v>94</v>
      </c>
      <c r="J7" s="8" t="s">
        <v>12</v>
      </c>
      <c r="K7" s="11">
        <f t="shared" ref="K7:K70" si="1">IF(F7&lt;0.01,"",IF(AND(F7&gt;=0.01,F7&lt;=5),0.01,IF(F7&lt;=10,0.02,IF(F7&lt;=20,0.03,IF(F7&lt;=50,0.05,IF(F7&lt;=100,0.1,IF(F7&lt;=200,0.12,IF(F7&lt;=500,0.2,IF(F7&lt;=1000,0.4,IF(F7&lt;=2000,0.5,IF(F7&lt;=5000,0.8,IF(F7&lt;=10000,F7*0.005,"Avaliação Específica"))))))))))))</f>
        <v>0.05</v>
      </c>
    </row>
    <row r="8" spans="1:11" ht="45" x14ac:dyDescent="0.2">
      <c r="A8" s="9">
        <v>3</v>
      </c>
      <c r="B8" s="19" t="s">
        <v>18</v>
      </c>
      <c r="C8" s="14">
        <v>397510</v>
      </c>
      <c r="D8" s="14" t="s">
        <v>87</v>
      </c>
      <c r="E8" s="13">
        <v>249</v>
      </c>
      <c r="F8" s="15">
        <v>20.2</v>
      </c>
      <c r="G8" s="16">
        <f t="shared" si="0"/>
        <v>5029.8</v>
      </c>
      <c r="H8" s="16" t="s">
        <v>93</v>
      </c>
      <c r="I8" s="16" t="s">
        <v>94</v>
      </c>
      <c r="J8" s="8" t="s">
        <v>12</v>
      </c>
      <c r="K8" s="11">
        <f t="shared" si="1"/>
        <v>0.05</v>
      </c>
    </row>
    <row r="9" spans="1:11" ht="45" x14ac:dyDescent="0.2">
      <c r="A9" s="9">
        <v>4</v>
      </c>
      <c r="B9" s="20" t="s">
        <v>19</v>
      </c>
      <c r="C9" s="14" t="s">
        <v>96</v>
      </c>
      <c r="D9" s="14" t="s">
        <v>87</v>
      </c>
      <c r="E9" s="17">
        <v>15</v>
      </c>
      <c r="F9" s="15">
        <v>28.65</v>
      </c>
      <c r="G9" s="16">
        <f t="shared" si="0"/>
        <v>429.75</v>
      </c>
      <c r="H9" s="16" t="s">
        <v>93</v>
      </c>
      <c r="I9" s="16" t="s">
        <v>94</v>
      </c>
      <c r="J9" s="8" t="s">
        <v>12</v>
      </c>
      <c r="K9" s="11">
        <f t="shared" si="1"/>
        <v>0.05</v>
      </c>
    </row>
    <row r="10" spans="1:11" ht="45" x14ac:dyDescent="0.2">
      <c r="A10" s="9">
        <v>5</v>
      </c>
      <c r="B10" s="19" t="s">
        <v>20</v>
      </c>
      <c r="C10" s="14" t="s">
        <v>95</v>
      </c>
      <c r="D10" s="14" t="s">
        <v>87</v>
      </c>
      <c r="E10" s="13">
        <v>860</v>
      </c>
      <c r="F10" s="15">
        <v>15.7</v>
      </c>
      <c r="G10" s="16">
        <f t="shared" si="0"/>
        <v>13502</v>
      </c>
      <c r="H10" s="16" t="s">
        <v>93</v>
      </c>
      <c r="I10" s="16" t="s">
        <v>94</v>
      </c>
      <c r="J10" s="8" t="s">
        <v>12</v>
      </c>
      <c r="K10" s="11">
        <f t="shared" si="1"/>
        <v>0.03</v>
      </c>
    </row>
    <row r="11" spans="1:11" ht="45" x14ac:dyDescent="0.2">
      <c r="A11" s="9">
        <v>6</v>
      </c>
      <c r="B11" s="19" t="s">
        <v>21</v>
      </c>
      <c r="C11" s="14">
        <v>439804</v>
      </c>
      <c r="D11" s="14" t="s">
        <v>87</v>
      </c>
      <c r="E11" s="13">
        <f>380+8</f>
        <v>388</v>
      </c>
      <c r="F11" s="15">
        <v>27.63</v>
      </c>
      <c r="G11" s="16">
        <f t="shared" si="0"/>
        <v>10720.44</v>
      </c>
      <c r="H11" s="16" t="s">
        <v>93</v>
      </c>
      <c r="I11" s="16" t="s">
        <v>94</v>
      </c>
      <c r="J11" s="8" t="s">
        <v>12</v>
      </c>
      <c r="K11" s="11">
        <f t="shared" si="1"/>
        <v>0.05</v>
      </c>
    </row>
    <row r="12" spans="1:11" ht="45" x14ac:dyDescent="0.2">
      <c r="A12" s="9">
        <v>7</v>
      </c>
      <c r="B12" s="19" t="s">
        <v>22</v>
      </c>
      <c r="C12" s="14">
        <v>439805</v>
      </c>
      <c r="D12" s="14" t="s">
        <v>87</v>
      </c>
      <c r="E12" s="13">
        <v>48</v>
      </c>
      <c r="F12" s="15">
        <v>28.33</v>
      </c>
      <c r="G12" s="16">
        <f t="shared" si="0"/>
        <v>1359.84</v>
      </c>
      <c r="H12" s="16" t="s">
        <v>93</v>
      </c>
      <c r="I12" s="16" t="s">
        <v>94</v>
      </c>
      <c r="J12" s="8" t="s">
        <v>12</v>
      </c>
      <c r="K12" s="11">
        <f t="shared" si="1"/>
        <v>0.05</v>
      </c>
    </row>
    <row r="13" spans="1:11" ht="45" x14ac:dyDescent="0.2">
      <c r="A13" s="9">
        <v>8</v>
      </c>
      <c r="B13" s="19" t="s">
        <v>23</v>
      </c>
      <c r="C13" s="14">
        <v>397494</v>
      </c>
      <c r="D13" s="14" t="s">
        <v>87</v>
      </c>
      <c r="E13" s="13">
        <v>390</v>
      </c>
      <c r="F13" s="15">
        <v>28.16</v>
      </c>
      <c r="G13" s="16">
        <f t="shared" si="0"/>
        <v>10982.4</v>
      </c>
      <c r="H13" s="16" t="s">
        <v>93</v>
      </c>
      <c r="I13" s="16" t="s">
        <v>94</v>
      </c>
      <c r="J13" s="8" t="s">
        <v>12</v>
      </c>
      <c r="K13" s="11">
        <f t="shared" si="1"/>
        <v>0.05</v>
      </c>
    </row>
    <row r="14" spans="1:11" ht="45" x14ac:dyDescent="0.2">
      <c r="A14" s="9">
        <v>9</v>
      </c>
      <c r="B14" s="19" t="s">
        <v>24</v>
      </c>
      <c r="C14" s="14">
        <v>439806</v>
      </c>
      <c r="D14" s="14" t="s">
        <v>87</v>
      </c>
      <c r="E14" s="13">
        <v>15</v>
      </c>
      <c r="F14" s="15">
        <v>33.659999999999997</v>
      </c>
      <c r="G14" s="16">
        <f t="shared" si="0"/>
        <v>504.9</v>
      </c>
      <c r="H14" s="16" t="s">
        <v>93</v>
      </c>
      <c r="I14" s="16" t="s">
        <v>94</v>
      </c>
      <c r="J14" s="8" t="s">
        <v>12</v>
      </c>
      <c r="K14" s="11">
        <f t="shared" si="1"/>
        <v>0.05</v>
      </c>
    </row>
    <row r="15" spans="1:11" ht="56.25" x14ac:dyDescent="0.2">
      <c r="A15" s="9">
        <v>10</v>
      </c>
      <c r="B15" s="19" t="s">
        <v>25</v>
      </c>
      <c r="C15" s="14" t="s">
        <v>97</v>
      </c>
      <c r="D15" s="14" t="s">
        <v>88</v>
      </c>
      <c r="E15" s="13">
        <v>32</v>
      </c>
      <c r="F15" s="15">
        <v>59.03</v>
      </c>
      <c r="G15" s="16">
        <f t="shared" si="0"/>
        <v>1888.96</v>
      </c>
      <c r="H15" s="16" t="s">
        <v>93</v>
      </c>
      <c r="I15" s="16" t="s">
        <v>94</v>
      </c>
      <c r="J15" s="8" t="s">
        <v>12</v>
      </c>
      <c r="K15" s="11">
        <f t="shared" si="1"/>
        <v>0.1</v>
      </c>
    </row>
    <row r="16" spans="1:11" ht="56.25" x14ac:dyDescent="0.2">
      <c r="A16" s="9">
        <v>11</v>
      </c>
      <c r="B16" s="19" t="s">
        <v>26</v>
      </c>
      <c r="C16" s="14">
        <v>399982</v>
      </c>
      <c r="D16" s="14" t="s">
        <v>88</v>
      </c>
      <c r="E16" s="13">
        <v>25</v>
      </c>
      <c r="F16" s="15">
        <v>59.59</v>
      </c>
      <c r="G16" s="16">
        <f t="shared" si="0"/>
        <v>1489.75</v>
      </c>
      <c r="H16" s="16" t="s">
        <v>93</v>
      </c>
      <c r="I16" s="16" t="s">
        <v>94</v>
      </c>
      <c r="J16" s="8" t="s">
        <v>12</v>
      </c>
      <c r="K16" s="11">
        <f t="shared" si="1"/>
        <v>0.1</v>
      </c>
    </row>
    <row r="17" spans="1:11" ht="78.75" x14ac:dyDescent="0.2">
      <c r="A17" s="9">
        <v>12</v>
      </c>
      <c r="B17" s="19" t="s">
        <v>27</v>
      </c>
      <c r="C17" s="14" t="s">
        <v>98</v>
      </c>
      <c r="D17" s="14" t="s">
        <v>15</v>
      </c>
      <c r="E17" s="13">
        <v>22</v>
      </c>
      <c r="F17" s="15">
        <v>114.54</v>
      </c>
      <c r="G17" s="16">
        <f t="shared" si="0"/>
        <v>2519.88</v>
      </c>
      <c r="H17" s="16" t="s">
        <v>93</v>
      </c>
      <c r="I17" s="16" t="s">
        <v>94</v>
      </c>
      <c r="J17" s="8" t="s">
        <v>12</v>
      </c>
      <c r="K17" s="11">
        <f t="shared" si="1"/>
        <v>0.12</v>
      </c>
    </row>
    <row r="18" spans="1:11" ht="67.5" x14ac:dyDescent="0.2">
      <c r="A18" s="9">
        <v>13</v>
      </c>
      <c r="B18" s="19" t="s">
        <v>28</v>
      </c>
      <c r="C18" s="14">
        <v>404566</v>
      </c>
      <c r="D18" s="14" t="s">
        <v>15</v>
      </c>
      <c r="E18" s="13">
        <v>22</v>
      </c>
      <c r="F18" s="15">
        <v>96.42</v>
      </c>
      <c r="G18" s="16">
        <f t="shared" si="0"/>
        <v>2121.2400000000002</v>
      </c>
      <c r="H18" s="16" t="s">
        <v>93</v>
      </c>
      <c r="I18" s="16" t="s">
        <v>94</v>
      </c>
      <c r="J18" s="8" t="s">
        <v>12</v>
      </c>
      <c r="K18" s="11">
        <f t="shared" si="1"/>
        <v>0.1</v>
      </c>
    </row>
    <row r="19" spans="1:11" ht="78.75" x14ac:dyDescent="0.2">
      <c r="A19" s="9">
        <v>14</v>
      </c>
      <c r="B19" s="19" t="s">
        <v>29</v>
      </c>
      <c r="C19" s="14">
        <v>392298</v>
      </c>
      <c r="D19" s="14" t="s">
        <v>15</v>
      </c>
      <c r="E19" s="13">
        <v>44</v>
      </c>
      <c r="F19" s="15">
        <v>144.94999999999999</v>
      </c>
      <c r="G19" s="16">
        <f t="shared" si="0"/>
        <v>6377.7999999999993</v>
      </c>
      <c r="H19" s="16" t="s">
        <v>93</v>
      </c>
      <c r="I19" s="16" t="s">
        <v>94</v>
      </c>
      <c r="J19" s="8" t="s">
        <v>12</v>
      </c>
      <c r="K19" s="11">
        <f t="shared" si="1"/>
        <v>0.12</v>
      </c>
    </row>
    <row r="20" spans="1:11" ht="45" x14ac:dyDescent="0.2">
      <c r="A20" s="9">
        <v>15</v>
      </c>
      <c r="B20" s="19" t="s">
        <v>30</v>
      </c>
      <c r="C20" s="14">
        <v>395924</v>
      </c>
      <c r="D20" s="14" t="s">
        <v>15</v>
      </c>
      <c r="E20" s="13">
        <v>22</v>
      </c>
      <c r="F20" s="15">
        <v>314</v>
      </c>
      <c r="G20" s="16">
        <f t="shared" si="0"/>
        <v>6908</v>
      </c>
      <c r="H20" s="16" t="s">
        <v>93</v>
      </c>
      <c r="I20" s="16" t="s">
        <v>94</v>
      </c>
      <c r="J20" s="8" t="s">
        <v>12</v>
      </c>
      <c r="K20" s="11">
        <f t="shared" si="1"/>
        <v>0.2</v>
      </c>
    </row>
    <row r="21" spans="1:11" ht="67.5" x14ac:dyDescent="0.2">
      <c r="A21" s="9">
        <v>16</v>
      </c>
      <c r="B21" s="19" t="s">
        <v>31</v>
      </c>
      <c r="C21" s="14">
        <v>435589</v>
      </c>
      <c r="D21" s="14" t="s">
        <v>15</v>
      </c>
      <c r="E21" s="13">
        <v>14</v>
      </c>
      <c r="F21" s="15">
        <v>265.64999999999998</v>
      </c>
      <c r="G21" s="16">
        <f t="shared" si="0"/>
        <v>3719.0999999999995</v>
      </c>
      <c r="H21" s="16" t="s">
        <v>93</v>
      </c>
      <c r="I21" s="16" t="s">
        <v>94</v>
      </c>
      <c r="J21" s="8" t="s">
        <v>12</v>
      </c>
      <c r="K21" s="11">
        <f t="shared" si="1"/>
        <v>0.2</v>
      </c>
    </row>
    <row r="22" spans="1:11" ht="56.25" x14ac:dyDescent="0.2">
      <c r="A22" s="9">
        <v>17</v>
      </c>
      <c r="B22" s="19" t="s">
        <v>32</v>
      </c>
      <c r="C22" s="14">
        <v>427212</v>
      </c>
      <c r="D22" s="14" t="s">
        <v>15</v>
      </c>
      <c r="E22" s="13">
        <v>12</v>
      </c>
      <c r="F22" s="15">
        <v>247.61</v>
      </c>
      <c r="G22" s="16">
        <f t="shared" si="0"/>
        <v>2971.32</v>
      </c>
      <c r="H22" s="16" t="s">
        <v>93</v>
      </c>
      <c r="I22" s="16" t="s">
        <v>94</v>
      </c>
      <c r="J22" s="8" t="s">
        <v>12</v>
      </c>
      <c r="K22" s="11">
        <f t="shared" si="1"/>
        <v>0.2</v>
      </c>
    </row>
    <row r="23" spans="1:11" ht="56.25" x14ac:dyDescent="0.2">
      <c r="A23" s="9">
        <v>18</v>
      </c>
      <c r="B23" s="19" t="s">
        <v>33</v>
      </c>
      <c r="C23" s="14">
        <v>427212</v>
      </c>
      <c r="D23" s="14" t="s">
        <v>87</v>
      </c>
      <c r="E23" s="13">
        <v>6</v>
      </c>
      <c r="F23" s="15">
        <v>166.67</v>
      </c>
      <c r="G23" s="16">
        <f t="shared" si="0"/>
        <v>1000.02</v>
      </c>
      <c r="H23" s="16" t="s">
        <v>93</v>
      </c>
      <c r="I23" s="16" t="s">
        <v>94</v>
      </c>
      <c r="J23" s="8" t="s">
        <v>12</v>
      </c>
      <c r="K23" s="11">
        <f t="shared" si="1"/>
        <v>0.12</v>
      </c>
    </row>
    <row r="24" spans="1:11" ht="67.5" x14ac:dyDescent="0.2">
      <c r="A24" s="9">
        <v>19</v>
      </c>
      <c r="B24" s="19" t="s">
        <v>34</v>
      </c>
      <c r="C24" s="14">
        <v>427212</v>
      </c>
      <c r="D24" s="14" t="s">
        <v>87</v>
      </c>
      <c r="E24" s="13">
        <v>3</v>
      </c>
      <c r="F24" s="15">
        <v>81.33</v>
      </c>
      <c r="G24" s="16">
        <f t="shared" si="0"/>
        <v>243.99</v>
      </c>
      <c r="H24" s="16" t="s">
        <v>93</v>
      </c>
      <c r="I24" s="16" t="s">
        <v>94</v>
      </c>
      <c r="J24" s="8" t="s">
        <v>12</v>
      </c>
      <c r="K24" s="11">
        <f t="shared" si="1"/>
        <v>0.1</v>
      </c>
    </row>
    <row r="25" spans="1:11" ht="67.5" x14ac:dyDescent="0.2">
      <c r="A25" s="9">
        <v>20</v>
      </c>
      <c r="B25" s="19" t="s">
        <v>35</v>
      </c>
      <c r="C25" s="14">
        <v>427212</v>
      </c>
      <c r="D25" s="14" t="s">
        <v>87</v>
      </c>
      <c r="E25" s="13">
        <v>9</v>
      </c>
      <c r="F25" s="15">
        <v>103.33</v>
      </c>
      <c r="G25" s="16">
        <f t="shared" si="0"/>
        <v>929.97</v>
      </c>
      <c r="H25" s="16" t="s">
        <v>93</v>
      </c>
      <c r="I25" s="16" t="s">
        <v>94</v>
      </c>
      <c r="J25" s="8" t="s">
        <v>12</v>
      </c>
      <c r="K25" s="11">
        <f t="shared" si="1"/>
        <v>0.12</v>
      </c>
    </row>
    <row r="26" spans="1:11" ht="67.5" x14ac:dyDescent="0.2">
      <c r="A26" s="9">
        <v>21</v>
      </c>
      <c r="B26" s="19" t="s">
        <v>36</v>
      </c>
      <c r="C26" s="14">
        <v>427212</v>
      </c>
      <c r="D26" s="14" t="s">
        <v>87</v>
      </c>
      <c r="E26" s="13">
        <v>46</v>
      </c>
      <c r="F26" s="15">
        <v>165</v>
      </c>
      <c r="G26" s="16">
        <f t="shared" si="0"/>
        <v>7590</v>
      </c>
      <c r="H26" s="16" t="s">
        <v>93</v>
      </c>
      <c r="I26" s="16" t="s">
        <v>94</v>
      </c>
      <c r="J26" s="8" t="s">
        <v>12</v>
      </c>
      <c r="K26" s="11">
        <f t="shared" si="1"/>
        <v>0.12</v>
      </c>
    </row>
    <row r="27" spans="1:11" ht="67.5" x14ac:dyDescent="0.2">
      <c r="A27" s="9">
        <v>22</v>
      </c>
      <c r="B27" s="19" t="s">
        <v>37</v>
      </c>
      <c r="C27" s="14">
        <v>427212</v>
      </c>
      <c r="D27" s="14" t="s">
        <v>87</v>
      </c>
      <c r="E27" s="13">
        <v>74</v>
      </c>
      <c r="F27" s="15">
        <v>111.17</v>
      </c>
      <c r="G27" s="16">
        <f t="shared" si="0"/>
        <v>8226.58</v>
      </c>
      <c r="H27" s="16" t="s">
        <v>93</v>
      </c>
      <c r="I27" s="16" t="s">
        <v>94</v>
      </c>
      <c r="J27" s="8" t="s">
        <v>12</v>
      </c>
      <c r="K27" s="11">
        <f t="shared" si="1"/>
        <v>0.12</v>
      </c>
    </row>
    <row r="28" spans="1:11" ht="67.5" x14ac:dyDescent="0.2">
      <c r="A28" s="9">
        <v>23</v>
      </c>
      <c r="B28" s="19" t="s">
        <v>38</v>
      </c>
      <c r="C28" s="14">
        <v>427212</v>
      </c>
      <c r="D28" s="14" t="s">
        <v>87</v>
      </c>
      <c r="E28" s="13">
        <v>72</v>
      </c>
      <c r="F28" s="15">
        <v>139.09</v>
      </c>
      <c r="G28" s="16">
        <f t="shared" si="0"/>
        <v>10014.48</v>
      </c>
      <c r="H28" s="16" t="s">
        <v>93</v>
      </c>
      <c r="I28" s="16" t="s">
        <v>94</v>
      </c>
      <c r="J28" s="8" t="s">
        <v>12</v>
      </c>
      <c r="K28" s="11">
        <f t="shared" si="1"/>
        <v>0.12</v>
      </c>
    </row>
    <row r="29" spans="1:11" ht="56.25" x14ac:dyDescent="0.2">
      <c r="A29" s="9">
        <v>24</v>
      </c>
      <c r="B29" s="19" t="s">
        <v>39</v>
      </c>
      <c r="C29" s="14">
        <v>427212</v>
      </c>
      <c r="D29" s="14" t="s">
        <v>15</v>
      </c>
      <c r="E29" s="13">
        <v>45</v>
      </c>
      <c r="F29" s="15">
        <v>305.67</v>
      </c>
      <c r="G29" s="16">
        <f t="shared" si="0"/>
        <v>13755.150000000001</v>
      </c>
      <c r="H29" s="16" t="s">
        <v>93</v>
      </c>
      <c r="I29" s="16" t="s">
        <v>94</v>
      </c>
      <c r="J29" s="8" t="s">
        <v>12</v>
      </c>
      <c r="K29" s="11">
        <f t="shared" si="1"/>
        <v>0.2</v>
      </c>
    </row>
    <row r="30" spans="1:11" ht="67.5" x14ac:dyDescent="0.2">
      <c r="A30" s="9">
        <v>25</v>
      </c>
      <c r="B30" s="19" t="s">
        <v>40</v>
      </c>
      <c r="C30" s="14">
        <v>421350</v>
      </c>
      <c r="D30" s="14" t="s">
        <v>15</v>
      </c>
      <c r="E30" s="13">
        <v>34</v>
      </c>
      <c r="F30" s="15">
        <v>167.82</v>
      </c>
      <c r="G30" s="16">
        <f t="shared" si="0"/>
        <v>5705.88</v>
      </c>
      <c r="H30" s="16" t="s">
        <v>93</v>
      </c>
      <c r="I30" s="16" t="s">
        <v>94</v>
      </c>
      <c r="J30" s="8" t="s">
        <v>12</v>
      </c>
      <c r="K30" s="11">
        <f t="shared" si="1"/>
        <v>0.12</v>
      </c>
    </row>
    <row r="31" spans="1:11" ht="67.5" x14ac:dyDescent="0.2">
      <c r="A31" s="9">
        <v>26</v>
      </c>
      <c r="B31" s="19" t="s">
        <v>41</v>
      </c>
      <c r="C31" s="14">
        <v>426984</v>
      </c>
      <c r="D31" s="14" t="s">
        <v>15</v>
      </c>
      <c r="E31" s="13">
        <v>34</v>
      </c>
      <c r="F31" s="15">
        <v>250.67</v>
      </c>
      <c r="G31" s="16">
        <f t="shared" si="0"/>
        <v>8522.7799999999988</v>
      </c>
      <c r="H31" s="16" t="s">
        <v>93</v>
      </c>
      <c r="I31" s="16" t="s">
        <v>94</v>
      </c>
      <c r="J31" s="8" t="s">
        <v>12</v>
      </c>
      <c r="K31" s="11">
        <f t="shared" si="1"/>
        <v>0.2</v>
      </c>
    </row>
    <row r="32" spans="1:11" ht="247.5" x14ac:dyDescent="0.2">
      <c r="A32" s="9">
        <v>27</v>
      </c>
      <c r="B32" s="19" t="s">
        <v>42</v>
      </c>
      <c r="C32" s="14">
        <v>427212</v>
      </c>
      <c r="D32" s="14" t="s">
        <v>89</v>
      </c>
      <c r="E32" s="13">
        <v>19</v>
      </c>
      <c r="F32" s="15">
        <v>897.5</v>
      </c>
      <c r="G32" s="16">
        <f t="shared" si="0"/>
        <v>17052.5</v>
      </c>
      <c r="H32" s="16" t="s">
        <v>93</v>
      </c>
      <c r="I32" s="16" t="s">
        <v>94</v>
      </c>
      <c r="J32" s="8" t="s">
        <v>12</v>
      </c>
      <c r="K32" s="11">
        <f t="shared" si="1"/>
        <v>0.4</v>
      </c>
    </row>
    <row r="33" spans="1:11" ht="123.75" x14ac:dyDescent="0.2">
      <c r="A33" s="9">
        <v>28</v>
      </c>
      <c r="B33" s="19" t="s">
        <v>43</v>
      </c>
      <c r="C33" s="14">
        <v>427212</v>
      </c>
      <c r="D33" s="14" t="s">
        <v>89</v>
      </c>
      <c r="E33" s="13">
        <v>9</v>
      </c>
      <c r="F33" s="15">
        <v>2091.87</v>
      </c>
      <c r="G33" s="16">
        <f t="shared" si="0"/>
        <v>18826.829999999998</v>
      </c>
      <c r="H33" s="16" t="s">
        <v>93</v>
      </c>
      <c r="I33" s="16" t="s">
        <v>94</v>
      </c>
      <c r="J33" s="8" t="s">
        <v>12</v>
      </c>
      <c r="K33" s="11">
        <f t="shared" si="1"/>
        <v>0.8</v>
      </c>
    </row>
    <row r="34" spans="1:11" ht="123.75" x14ac:dyDescent="0.2">
      <c r="A34" s="9">
        <v>29</v>
      </c>
      <c r="B34" s="19" t="s">
        <v>44</v>
      </c>
      <c r="C34" s="14">
        <v>427212</v>
      </c>
      <c r="D34" s="14" t="s">
        <v>89</v>
      </c>
      <c r="E34" s="13">
        <v>7</v>
      </c>
      <c r="F34" s="15">
        <v>1657.33</v>
      </c>
      <c r="G34" s="16">
        <f t="shared" si="0"/>
        <v>11601.31</v>
      </c>
      <c r="H34" s="16" t="s">
        <v>93</v>
      </c>
      <c r="I34" s="16" t="s">
        <v>94</v>
      </c>
      <c r="J34" s="8" t="s">
        <v>12</v>
      </c>
      <c r="K34" s="11">
        <f t="shared" si="1"/>
        <v>0.5</v>
      </c>
    </row>
    <row r="35" spans="1:11" ht="67.5" x14ac:dyDescent="0.2">
      <c r="A35" s="9">
        <v>30</v>
      </c>
      <c r="B35" s="19" t="s">
        <v>45</v>
      </c>
      <c r="C35" s="14">
        <v>427212</v>
      </c>
      <c r="D35" s="14" t="s">
        <v>15</v>
      </c>
      <c r="E35" s="13">
        <v>27</v>
      </c>
      <c r="F35" s="15">
        <v>167.67</v>
      </c>
      <c r="G35" s="16">
        <f t="shared" si="0"/>
        <v>4527.0899999999992</v>
      </c>
      <c r="H35" s="16" t="s">
        <v>93</v>
      </c>
      <c r="I35" s="16" t="s">
        <v>94</v>
      </c>
      <c r="J35" s="8" t="s">
        <v>12</v>
      </c>
      <c r="K35" s="11">
        <f t="shared" si="1"/>
        <v>0.12</v>
      </c>
    </row>
    <row r="36" spans="1:11" ht="67.5" x14ac:dyDescent="0.2">
      <c r="A36" s="9">
        <v>31</v>
      </c>
      <c r="B36" s="19" t="s">
        <v>46</v>
      </c>
      <c r="C36" s="14" t="s">
        <v>99</v>
      </c>
      <c r="D36" s="14" t="s">
        <v>15</v>
      </c>
      <c r="E36" s="13">
        <v>27</v>
      </c>
      <c r="F36" s="15">
        <v>145.15</v>
      </c>
      <c r="G36" s="16">
        <f t="shared" si="0"/>
        <v>3919.05</v>
      </c>
      <c r="H36" s="16" t="s">
        <v>93</v>
      </c>
      <c r="I36" s="16" t="s">
        <v>94</v>
      </c>
      <c r="J36" s="8" t="s">
        <v>12</v>
      </c>
      <c r="K36" s="11">
        <f t="shared" si="1"/>
        <v>0.12</v>
      </c>
    </row>
    <row r="37" spans="1:11" ht="22.5" x14ac:dyDescent="0.2">
      <c r="A37" s="9">
        <v>32</v>
      </c>
      <c r="B37" s="19" t="s">
        <v>47</v>
      </c>
      <c r="C37" s="14">
        <v>437172</v>
      </c>
      <c r="D37" s="14" t="s">
        <v>87</v>
      </c>
      <c r="E37" s="13">
        <v>50</v>
      </c>
      <c r="F37" s="15">
        <v>412</v>
      </c>
      <c r="G37" s="16">
        <f t="shared" si="0"/>
        <v>20600</v>
      </c>
      <c r="H37" s="16" t="s">
        <v>93</v>
      </c>
      <c r="I37" s="16" t="s">
        <v>94</v>
      </c>
      <c r="J37" s="8" t="s">
        <v>12</v>
      </c>
      <c r="K37" s="11">
        <f t="shared" si="1"/>
        <v>0.2</v>
      </c>
    </row>
    <row r="38" spans="1:11" ht="22.5" x14ac:dyDescent="0.2">
      <c r="A38" s="9">
        <v>33</v>
      </c>
      <c r="B38" s="19" t="s">
        <v>48</v>
      </c>
      <c r="C38" s="14">
        <v>208850</v>
      </c>
      <c r="D38" s="14" t="s">
        <v>87</v>
      </c>
      <c r="E38" s="13">
        <v>18</v>
      </c>
      <c r="F38" s="15">
        <v>129.66999999999999</v>
      </c>
      <c r="G38" s="16">
        <f t="shared" si="0"/>
        <v>2334.06</v>
      </c>
      <c r="H38" s="16" t="s">
        <v>93</v>
      </c>
      <c r="I38" s="16" t="s">
        <v>94</v>
      </c>
      <c r="J38" s="8" t="s">
        <v>12</v>
      </c>
      <c r="K38" s="11">
        <f t="shared" si="1"/>
        <v>0.12</v>
      </c>
    </row>
    <row r="39" spans="1:11" ht="22.5" x14ac:dyDescent="0.2">
      <c r="A39" s="9">
        <v>34</v>
      </c>
      <c r="B39" s="19" t="s">
        <v>49</v>
      </c>
      <c r="C39" s="14">
        <v>437173</v>
      </c>
      <c r="D39" s="14" t="s">
        <v>87</v>
      </c>
      <c r="E39" s="13">
        <v>35</v>
      </c>
      <c r="F39" s="15">
        <v>146.66999999999999</v>
      </c>
      <c r="G39" s="16">
        <f t="shared" si="0"/>
        <v>5133.45</v>
      </c>
      <c r="H39" s="16" t="s">
        <v>93</v>
      </c>
      <c r="I39" s="16" t="s">
        <v>94</v>
      </c>
      <c r="J39" s="8" t="s">
        <v>12</v>
      </c>
      <c r="K39" s="11">
        <f t="shared" si="1"/>
        <v>0.12</v>
      </c>
    </row>
    <row r="40" spans="1:11" ht="22.5" x14ac:dyDescent="0.2">
      <c r="A40" s="9">
        <v>35</v>
      </c>
      <c r="B40" s="19" t="s">
        <v>50</v>
      </c>
      <c r="C40" s="14">
        <v>437174</v>
      </c>
      <c r="D40" s="14" t="s">
        <v>87</v>
      </c>
      <c r="E40" s="13">
        <v>33</v>
      </c>
      <c r="F40" s="15">
        <v>227</v>
      </c>
      <c r="G40" s="16">
        <f t="shared" si="0"/>
        <v>7491</v>
      </c>
      <c r="H40" s="16" t="s">
        <v>93</v>
      </c>
      <c r="I40" s="16" t="s">
        <v>94</v>
      </c>
      <c r="J40" s="8" t="s">
        <v>12</v>
      </c>
      <c r="K40" s="11">
        <f t="shared" si="1"/>
        <v>0.2</v>
      </c>
    </row>
    <row r="41" spans="1:11" ht="101.25" x14ac:dyDescent="0.2">
      <c r="A41" s="9">
        <v>36</v>
      </c>
      <c r="B41" s="19" t="s">
        <v>51</v>
      </c>
      <c r="C41" s="14">
        <v>375573</v>
      </c>
      <c r="D41" s="14" t="s">
        <v>87</v>
      </c>
      <c r="E41" s="13">
        <f>107+10</f>
        <v>117</v>
      </c>
      <c r="F41" s="15">
        <v>48.3</v>
      </c>
      <c r="G41" s="16">
        <f t="shared" si="0"/>
        <v>5651.0999999999995</v>
      </c>
      <c r="H41" s="16" t="s">
        <v>93</v>
      </c>
      <c r="I41" s="16" t="s">
        <v>94</v>
      </c>
      <c r="J41" s="8" t="s">
        <v>12</v>
      </c>
      <c r="K41" s="11">
        <f t="shared" si="1"/>
        <v>0.05</v>
      </c>
    </row>
    <row r="42" spans="1:11" ht="112.5" x14ac:dyDescent="0.2">
      <c r="A42" s="9">
        <v>37</v>
      </c>
      <c r="B42" s="19" t="s">
        <v>52</v>
      </c>
      <c r="C42" s="14">
        <v>437168</v>
      </c>
      <c r="D42" s="14" t="s">
        <v>86</v>
      </c>
      <c r="E42" s="13">
        <v>33</v>
      </c>
      <c r="F42" s="15">
        <v>50</v>
      </c>
      <c r="G42" s="16">
        <f t="shared" si="0"/>
        <v>1650</v>
      </c>
      <c r="H42" s="16" t="s">
        <v>93</v>
      </c>
      <c r="I42" s="16" t="s">
        <v>94</v>
      </c>
      <c r="J42" s="8" t="s">
        <v>12</v>
      </c>
      <c r="K42" s="11">
        <f t="shared" si="1"/>
        <v>0.05</v>
      </c>
    </row>
    <row r="43" spans="1:11" ht="112.5" x14ac:dyDescent="0.2">
      <c r="A43" s="9">
        <v>38</v>
      </c>
      <c r="B43" s="19" t="s">
        <v>53</v>
      </c>
      <c r="C43" s="14">
        <v>437166</v>
      </c>
      <c r="D43" s="14" t="s">
        <v>86</v>
      </c>
      <c r="E43" s="13">
        <v>195</v>
      </c>
      <c r="F43" s="15">
        <v>41.27</v>
      </c>
      <c r="G43" s="16">
        <f t="shared" si="0"/>
        <v>8047.6500000000005</v>
      </c>
      <c r="H43" s="16" t="s">
        <v>93</v>
      </c>
      <c r="I43" s="16" t="s">
        <v>94</v>
      </c>
      <c r="J43" s="8" t="s">
        <v>12</v>
      </c>
      <c r="K43" s="11">
        <f t="shared" si="1"/>
        <v>0.05</v>
      </c>
    </row>
    <row r="44" spans="1:11" ht="112.5" x14ac:dyDescent="0.2">
      <c r="A44" s="9">
        <v>39</v>
      </c>
      <c r="B44" s="19" t="s">
        <v>54</v>
      </c>
      <c r="C44" s="14">
        <v>437174</v>
      </c>
      <c r="D44" s="14" t="s">
        <v>86</v>
      </c>
      <c r="E44" s="13">
        <v>128</v>
      </c>
      <c r="F44" s="15">
        <v>45</v>
      </c>
      <c r="G44" s="16">
        <f t="shared" si="0"/>
        <v>5760</v>
      </c>
      <c r="H44" s="16" t="s">
        <v>93</v>
      </c>
      <c r="I44" s="16" t="s">
        <v>94</v>
      </c>
      <c r="J44" s="8" t="s">
        <v>12</v>
      </c>
      <c r="K44" s="11">
        <f t="shared" si="1"/>
        <v>0.05</v>
      </c>
    </row>
    <row r="45" spans="1:11" ht="112.5" x14ac:dyDescent="0.2">
      <c r="A45" s="9">
        <v>40</v>
      </c>
      <c r="B45" s="19" t="s">
        <v>55</v>
      </c>
      <c r="C45" s="14">
        <v>437172</v>
      </c>
      <c r="D45" s="14" t="s">
        <v>86</v>
      </c>
      <c r="E45" s="13">
        <v>49</v>
      </c>
      <c r="F45" s="12">
        <v>41.26</v>
      </c>
      <c r="G45" s="16">
        <f t="shared" si="0"/>
        <v>2021.74</v>
      </c>
      <c r="H45" s="16" t="s">
        <v>93</v>
      </c>
      <c r="I45" s="16" t="s">
        <v>94</v>
      </c>
      <c r="J45" s="8" t="s">
        <v>12</v>
      </c>
      <c r="K45" s="11">
        <f t="shared" si="1"/>
        <v>0.05</v>
      </c>
    </row>
    <row r="46" spans="1:11" ht="22.5" x14ac:dyDescent="0.2">
      <c r="A46" s="9">
        <v>41</v>
      </c>
      <c r="B46" s="19" t="s">
        <v>56</v>
      </c>
      <c r="C46" s="14">
        <v>413357</v>
      </c>
      <c r="D46" s="14" t="s">
        <v>15</v>
      </c>
      <c r="E46" s="13">
        <v>8</v>
      </c>
      <c r="F46" s="12">
        <v>55.6</v>
      </c>
      <c r="G46" s="16">
        <f t="shared" si="0"/>
        <v>444.8</v>
      </c>
      <c r="H46" s="16" t="s">
        <v>93</v>
      </c>
      <c r="I46" s="16" t="s">
        <v>94</v>
      </c>
      <c r="J46" s="8" t="s">
        <v>12</v>
      </c>
      <c r="K46" s="11">
        <f t="shared" si="1"/>
        <v>0.1</v>
      </c>
    </row>
    <row r="47" spans="1:11" ht="56.25" x14ac:dyDescent="0.2">
      <c r="A47" s="9">
        <v>42</v>
      </c>
      <c r="B47" s="19" t="s">
        <v>57</v>
      </c>
      <c r="C47" s="14">
        <v>439703</v>
      </c>
      <c r="D47" s="14" t="s">
        <v>87</v>
      </c>
      <c r="E47" s="13">
        <f>143+5</f>
        <v>148</v>
      </c>
      <c r="F47" s="12">
        <v>52.63</v>
      </c>
      <c r="G47" s="16">
        <f t="shared" si="0"/>
        <v>7789.2400000000007</v>
      </c>
      <c r="H47" s="16" t="s">
        <v>93</v>
      </c>
      <c r="I47" s="16" t="s">
        <v>94</v>
      </c>
      <c r="J47" s="8" t="s">
        <v>12</v>
      </c>
      <c r="K47" s="11">
        <f t="shared" si="1"/>
        <v>0.1</v>
      </c>
    </row>
    <row r="48" spans="1:11" ht="56.25" x14ac:dyDescent="0.2">
      <c r="A48" s="9">
        <v>43</v>
      </c>
      <c r="B48" s="19" t="s">
        <v>58</v>
      </c>
      <c r="C48" s="14">
        <v>439713</v>
      </c>
      <c r="D48" s="14" t="s">
        <v>87</v>
      </c>
      <c r="E48" s="13">
        <f>147+5</f>
        <v>152</v>
      </c>
      <c r="F48" s="12">
        <v>35.36</v>
      </c>
      <c r="G48" s="16">
        <f t="shared" si="0"/>
        <v>5374.72</v>
      </c>
      <c r="H48" s="16" t="s">
        <v>93</v>
      </c>
      <c r="I48" s="16" t="s">
        <v>94</v>
      </c>
      <c r="J48" s="8" t="s">
        <v>12</v>
      </c>
      <c r="K48" s="11">
        <f t="shared" si="1"/>
        <v>0.05</v>
      </c>
    </row>
    <row r="49" spans="1:11" ht="56.25" x14ac:dyDescent="0.2">
      <c r="A49" s="9">
        <v>44</v>
      </c>
      <c r="B49" s="19" t="s">
        <v>59</v>
      </c>
      <c r="C49" s="14">
        <v>439701</v>
      </c>
      <c r="D49" s="14" t="s">
        <v>87</v>
      </c>
      <c r="E49" s="13">
        <f>276+5</f>
        <v>281</v>
      </c>
      <c r="F49" s="12">
        <v>38.450000000000003</v>
      </c>
      <c r="G49" s="16">
        <f t="shared" si="0"/>
        <v>10804.45</v>
      </c>
      <c r="H49" s="16" t="s">
        <v>93</v>
      </c>
      <c r="I49" s="16" t="s">
        <v>94</v>
      </c>
      <c r="J49" s="8" t="s">
        <v>12</v>
      </c>
      <c r="K49" s="11">
        <f t="shared" si="1"/>
        <v>0.05</v>
      </c>
    </row>
    <row r="50" spans="1:11" ht="56.25" x14ac:dyDescent="0.2">
      <c r="A50" s="9">
        <v>45</v>
      </c>
      <c r="B50" s="19" t="s">
        <v>60</v>
      </c>
      <c r="C50" s="14">
        <v>439645</v>
      </c>
      <c r="D50" s="14" t="s">
        <v>90</v>
      </c>
      <c r="E50" s="13">
        <f>106+5</f>
        <v>111</v>
      </c>
      <c r="F50" s="12">
        <v>36.75</v>
      </c>
      <c r="G50" s="16">
        <f t="shared" si="0"/>
        <v>4079.25</v>
      </c>
      <c r="H50" s="16" t="s">
        <v>93</v>
      </c>
      <c r="I50" s="16" t="s">
        <v>94</v>
      </c>
      <c r="J50" s="8" t="s">
        <v>12</v>
      </c>
      <c r="K50" s="11">
        <f t="shared" si="1"/>
        <v>0.05</v>
      </c>
    </row>
    <row r="51" spans="1:11" ht="56.25" x14ac:dyDescent="0.2">
      <c r="A51" s="9">
        <v>46</v>
      </c>
      <c r="B51" s="19" t="s">
        <v>61</v>
      </c>
      <c r="C51" s="14">
        <v>439636</v>
      </c>
      <c r="D51" s="14" t="s">
        <v>15</v>
      </c>
      <c r="E51" s="13">
        <v>972</v>
      </c>
      <c r="F51" s="23">
        <v>3.6</v>
      </c>
      <c r="G51" s="16">
        <f t="shared" si="0"/>
        <v>3499.2000000000003</v>
      </c>
      <c r="H51" s="16" t="s">
        <v>93</v>
      </c>
      <c r="I51" s="16" t="s">
        <v>94</v>
      </c>
      <c r="J51" s="8" t="s">
        <v>12</v>
      </c>
      <c r="K51" s="11">
        <f t="shared" si="1"/>
        <v>0.01</v>
      </c>
    </row>
    <row r="52" spans="1:11" ht="56.25" x14ac:dyDescent="0.2">
      <c r="A52" s="9">
        <v>47</v>
      </c>
      <c r="B52" s="19" t="s">
        <v>62</v>
      </c>
      <c r="C52" s="14">
        <v>439704</v>
      </c>
      <c r="D52" s="14" t="s">
        <v>87</v>
      </c>
      <c r="E52" s="13">
        <v>94</v>
      </c>
      <c r="F52" s="12">
        <v>62.33</v>
      </c>
      <c r="G52" s="16">
        <f t="shared" si="0"/>
        <v>5859.0199999999995</v>
      </c>
      <c r="H52" s="16" t="s">
        <v>93</v>
      </c>
      <c r="I52" s="16" t="s">
        <v>94</v>
      </c>
      <c r="J52" s="8" t="s">
        <v>12</v>
      </c>
      <c r="K52" s="11">
        <f t="shared" si="1"/>
        <v>0.1</v>
      </c>
    </row>
    <row r="53" spans="1:11" ht="56.25" x14ac:dyDescent="0.2">
      <c r="A53" s="9">
        <v>48</v>
      </c>
      <c r="B53" s="19" t="s">
        <v>63</v>
      </c>
      <c r="C53" s="14">
        <v>459880</v>
      </c>
      <c r="D53" s="14" t="s">
        <v>87</v>
      </c>
      <c r="E53" s="13">
        <v>216</v>
      </c>
      <c r="F53" s="23">
        <v>42</v>
      </c>
      <c r="G53" s="16">
        <f t="shared" si="0"/>
        <v>9072</v>
      </c>
      <c r="H53" s="16" t="s">
        <v>93</v>
      </c>
      <c r="I53" s="16" t="s">
        <v>94</v>
      </c>
      <c r="J53" s="8" t="s">
        <v>12</v>
      </c>
      <c r="K53" s="11">
        <f t="shared" si="1"/>
        <v>0.05</v>
      </c>
    </row>
    <row r="54" spans="1:11" ht="56.25" x14ac:dyDescent="0.2">
      <c r="A54" s="9">
        <v>49</v>
      </c>
      <c r="B54" s="19" t="s">
        <v>64</v>
      </c>
      <c r="C54" s="14">
        <v>455596</v>
      </c>
      <c r="D54" s="14" t="s">
        <v>90</v>
      </c>
      <c r="E54" s="13">
        <v>102</v>
      </c>
      <c r="F54" s="12">
        <v>55.01</v>
      </c>
      <c r="G54" s="16">
        <f t="shared" si="0"/>
        <v>5611.0199999999995</v>
      </c>
      <c r="H54" s="16" t="s">
        <v>93</v>
      </c>
      <c r="I54" s="16" t="s">
        <v>94</v>
      </c>
      <c r="J54" s="8" t="s">
        <v>12</v>
      </c>
      <c r="K54" s="11">
        <f t="shared" si="1"/>
        <v>0.1</v>
      </c>
    </row>
    <row r="55" spans="1:11" ht="56.25" x14ac:dyDescent="0.2">
      <c r="A55" s="9">
        <v>50</v>
      </c>
      <c r="B55" s="19" t="s">
        <v>65</v>
      </c>
      <c r="C55" s="14" t="s">
        <v>101</v>
      </c>
      <c r="D55" s="14" t="s">
        <v>87</v>
      </c>
      <c r="E55" s="13">
        <v>148</v>
      </c>
      <c r="F55" s="23">
        <v>49</v>
      </c>
      <c r="G55" s="16">
        <f t="shared" si="0"/>
        <v>7252</v>
      </c>
      <c r="H55" s="16" t="s">
        <v>93</v>
      </c>
      <c r="I55" s="16" t="s">
        <v>94</v>
      </c>
      <c r="J55" s="8" t="s">
        <v>12</v>
      </c>
      <c r="K55" s="11">
        <f t="shared" si="1"/>
        <v>0.05</v>
      </c>
    </row>
    <row r="56" spans="1:11" ht="56.25" x14ac:dyDescent="0.2">
      <c r="A56" s="9">
        <v>51</v>
      </c>
      <c r="B56" s="19" t="s">
        <v>66</v>
      </c>
      <c r="C56" s="14">
        <v>439639</v>
      </c>
      <c r="D56" s="14" t="s">
        <v>87</v>
      </c>
      <c r="E56" s="13">
        <v>147</v>
      </c>
      <c r="F56" s="23">
        <v>49</v>
      </c>
      <c r="G56" s="16">
        <f t="shared" si="0"/>
        <v>7203</v>
      </c>
      <c r="H56" s="16" t="s">
        <v>93</v>
      </c>
      <c r="I56" s="16" t="s">
        <v>94</v>
      </c>
      <c r="J56" s="8" t="s">
        <v>12</v>
      </c>
      <c r="K56" s="11">
        <f t="shared" si="1"/>
        <v>0.05</v>
      </c>
    </row>
    <row r="57" spans="1:11" ht="56.25" x14ac:dyDescent="0.2">
      <c r="A57" s="9">
        <v>52</v>
      </c>
      <c r="B57" s="19" t="s">
        <v>67</v>
      </c>
      <c r="C57" s="14">
        <v>439629</v>
      </c>
      <c r="D57" s="14" t="s">
        <v>15</v>
      </c>
      <c r="E57" s="13">
        <v>632</v>
      </c>
      <c r="F57" s="12">
        <v>2.65</v>
      </c>
      <c r="G57" s="16">
        <f t="shared" si="0"/>
        <v>1674.8</v>
      </c>
      <c r="H57" s="16" t="s">
        <v>93</v>
      </c>
      <c r="I57" s="16" t="s">
        <v>94</v>
      </c>
      <c r="J57" s="8" t="s">
        <v>12</v>
      </c>
      <c r="K57" s="11">
        <f t="shared" si="1"/>
        <v>0.01</v>
      </c>
    </row>
    <row r="58" spans="1:11" ht="90" x14ac:dyDescent="0.2">
      <c r="A58" s="9">
        <v>53</v>
      </c>
      <c r="B58" s="19" t="s">
        <v>68</v>
      </c>
      <c r="C58" s="14" t="s">
        <v>102</v>
      </c>
      <c r="D58" s="14" t="s">
        <v>87</v>
      </c>
      <c r="E58" s="13">
        <v>4</v>
      </c>
      <c r="F58" s="12">
        <v>53.23</v>
      </c>
      <c r="G58" s="16">
        <f t="shared" si="0"/>
        <v>212.92</v>
      </c>
      <c r="H58" s="16" t="s">
        <v>93</v>
      </c>
      <c r="I58" s="16" t="s">
        <v>94</v>
      </c>
      <c r="J58" s="8" t="s">
        <v>12</v>
      </c>
      <c r="K58" s="11">
        <f t="shared" si="1"/>
        <v>0.1</v>
      </c>
    </row>
    <row r="59" spans="1:11" ht="90" x14ac:dyDescent="0.2">
      <c r="A59" s="9">
        <v>54</v>
      </c>
      <c r="B59" s="20" t="s">
        <v>69</v>
      </c>
      <c r="C59" s="14">
        <v>436005</v>
      </c>
      <c r="D59" s="14" t="s">
        <v>15</v>
      </c>
      <c r="E59" s="17">
        <v>49</v>
      </c>
      <c r="F59" s="12">
        <v>10.15</v>
      </c>
      <c r="G59" s="16">
        <f t="shared" si="0"/>
        <v>497.35</v>
      </c>
      <c r="H59" s="16" t="s">
        <v>93</v>
      </c>
      <c r="I59" s="16" t="s">
        <v>94</v>
      </c>
      <c r="J59" s="8" t="s">
        <v>12</v>
      </c>
      <c r="K59" s="11">
        <f t="shared" si="1"/>
        <v>0.03</v>
      </c>
    </row>
    <row r="60" spans="1:11" ht="90" x14ac:dyDescent="0.2">
      <c r="A60" s="9">
        <v>55</v>
      </c>
      <c r="B60" s="20" t="s">
        <v>70</v>
      </c>
      <c r="C60" s="14">
        <v>436008</v>
      </c>
      <c r="D60" s="14" t="s">
        <v>15</v>
      </c>
      <c r="E60" s="17">
        <v>49</v>
      </c>
      <c r="F60" s="12">
        <v>9.09</v>
      </c>
      <c r="G60" s="16">
        <f t="shared" si="0"/>
        <v>445.40999999999997</v>
      </c>
      <c r="H60" s="16" t="s">
        <v>93</v>
      </c>
      <c r="I60" s="16" t="s">
        <v>94</v>
      </c>
      <c r="J60" s="8" t="s">
        <v>12</v>
      </c>
      <c r="K60" s="11">
        <f t="shared" si="1"/>
        <v>0.02</v>
      </c>
    </row>
    <row r="61" spans="1:11" ht="90" x14ac:dyDescent="0.2">
      <c r="A61" s="9">
        <v>56</v>
      </c>
      <c r="B61" s="20" t="s">
        <v>71</v>
      </c>
      <c r="C61" s="14">
        <v>436009</v>
      </c>
      <c r="D61" s="14" t="s">
        <v>15</v>
      </c>
      <c r="E61" s="17">
        <v>49</v>
      </c>
      <c r="F61" s="12">
        <v>7.01</v>
      </c>
      <c r="G61" s="16">
        <f t="shared" si="0"/>
        <v>343.49</v>
      </c>
      <c r="H61" s="16" t="s">
        <v>93</v>
      </c>
      <c r="I61" s="16" t="s">
        <v>94</v>
      </c>
      <c r="J61" s="8" t="s">
        <v>12</v>
      </c>
      <c r="K61" s="11">
        <f t="shared" si="1"/>
        <v>0.02</v>
      </c>
    </row>
    <row r="62" spans="1:11" ht="90" x14ac:dyDescent="0.2">
      <c r="A62" s="9">
        <v>57</v>
      </c>
      <c r="B62" s="20" t="s">
        <v>72</v>
      </c>
      <c r="C62" s="14">
        <v>435997</v>
      </c>
      <c r="D62" s="14" t="s">
        <v>15</v>
      </c>
      <c r="E62" s="17">
        <v>49</v>
      </c>
      <c r="F62" s="12">
        <v>8.5299999999999994</v>
      </c>
      <c r="G62" s="16">
        <f t="shared" si="0"/>
        <v>417.96999999999997</v>
      </c>
      <c r="H62" s="16" t="s">
        <v>93</v>
      </c>
      <c r="I62" s="16" t="s">
        <v>94</v>
      </c>
      <c r="J62" s="8" t="s">
        <v>12</v>
      </c>
      <c r="K62" s="11">
        <f t="shared" si="1"/>
        <v>0.02</v>
      </c>
    </row>
    <row r="63" spans="1:11" ht="90" x14ac:dyDescent="0.2">
      <c r="A63" s="9">
        <v>58</v>
      </c>
      <c r="B63" s="19" t="s">
        <v>73</v>
      </c>
      <c r="C63" s="14">
        <v>464219</v>
      </c>
      <c r="D63" s="14" t="s">
        <v>15</v>
      </c>
      <c r="E63" s="13">
        <v>127</v>
      </c>
      <c r="F63" s="12">
        <v>9.65</v>
      </c>
      <c r="G63" s="16">
        <f t="shared" si="0"/>
        <v>1225.55</v>
      </c>
      <c r="H63" s="16" t="s">
        <v>93</v>
      </c>
      <c r="I63" s="16" t="s">
        <v>94</v>
      </c>
      <c r="J63" s="8" t="s">
        <v>12</v>
      </c>
      <c r="K63" s="11">
        <f t="shared" si="1"/>
        <v>0.02</v>
      </c>
    </row>
    <row r="64" spans="1:11" ht="90" x14ac:dyDescent="0.2">
      <c r="A64" s="9">
        <v>59</v>
      </c>
      <c r="B64" s="19" t="s">
        <v>74</v>
      </c>
      <c r="C64" s="14">
        <v>464222</v>
      </c>
      <c r="D64" s="14" t="s">
        <v>15</v>
      </c>
      <c r="E64" s="13">
        <v>127</v>
      </c>
      <c r="F64" s="12">
        <v>7.19</v>
      </c>
      <c r="G64" s="16">
        <f t="shared" si="0"/>
        <v>913.13</v>
      </c>
      <c r="H64" s="16" t="s">
        <v>93</v>
      </c>
      <c r="I64" s="16" t="s">
        <v>94</v>
      </c>
      <c r="J64" s="8" t="s">
        <v>12</v>
      </c>
      <c r="K64" s="11">
        <f t="shared" si="1"/>
        <v>0.02</v>
      </c>
    </row>
    <row r="65" spans="1:11" ht="90" x14ac:dyDescent="0.2">
      <c r="A65" s="9">
        <v>60</v>
      </c>
      <c r="B65" s="19" t="s">
        <v>75</v>
      </c>
      <c r="C65" s="14">
        <v>464227</v>
      </c>
      <c r="D65" s="14" t="s">
        <v>15</v>
      </c>
      <c r="E65" s="13">
        <v>127</v>
      </c>
      <c r="F65" s="12">
        <v>9.2799999999999994</v>
      </c>
      <c r="G65" s="16">
        <f t="shared" si="0"/>
        <v>1178.56</v>
      </c>
      <c r="H65" s="16" t="s">
        <v>93</v>
      </c>
      <c r="I65" s="16" t="s">
        <v>94</v>
      </c>
      <c r="J65" s="8" t="s">
        <v>12</v>
      </c>
      <c r="K65" s="11">
        <f t="shared" si="1"/>
        <v>0.02</v>
      </c>
    </row>
    <row r="66" spans="1:11" ht="90" x14ac:dyDescent="0.2">
      <c r="A66" s="9">
        <v>61</v>
      </c>
      <c r="B66" s="19" t="s">
        <v>76</v>
      </c>
      <c r="C66" s="14">
        <v>464223</v>
      </c>
      <c r="D66" s="14" t="s">
        <v>15</v>
      </c>
      <c r="E66" s="13">
        <v>95</v>
      </c>
      <c r="F66" s="12">
        <v>7.47</v>
      </c>
      <c r="G66" s="16">
        <f t="shared" si="0"/>
        <v>709.65</v>
      </c>
      <c r="H66" s="16" t="s">
        <v>93</v>
      </c>
      <c r="I66" s="16" t="s">
        <v>94</v>
      </c>
      <c r="J66" s="8" t="s">
        <v>12</v>
      </c>
      <c r="K66" s="11">
        <f t="shared" si="1"/>
        <v>0.02</v>
      </c>
    </row>
    <row r="67" spans="1:11" ht="90" x14ac:dyDescent="0.2">
      <c r="A67" s="9">
        <v>62</v>
      </c>
      <c r="B67" s="20" t="s">
        <v>77</v>
      </c>
      <c r="C67" s="14">
        <v>464224</v>
      </c>
      <c r="D67" s="14" t="s">
        <v>15</v>
      </c>
      <c r="E67" s="17">
        <v>49</v>
      </c>
      <c r="F67" s="12">
        <v>9.68</v>
      </c>
      <c r="G67" s="16">
        <f t="shared" si="0"/>
        <v>474.32</v>
      </c>
      <c r="H67" s="16" t="s">
        <v>93</v>
      </c>
      <c r="I67" s="16" t="s">
        <v>94</v>
      </c>
      <c r="J67" s="8" t="s">
        <v>12</v>
      </c>
      <c r="K67" s="11">
        <f t="shared" si="1"/>
        <v>0.02</v>
      </c>
    </row>
    <row r="68" spans="1:11" ht="78.75" x14ac:dyDescent="0.2">
      <c r="A68" s="9">
        <v>63</v>
      </c>
      <c r="B68" s="19" t="s">
        <v>78</v>
      </c>
      <c r="C68" s="14">
        <v>20850</v>
      </c>
      <c r="D68" s="14" t="s">
        <v>15</v>
      </c>
      <c r="E68" s="13">
        <v>160</v>
      </c>
      <c r="F68" s="12">
        <v>1.66</v>
      </c>
      <c r="G68" s="16">
        <f t="shared" si="0"/>
        <v>265.59999999999997</v>
      </c>
      <c r="H68" s="16" t="s">
        <v>93</v>
      </c>
      <c r="I68" s="16" t="s">
        <v>94</v>
      </c>
      <c r="J68" s="8" t="s">
        <v>12</v>
      </c>
      <c r="K68" s="11">
        <f t="shared" si="1"/>
        <v>0.01</v>
      </c>
    </row>
    <row r="69" spans="1:11" ht="45" x14ac:dyDescent="0.2">
      <c r="A69" s="9">
        <v>64</v>
      </c>
      <c r="B69" s="19" t="s">
        <v>79</v>
      </c>
      <c r="C69" s="14" t="s">
        <v>100</v>
      </c>
      <c r="D69" s="14" t="s">
        <v>91</v>
      </c>
      <c r="E69" s="13">
        <v>20</v>
      </c>
      <c r="F69" s="12">
        <v>23.53</v>
      </c>
      <c r="G69" s="16">
        <f t="shared" si="0"/>
        <v>470.6</v>
      </c>
      <c r="H69" s="16" t="s">
        <v>93</v>
      </c>
      <c r="I69" s="16" t="s">
        <v>94</v>
      </c>
      <c r="J69" s="8" t="s">
        <v>12</v>
      </c>
      <c r="K69" s="11">
        <f t="shared" si="1"/>
        <v>0.05</v>
      </c>
    </row>
    <row r="70" spans="1:11" ht="45" x14ac:dyDescent="0.2">
      <c r="A70" s="9">
        <v>65</v>
      </c>
      <c r="B70" s="19" t="s">
        <v>80</v>
      </c>
      <c r="C70" s="14">
        <v>437438</v>
      </c>
      <c r="D70" s="14" t="s">
        <v>91</v>
      </c>
      <c r="E70" s="13">
        <v>21</v>
      </c>
      <c r="F70" s="12">
        <v>21.73</v>
      </c>
      <c r="G70" s="16">
        <f t="shared" si="0"/>
        <v>456.33</v>
      </c>
      <c r="H70" s="16" t="s">
        <v>93</v>
      </c>
      <c r="I70" s="16" t="s">
        <v>94</v>
      </c>
      <c r="J70" s="8" t="s">
        <v>12</v>
      </c>
      <c r="K70" s="11">
        <f t="shared" si="1"/>
        <v>0.05</v>
      </c>
    </row>
    <row r="71" spans="1:11" ht="45" x14ac:dyDescent="0.2">
      <c r="A71" s="9">
        <v>66</v>
      </c>
      <c r="B71" s="19" t="s">
        <v>81</v>
      </c>
      <c r="C71" s="14">
        <v>437440</v>
      </c>
      <c r="D71" s="14" t="s">
        <v>91</v>
      </c>
      <c r="E71" s="13">
        <v>20</v>
      </c>
      <c r="F71" s="12">
        <v>29.73</v>
      </c>
      <c r="G71" s="16">
        <f t="shared" ref="G71:G75" si="2">F71*E71</f>
        <v>594.6</v>
      </c>
      <c r="H71" s="16" t="s">
        <v>93</v>
      </c>
      <c r="I71" s="16" t="s">
        <v>94</v>
      </c>
      <c r="J71" s="8" t="s">
        <v>12</v>
      </c>
      <c r="K71" s="11">
        <f t="shared" ref="K71:K75" si="3">IF(F71&lt;0.01,"",IF(AND(F71&gt;=0.01,F71&lt;=5),0.01,IF(F71&lt;=10,0.02,IF(F71&lt;=20,0.03,IF(F71&lt;=50,0.05,IF(F71&lt;=100,0.1,IF(F71&lt;=200,0.12,IF(F71&lt;=500,0.2,IF(F71&lt;=1000,0.4,IF(F71&lt;=2000,0.5,IF(F71&lt;=5000,0.8,IF(F71&lt;=10000,F71*0.005,"Avaliação Específica"))))))))))))</f>
        <v>0.05</v>
      </c>
    </row>
    <row r="72" spans="1:11" ht="45" x14ac:dyDescent="0.2">
      <c r="A72" s="9">
        <v>67</v>
      </c>
      <c r="B72" s="19" t="s">
        <v>82</v>
      </c>
      <c r="C72" s="14">
        <v>426378</v>
      </c>
      <c r="D72" s="14" t="s">
        <v>15</v>
      </c>
      <c r="E72" s="13">
        <v>127</v>
      </c>
      <c r="F72" s="12">
        <v>8.98</v>
      </c>
      <c r="G72" s="16">
        <f t="shared" si="2"/>
        <v>1140.46</v>
      </c>
      <c r="H72" s="16" t="s">
        <v>93</v>
      </c>
      <c r="I72" s="16" t="s">
        <v>94</v>
      </c>
      <c r="J72" s="8" t="s">
        <v>12</v>
      </c>
      <c r="K72" s="11">
        <f t="shared" si="3"/>
        <v>0.02</v>
      </c>
    </row>
    <row r="73" spans="1:11" x14ac:dyDescent="0.2">
      <c r="A73" s="9">
        <v>68</v>
      </c>
      <c r="B73" s="19" t="s">
        <v>83</v>
      </c>
      <c r="C73" s="14">
        <v>446416</v>
      </c>
      <c r="D73" s="14" t="s">
        <v>15</v>
      </c>
      <c r="E73" s="13">
        <v>18</v>
      </c>
      <c r="F73" s="12">
        <v>387.66</v>
      </c>
      <c r="G73" s="16">
        <f t="shared" si="2"/>
        <v>6977.88</v>
      </c>
      <c r="H73" s="16" t="s">
        <v>93</v>
      </c>
      <c r="I73" s="16" t="s">
        <v>94</v>
      </c>
      <c r="J73" s="8" t="s">
        <v>12</v>
      </c>
      <c r="K73" s="11">
        <f t="shared" si="3"/>
        <v>0.2</v>
      </c>
    </row>
    <row r="74" spans="1:11" x14ac:dyDescent="0.2">
      <c r="A74" s="9">
        <v>69</v>
      </c>
      <c r="B74" s="19" t="s">
        <v>84</v>
      </c>
      <c r="C74" s="14">
        <v>465719</v>
      </c>
      <c r="D74" s="14" t="s">
        <v>15</v>
      </c>
      <c r="E74" s="13">
        <v>18</v>
      </c>
      <c r="F74" s="12">
        <v>323.33</v>
      </c>
      <c r="G74" s="16">
        <f t="shared" si="2"/>
        <v>5819.94</v>
      </c>
      <c r="H74" s="16" t="s">
        <v>93</v>
      </c>
      <c r="I74" s="16" t="s">
        <v>94</v>
      </c>
      <c r="J74" s="8" t="s">
        <v>12</v>
      </c>
      <c r="K74" s="11">
        <f t="shared" si="3"/>
        <v>0.2</v>
      </c>
    </row>
    <row r="75" spans="1:11" x14ac:dyDescent="0.2">
      <c r="A75" s="9">
        <v>70</v>
      </c>
      <c r="B75" s="19" t="s">
        <v>85</v>
      </c>
      <c r="C75" s="14">
        <v>446410</v>
      </c>
      <c r="D75" s="14" t="s">
        <v>15</v>
      </c>
      <c r="E75" s="13">
        <v>18</v>
      </c>
      <c r="F75" s="23">
        <v>301</v>
      </c>
      <c r="G75" s="16">
        <f t="shared" si="2"/>
        <v>5418</v>
      </c>
      <c r="H75" s="16" t="s">
        <v>93</v>
      </c>
      <c r="I75" s="16" t="s">
        <v>94</v>
      </c>
      <c r="J75" s="8" t="s">
        <v>12</v>
      </c>
      <c r="K75" s="11">
        <f t="shared" si="3"/>
        <v>0.2</v>
      </c>
    </row>
    <row r="76" spans="1:11" ht="22.5" x14ac:dyDescent="0.2">
      <c r="F76" s="6" t="s">
        <v>92</v>
      </c>
      <c r="G76" s="18">
        <f>SUM(G6:G75)</f>
        <v>343652.6399999999</v>
      </c>
    </row>
    <row r="78" spans="1:11" x14ac:dyDescent="0.2">
      <c r="G78" s="22"/>
    </row>
  </sheetData>
  <mergeCells count="3">
    <mergeCell ref="A1:K1"/>
    <mergeCell ref="A2:K2"/>
    <mergeCell ref="A3:K3"/>
  </mergeCells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Header>&amp;L&amp;G&amp;CPREGÃO ELETRÔNICO 21/2021  
&amp;R&amp;G</oddHeader>
    <oddFooter>&amp;L&amp;"-,Itálico"&amp;9ANEXO I-A- PLANILHA ESTIMATIVA DE QUANTIDADE E PREÇO&amp;R&amp;9&amp;P/&amp;N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Lizieux</cp:lastModifiedBy>
  <cp:lastPrinted>2021-04-09T18:53:55Z</cp:lastPrinted>
  <dcterms:created xsi:type="dcterms:W3CDTF">2019-07-30T23:05:19Z</dcterms:created>
  <dcterms:modified xsi:type="dcterms:W3CDTF">2021-04-22T14:04:20Z</dcterms:modified>
</cp:coreProperties>
</file>