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ronogra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0">#REF!</definedName>
    <definedName name="_01">#REF!</definedName>
    <definedName name="_01_4" localSheetId="0">#REF!</definedName>
    <definedName name="_01_4">#REF!</definedName>
    <definedName name="_10Excel_BuiltIn_Print_Area_1_1_1" localSheetId="0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0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0">#REF!</definedName>
    <definedName name="_8Excel_BuiltIn_Print_Area_1">#REF!</definedName>
    <definedName name="_9Excel_BuiltIn_Print_Area_1_1" localSheetId="0">#REF!</definedName>
    <definedName name="_9Excel_BuiltIn_Print_Area_1_1">#REF!</definedName>
    <definedName name="_A99990" localSheetId="0">'[1]Climatização Prédio DECEA'!#REF!</definedName>
    <definedName name="_A99990">'[1]Climatização Prédio DECEA'!#REF!</definedName>
    <definedName name="_A99999" localSheetId="0">'[1]Climatização Prédio DECEA'!#REF!</definedName>
    <definedName name="_A99999">'[1]Climatização Prédio DECEA'!#REF!</definedName>
    <definedName name="_s" localSheetId="0">#REF!</definedName>
    <definedName name="_s">#REF!</definedName>
    <definedName name="Á1" localSheetId="0">#REF!</definedName>
    <definedName name="Á1">#REF!</definedName>
    <definedName name="AAAA" localSheetId="0">#REF!</definedName>
    <definedName name="AAAA">#REF!</definedName>
    <definedName name="ACRES">#REF!</definedName>
    <definedName name="ACRES_4">#REF!</definedName>
    <definedName name="_xlnm.Print_Area" localSheetId="0">Cronograma!$A$1:$J$28</definedName>
    <definedName name="_xlnm.Print_Area">#REF!</definedName>
    <definedName name="Área_impressão_IM" localSheetId="0">#REF!</definedName>
    <definedName name="Área_impressão_IM">#REF!</definedName>
    <definedName name="Área_impressão_IM_1" localSheetId="0">#REF!</definedName>
    <definedName name="Área_impressão_IM_1">#REF!</definedName>
    <definedName name="Área_impressão_IM_1_4" localSheetId="0">'[2]ICEA - SJC'!#REF!</definedName>
    <definedName name="Área_impressão_IM_1_4">'[2]ICEA - SJC'!#REF!</definedName>
    <definedName name="Área_impressão_IM_4" localSheetId="0">#REF!</definedName>
    <definedName name="Área_impressão_IM_4">#REF!</definedName>
    <definedName name="arredondamento" localSheetId="0">#REF!</definedName>
    <definedName name="arredondamento">#REF!</definedName>
    <definedName name="BBBB" localSheetId="0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0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0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0">'[3]Parte Externa'!#REF!</definedName>
    <definedName name="ccc">'[3]Parte Externa'!#REF!</definedName>
    <definedName name="CDT">"PQ.$#REF!$#REF!"</definedName>
    <definedName name="CDT_2" localSheetId="0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0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0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0">#REF!</definedName>
    <definedName name="_xlnm.Criteria">#REF!</definedName>
    <definedName name="dddd" localSheetId="0">#REF!</definedName>
    <definedName name="dddd">#REF!</definedName>
    <definedName name="DDE_LINK4_5" localSheetId="0">'[4]CRONOGRAMA FISICO-FINANCEIRO'!#REF!</definedName>
    <definedName name="DDE_LINK4_5">'[4]CRONOGRAMA FISICO-FINANCEIRO'!#REF!</definedName>
    <definedName name="DDE_LINK41_5" localSheetId="0">'[4]CRONOGRAMA FISICO-FINANCEIRO'!#REF!</definedName>
    <definedName name="DDE_LINK41_5">'[4]CRONOGRAMA FISICO-FINANCEIRO'!#REF!</definedName>
    <definedName name="DIVE">"PQ.$#REF!$#REF!"</definedName>
    <definedName name="DIVE_2" localSheetId="0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0">#REF!</definedName>
    <definedName name="DPM_Eletricidade_Ltda.">#REF!</definedName>
    <definedName name="EEEEE" localSheetId="0">'[5]ARQUITETURA - ANEXO A'!#REF!</definedName>
    <definedName name="EEEEE">'[5]ARQUITETURA - ANEXO A'!#REF!</definedName>
    <definedName name="EQUI">"PQ.$#REF!$#REF!"</definedName>
    <definedName name="EQUI_2" localSheetId="0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0">#REF!</definedName>
    <definedName name="Excel_BuiltIn__FilterDatabase_5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0">#REF!</definedName>
    <definedName name="Excel_BuiltIn_Print_Area_5_4">#REF!</definedName>
    <definedName name="Excel_BuiltIn_Print_Area_6_1" localSheetId="0">#REF!</definedName>
    <definedName name="Excel_BuiltIn_Print_Area_6_1">#REF!</definedName>
    <definedName name="Excel_BuiltIn_Print_Area_7" localSheetId="0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0">#REF!</definedName>
    <definedName name="Excel_BuiltIn_Print_Titles_1_1">#REF!</definedName>
    <definedName name="Excel_BuiltIn_Print_Titles_1_1_2" localSheetId="0">'[6]URB E RED EXT SO SG'!#REF!</definedName>
    <definedName name="Excel_BuiltIn_Print_Titles_1_1_2">'[6]URB E RED EXT SO SG'!#REF!</definedName>
    <definedName name="Excel_BuiltIn_Print_Titles_1_1_4" localSheetId="0">'[7]Climatização Prédio CISCEA'!#REF!</definedName>
    <definedName name="Excel_BuiltIn_Print_Titles_1_1_4">'[7]Climatização Prédio CISCEA'!#REF!</definedName>
    <definedName name="Excel_BuiltIn_Print_Titles_1_4" localSheetId="0">'[2]ICEA - SJC'!#REF!</definedName>
    <definedName name="Excel_BuiltIn_Print_Titles_1_4">'[2]ICEA - SJC'!#REF!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4" localSheetId="0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0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0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0">'[2]ICEA - SJC'!#REF!</definedName>
    <definedName name="mobilização">'[2]ICEA - SJC'!#REF!</definedName>
    <definedName name="NOME_DO_ARQUIVO" localSheetId="0">#REF!</definedName>
    <definedName name="NOME_DO_ARQUIVO">#REF!</definedName>
    <definedName name="NOME_DO_ARQUIVO_2" localSheetId="0">#REF!</definedName>
    <definedName name="NOME_DO_ARQUIVO_2">#REF!</definedName>
    <definedName name="NOME_DO_ARQUIVO_3" localSheetId="0">#REF!</definedName>
    <definedName name="NOME_DO_ARQUIVO_3">#REF!</definedName>
    <definedName name="NOME_DO_ARQUIVO_4">#REF!</definedName>
    <definedName name="NOME_DO_ARQUIVO_9" localSheetId="0">[8]CAPA!#REF!</definedName>
    <definedName name="NOME_DO_ARQUIVO_9">[8]CAPA!#REF!</definedName>
    <definedName name="PARA">"PQ.$#REF!$#REF!"</definedName>
    <definedName name="PARA_2" localSheetId="0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0">#REF!</definedName>
    <definedName name="Plan2">#REF!</definedName>
    <definedName name="PRAIO" localSheetId="0">#REF!</definedName>
    <definedName name="PRAIO">#REF!</definedName>
    <definedName name="PRAIO_4" localSheetId="0">#REF!</definedName>
    <definedName name="PRAIO_4">#REF!</definedName>
    <definedName name="Print_Area_MI">#REF!</definedName>
    <definedName name="Print_Area_MI___0">"$#REF!.$A$1:$G$64"</definedName>
    <definedName name="Títulos_impressão_IM" localSheetId="0">#REF!</definedName>
    <definedName name="Títulos_impressão_IM">#REF!</definedName>
    <definedName name="Títulos_impressão_IM_1" localSheetId="0">#REF!</definedName>
    <definedName name="Títulos_impressão_IM_1">#REF!</definedName>
    <definedName name="Títulos_impressão_IM_1_4" localSheetId="0">'[2]ICEA - SJC'!#REF!</definedName>
    <definedName name="Títulos_impressão_IM_1_4">'[2]ICEA - SJC'!#REF!</definedName>
    <definedName name="Títulos_impressão_IM_4" localSheetId="0">#REF!</definedName>
    <definedName name="Títulos_impressão_IM_4">#REF!</definedName>
    <definedName name="TOTAL" localSheetId="0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C18" i="1"/>
  <c r="I19" s="1"/>
  <c r="C16"/>
  <c r="G17" s="1"/>
  <c r="C14"/>
  <c r="I15" s="1"/>
  <c r="C12"/>
  <c r="I13" s="1"/>
  <c r="C10"/>
  <c r="G11" s="1"/>
  <c r="G13" l="1"/>
  <c r="G21" s="1"/>
  <c r="H17"/>
  <c r="F13"/>
  <c r="G15"/>
  <c r="F15"/>
  <c r="F21" s="1"/>
  <c r="H13"/>
  <c r="F11"/>
  <c r="E11"/>
  <c r="I11"/>
  <c r="I21" s="1"/>
  <c r="H11"/>
  <c r="E15"/>
  <c r="H15"/>
  <c r="C20"/>
  <c r="E13"/>
  <c r="I23" l="1"/>
  <c r="E21"/>
  <c r="E23" s="1"/>
  <c r="E24" s="1"/>
  <c r="H21"/>
  <c r="H23" s="1"/>
  <c r="J11"/>
  <c r="J13" s="1"/>
  <c r="J15" s="1"/>
  <c r="J17" s="1"/>
  <c r="J19" s="1"/>
  <c r="D14"/>
  <c r="D18"/>
  <c r="D16"/>
  <c r="D12"/>
  <c r="D10"/>
  <c r="G23"/>
  <c r="F23"/>
  <c r="E22" l="1"/>
  <c r="F22" s="1"/>
  <c r="G22" s="1"/>
  <c r="H22" s="1"/>
  <c r="I22" s="1"/>
  <c r="D20"/>
  <c r="F24"/>
  <c r="G24" s="1"/>
  <c r="H24" s="1"/>
  <c r="I24" s="1"/>
</calcChain>
</file>

<file path=xl/sharedStrings.xml><?xml version="1.0" encoding="utf-8"?>
<sst xmlns="http://schemas.openxmlformats.org/spreadsheetml/2006/main" count="38" uniqueCount="38">
  <si>
    <t>- A planilha deve ser assinada pelo responsável técnico pela sua confecção (Art. 14 Lei 5.194/66), identificado através de carimbo com número do CREA/CAU</t>
  </si>
  <si>
    <t>OBSERVAÇÃO</t>
  </si>
  <si>
    <t>CREA/CAU:</t>
  </si>
  <si>
    <t>Responsável Técnico pelo Orçamento:</t>
  </si>
  <si>
    <t>Responsável legal pela empresa (assinatura e carimbo com CGC)</t>
  </si>
  <si>
    <t>Local e data:</t>
  </si>
  <si>
    <t>% ACUMULADO</t>
  </si>
  <si>
    <t>% MENSAL</t>
  </si>
  <si>
    <t>VALOR ACUMULADO</t>
  </si>
  <si>
    <t>TOTAL MENSAL</t>
  </si>
  <si>
    <t>TOTAL ORÇADO</t>
  </si>
  <si>
    <t>04</t>
  </si>
  <si>
    <t>PINTURA</t>
  </si>
  <si>
    <t>03</t>
  </si>
  <si>
    <t>REVESTIMENTO</t>
  </si>
  <si>
    <t>02</t>
  </si>
  <si>
    <t>SERVIÇOS PRELIMINARES</t>
  </si>
  <si>
    <t>01</t>
  </si>
  <si>
    <t>MÊS 3</t>
  </si>
  <si>
    <t>MÊS 2</t>
  </si>
  <si>
    <t>MÊS 1</t>
  </si>
  <si>
    <t>SALDO (R$)</t>
  </si>
  <si>
    <t>MÊS</t>
  </si>
  <si>
    <t>%</t>
  </si>
  <si>
    <t>VALOR (R$)</t>
  </si>
  <si>
    <t>DISCRIMINAÇÃO DO SERVIÇO</t>
  </si>
  <si>
    <t>ITEM</t>
  </si>
  <si>
    <t>LOCAL: Rua Miguel de Frias n.º 09, bairro de Icaraí, CEP 24220-900, Niterói - RJ</t>
  </si>
  <si>
    <t>MODELO DE PLANILHA DE CRONOGRAMA FÍSICO E FINANEIRO</t>
  </si>
  <si>
    <t>(CNPJ da empresa licitante)</t>
  </si>
  <si>
    <t>(razão social da empresa licitante)</t>
  </si>
  <si>
    <t>MÊS 4</t>
  </si>
  <si>
    <t>MÊS 5</t>
  </si>
  <si>
    <t>ESQUADRIAS</t>
  </si>
  <si>
    <t>05</t>
  </si>
  <si>
    <t>ELÉTRICA</t>
  </si>
  <si>
    <t>SERVIÇO: execução de serviço de engenharia para pintura das fachadas e reparo do telhado do prédio principal da Reitoria e Centro de Artes da Universidade Federal Fluminense</t>
  </si>
  <si>
    <t>ANEXO IV DO EDITAL DE LICITAÇÃO POR PREGÃO ELETRÔNICO N.º 42/2020/AD (Alterado)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</si>
</sst>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* #,##0.00_);_(\$* \(#,##0.00\);_(\$* \-??_);_(@_)"/>
    <numFmt numFmtId="165" formatCode="&quot; R$ &quot;#,##0.00&quot; &quot;;&quot;-R$ &quot;#,##0.00&quot; &quot;;&quot; R$ -&quot;#&quot; &quot;;&quot; &quot;@&quot; &quot;"/>
    <numFmt numFmtId="166" formatCode="&quot; &quot;#,##0.00&quot; &quot;;&quot;-&quot;#,##0.00&quot; &quot;;&quot; -&quot;#&quot; &quot;;&quot; &quot;@&quot; &quot;"/>
    <numFmt numFmtId="167" formatCode="_(* #,##0.00_);_(* \(#,##0.00\);_(* &quot;-&quot;??_);_(@_)"/>
    <numFmt numFmtId="168" formatCode="_-* #,##0.00_-;\-* #,##0.00_-;_-* \-??_-;_-@_-"/>
    <numFmt numFmtId="169" formatCode="_(* #,##0.00_);_(* \(#,##0.00\);_(* \-??_);_(@_)"/>
    <numFmt numFmtId="170" formatCode="&quot; &quot;#,##0.00&quot; &quot;;&quot; (&quot;#,##0.00&quot;)&quot;;&quot; -&quot;#&quot; &quot;;&quot; &quot;@&quot; &quot;"/>
  </numFmts>
  <fonts count="47"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rgb="FFFF000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rgb="FF333399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3"/>
      <color rgb="FF0066CC"/>
      <name val="Arial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color rgb="FFFF0000"/>
      <name val="Arial"/>
      <family val="2"/>
    </font>
    <font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rgb="FF00000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3" tint="0.39997558519241921"/>
        <bgColor rgb="FF8EB4E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EB4E3"/>
        <bgColor rgb="FF8EB4E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D9D9D9"/>
        <bgColor rgb="FFD9D9D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</borders>
  <cellStyleXfs count="91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1" borderId="17" applyNumberFormat="0" applyAlignment="0" applyProtection="0"/>
    <xf numFmtId="0" fontId="29" fillId="24" borderId="18" applyNumberFormat="0" applyAlignment="0" applyProtection="0"/>
    <xf numFmtId="0" fontId="30" fillId="25" borderId="19" applyNumberFormat="0" applyAlignment="0" applyProtection="0"/>
    <xf numFmtId="164" fontId="31" fillId="0" borderId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17" applyNumberFormat="0" applyAlignment="0" applyProtection="0"/>
    <xf numFmtId="0" fontId="40" fillId="0" borderId="2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5" fillId="0" borderId="0" applyFont="0" applyBorder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17" borderId="0" applyNumberFormat="0" applyBorder="0" applyAlignment="0" applyProtection="0"/>
    <xf numFmtId="0" fontId="31" fillId="0" borderId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13" borderId="24" applyNumberFormat="0" applyFont="0" applyAlignment="0" applyProtection="0"/>
    <xf numFmtId="0" fontId="42" fillId="11" borderId="25" applyNumberFormat="0" applyAlignment="0" applyProtection="0"/>
    <xf numFmtId="9" fontId="31" fillId="0" borderId="0" applyFill="0" applyBorder="0" applyAlignment="0" applyProtection="0"/>
    <xf numFmtId="9" fontId="6" fillId="0" borderId="0"/>
    <xf numFmtId="9" fontId="35" fillId="0" borderId="0" applyFont="0" applyBorder="0" applyProtection="0"/>
    <xf numFmtId="9" fontId="35" fillId="0" borderId="0" applyFont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5" fillId="0" borderId="0" applyFont="0" applyBorder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8" fontId="6" fillId="0" borderId="0"/>
    <xf numFmtId="167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31" fillId="0" borderId="0"/>
    <xf numFmtId="170" fontId="35" fillId="0" borderId="0" applyFont="0" applyBorder="0" applyProtection="0"/>
    <xf numFmtId="166" fontId="35" fillId="0" borderId="0" applyFont="0" applyBorder="0" applyProtection="0"/>
    <xf numFmtId="166" fontId="35" fillId="0" borderId="0" applyFont="0" applyBorder="0" applyProtection="0"/>
    <xf numFmtId="170" fontId="35" fillId="0" borderId="0" applyFont="0" applyBorder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4" fontId="5" fillId="0" borderId="0" xfId="0" applyNumberFormat="1" applyFont="1"/>
    <xf numFmtId="44" fontId="1" fillId="0" borderId="0" xfId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/>
    <xf numFmtId="10" fontId="12" fillId="2" borderId="4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9" xfId="0" applyBorder="1"/>
    <xf numFmtId="4" fontId="13" fillId="2" borderId="9" xfId="0" applyNumberFormat="1" applyFont="1" applyFill="1" applyBorder="1" applyAlignment="1">
      <alignment horizontal="center" vertical="center"/>
    </xf>
    <xf numFmtId="4" fontId="11" fillId="0" borderId="6" xfId="0" applyNumberFormat="1" applyFont="1" applyBorder="1"/>
    <xf numFmtId="4" fontId="14" fillId="3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0" fontId="11" fillId="0" borderId="6" xfId="0" applyFont="1" applyBorder="1"/>
    <xf numFmtId="10" fontId="11" fillId="5" borderId="1" xfId="0" applyNumberFormat="1" applyFont="1" applyFill="1" applyBorder="1" applyAlignment="1">
      <alignment horizontal="center"/>
    </xf>
    <xf numFmtId="10" fontId="11" fillId="6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0" fontId="11" fillId="7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0" fontId="11" fillId="9" borderId="1" xfId="0" applyNumberFormat="1" applyFont="1" applyFill="1" applyBorder="1" applyAlignment="1">
      <alignment horizontal="center"/>
    </xf>
    <xf numFmtId="0" fontId="11" fillId="0" borderId="8" xfId="0" applyFont="1" applyBorder="1"/>
    <xf numFmtId="10" fontId="11" fillId="9" borderId="9" xfId="0" applyNumberFormat="1" applyFont="1" applyFill="1" applyBorder="1" applyAlignment="1">
      <alignment horizontal="center"/>
    </xf>
    <xf numFmtId="10" fontId="11" fillId="10" borderId="9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9" fillId="0" borderId="0" xfId="0" applyFont="1" applyBorder="1"/>
    <xf numFmtId="0" fontId="21" fillId="2" borderId="0" xfId="0" applyFont="1" applyFill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10" fontId="11" fillId="9" borderId="28" xfId="0" applyNumberFormat="1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10" fontId="11" fillId="5" borderId="29" xfId="0" applyNumberFormat="1" applyFont="1" applyFill="1" applyBorder="1" applyAlignment="1">
      <alignment horizontal="center"/>
    </xf>
    <xf numFmtId="4" fontId="14" fillId="3" borderId="29" xfId="0" applyNumberFormat="1" applyFont="1" applyFill="1" applyBorder="1" applyAlignment="1">
      <alignment horizontal="center"/>
    </xf>
    <xf numFmtId="0" fontId="0" fillId="0" borderId="28" xfId="0" applyBorder="1"/>
    <xf numFmtId="4" fontId="11" fillId="4" borderId="9" xfId="0" applyNumberFormat="1" applyFont="1" applyFill="1" applyBorder="1" applyAlignment="1">
      <alignment horizontal="center"/>
    </xf>
    <xf numFmtId="4" fontId="14" fillId="3" borderId="9" xfId="0" applyNumberFormat="1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/>
    </xf>
    <xf numFmtId="4" fontId="11" fillId="0" borderId="8" xfId="0" applyNumberFormat="1" applyFont="1" applyBorder="1"/>
    <xf numFmtId="10" fontId="13" fillId="2" borderId="9" xfId="0" applyNumberFormat="1" applyFont="1" applyFill="1" applyBorder="1" applyAlignment="1">
      <alignment horizontal="center" vertical="center"/>
    </xf>
    <xf numFmtId="4" fontId="14" fillId="8" borderId="28" xfId="0" applyNumberFormat="1" applyFont="1" applyFill="1" applyBorder="1" applyAlignment="1">
      <alignment horizontal="center"/>
    </xf>
    <xf numFmtId="10" fontId="11" fillId="0" borderId="2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/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" fontId="16" fillId="0" borderId="11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0" fontId="15" fillId="2" borderId="1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0" fontId="13" fillId="2" borderId="7" xfId="0" applyNumberFormat="1" applyFont="1" applyFill="1" applyBorder="1" applyAlignment="1">
      <alignment horizontal="center"/>
    </xf>
    <xf numFmtId="10" fontId="13" fillId="2" borderId="1" xfId="0" applyNumberFormat="1" applyFont="1" applyFill="1" applyBorder="1" applyAlignment="1">
      <alignment horizontal="center"/>
    </xf>
    <xf numFmtId="10" fontId="13" fillId="2" borderId="5" xfId="0" applyNumberFormat="1" applyFont="1" applyFill="1" applyBorder="1" applyAlignment="1">
      <alignment horizontal="center"/>
    </xf>
    <xf numFmtId="10" fontId="13" fillId="2" borderId="4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/>
    <xf numFmtId="49" fontId="16" fillId="2" borderId="10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/>
    </xf>
    <xf numFmtId="10" fontId="15" fillId="2" borderId="9" xfId="2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0" borderId="0" xfId="0" applyFont="1" applyBorder="1"/>
    <xf numFmtId="0" fontId="18" fillId="2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</cellXfs>
  <cellStyles count="9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f1" xfId="29"/>
    <cellStyle name="Check Cell" xfId="30"/>
    <cellStyle name="Currency_Revised Pricing List to CISCEA" xfId="31"/>
    <cellStyle name="Excel Built-in Normal_Mapa de Cotações Cinto tipo paraquedista." xfId="32"/>
    <cellStyle name="Explanatory Text" xfId="33"/>
    <cellStyle name="Good" xfId="34"/>
    <cellStyle name="Graphics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Moeda 10" xfId="1"/>
    <cellStyle name="Moeda 10 2" xfId="42"/>
    <cellStyle name="Moeda 13 2" xfId="43"/>
    <cellStyle name="Moeda 14 2" xfId="44"/>
    <cellStyle name="Moeda 15 2" xfId="45"/>
    <cellStyle name="Moeda 2" xfId="46"/>
    <cellStyle name="Moeda 2 2" xfId="47"/>
    <cellStyle name="Moeda 3 2" xfId="48"/>
    <cellStyle name="Moeda 4 2" xfId="49"/>
    <cellStyle name="Moeda 5 2" xfId="50"/>
    <cellStyle name="Moeda 6 2" xfId="51"/>
    <cellStyle name="Moeda 7 2" xfId="52"/>
    <cellStyle name="Moeda 8 2" xfId="53"/>
    <cellStyle name="Moeda 9 2" xfId="54"/>
    <cellStyle name="Neutral" xfId="55"/>
    <cellStyle name="Normal" xfId="0" builtinId="0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orcentagem 2" xfId="67"/>
    <cellStyle name="Porcentagem 2 2" xfId="68"/>
    <cellStyle name="Porcentagem 3" xfId="2"/>
    <cellStyle name="Porcentagem 3 2" xfId="69"/>
    <cellStyle name="Porcentagem 4" xfId="70"/>
    <cellStyle name="Separador de milhares 10 2" xfId="71"/>
    <cellStyle name="Separador de milhares 13 2" xfId="72"/>
    <cellStyle name="Separador de milhares 15 2" xfId="73"/>
    <cellStyle name="Separador de milhares 2" xfId="74"/>
    <cellStyle name="Separador de milhares 2 2" xfId="75"/>
    <cellStyle name="Separador de milhares 2 2 2" xfId="76"/>
    <cellStyle name="Separador de milhares 2 3" xfId="77"/>
    <cellStyle name="Separador de milhares 3 2" xfId="78"/>
    <cellStyle name="Title" xfId="79"/>
    <cellStyle name="Título 1 1" xfId="80"/>
    <cellStyle name="Título 1 1 1" xfId="81"/>
    <cellStyle name="Título 1 1_ANEXO A - 049.016.G00.PL.002.01Memória" xfId="82"/>
    <cellStyle name="Título 5" xfId="83"/>
    <cellStyle name="Título 6" xfId="84"/>
    <cellStyle name="Vírgula 2" xfId="85"/>
    <cellStyle name="Vírgula 2 2" xfId="86"/>
    <cellStyle name="Vírgula 3" xfId="87"/>
    <cellStyle name="Vírgula 3 2" xfId="88"/>
    <cellStyle name="Vírgula 3 3" xfId="89"/>
    <cellStyle name="Warning Text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42-2020%20Or&#231;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  <sheetDataSet>
      <sheetData sheetId="0">
        <row r="12">
          <cell r="L12">
            <v>133422.866280516</v>
          </cell>
        </row>
        <row r="35">
          <cell r="L35">
            <v>108529.69505735999</v>
          </cell>
        </row>
        <row r="40">
          <cell r="L40">
            <v>174227.36755462005</v>
          </cell>
        </row>
        <row r="54">
          <cell r="L54">
            <v>10414.686534840001</v>
          </cell>
        </row>
        <row r="57">
          <cell r="L57">
            <v>2556.4476720000002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Normal="100" workbookViewId="0">
      <selection activeCell="C20" sqref="C20"/>
    </sheetView>
  </sheetViews>
  <sheetFormatPr defaultRowHeight="15"/>
  <cols>
    <col min="1" max="1" width="5.7109375" customWidth="1"/>
    <col min="2" max="2" width="37.140625" customWidth="1"/>
    <col min="3" max="3" width="13.42578125" bestFit="1" customWidth="1"/>
    <col min="4" max="4" width="10.85546875" bestFit="1" customWidth="1"/>
    <col min="5" max="5" width="11.7109375" bestFit="1" customWidth="1"/>
    <col min="6" max="9" width="13" bestFit="1" customWidth="1"/>
    <col min="10" max="10" width="17.140625" customWidth="1"/>
  </cols>
  <sheetData>
    <row r="1" spans="1:14" ht="15.75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40"/>
      <c r="L1" s="40"/>
      <c r="M1" s="40"/>
      <c r="N1" s="40"/>
    </row>
    <row r="2" spans="1:14" ht="15.7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39"/>
      <c r="L2" s="39"/>
      <c r="M2" s="39"/>
      <c r="N2" s="39"/>
    </row>
    <row r="3" spans="1:14" ht="15.75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38"/>
      <c r="L3" s="38"/>
      <c r="M3" s="38"/>
      <c r="N3" s="38"/>
    </row>
    <row r="4" spans="1:14">
      <c r="A4" s="102" t="s">
        <v>28</v>
      </c>
      <c r="B4" s="102"/>
      <c r="C4" s="102"/>
      <c r="D4" s="102"/>
      <c r="E4" s="102"/>
      <c r="F4" s="102"/>
      <c r="G4" s="102"/>
      <c r="H4" s="102"/>
      <c r="I4" s="102"/>
      <c r="J4" s="102"/>
      <c r="K4" s="37"/>
      <c r="L4" s="37"/>
      <c r="M4" s="37"/>
      <c r="N4" s="37"/>
    </row>
    <row r="5" spans="1:14" ht="31.5" customHeight="1">
      <c r="A5" s="103" t="s">
        <v>36</v>
      </c>
      <c r="B5" s="103"/>
      <c r="C5" s="103"/>
      <c r="D5" s="103"/>
      <c r="E5" s="103"/>
      <c r="F5" s="103"/>
      <c r="G5" s="103"/>
      <c r="H5" s="103"/>
      <c r="I5" s="103"/>
      <c r="J5" s="103"/>
      <c r="K5" s="36"/>
      <c r="L5" s="36"/>
      <c r="M5" s="36"/>
      <c r="N5" s="36"/>
    </row>
    <row r="6" spans="1:14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36"/>
      <c r="L6" s="36"/>
      <c r="M6" s="36"/>
      <c r="N6" s="36"/>
    </row>
    <row r="7" spans="1:14" ht="17.25" thickBot="1">
      <c r="A7" s="88"/>
      <c r="B7" s="89"/>
      <c r="C7" s="89"/>
      <c r="D7" s="89"/>
      <c r="E7" s="89"/>
      <c r="F7" s="89"/>
      <c r="G7" s="89"/>
      <c r="H7" s="35"/>
      <c r="I7" s="35"/>
    </row>
    <row r="8" spans="1:14" ht="15.75" thickTop="1">
      <c r="A8" s="90" t="s">
        <v>26</v>
      </c>
      <c r="B8" s="92" t="s">
        <v>25</v>
      </c>
      <c r="C8" s="92" t="s">
        <v>24</v>
      </c>
      <c r="D8" s="92" t="s">
        <v>23</v>
      </c>
      <c r="E8" s="96" t="s">
        <v>22</v>
      </c>
      <c r="F8" s="97"/>
      <c r="G8" s="97"/>
      <c r="H8" s="97"/>
      <c r="I8" s="98"/>
      <c r="J8" s="94" t="s">
        <v>21</v>
      </c>
      <c r="K8" s="12"/>
      <c r="L8" s="12"/>
    </row>
    <row r="9" spans="1:14">
      <c r="A9" s="91"/>
      <c r="B9" s="93"/>
      <c r="C9" s="93"/>
      <c r="D9" s="93"/>
      <c r="E9" s="34" t="s">
        <v>20</v>
      </c>
      <c r="F9" s="34" t="s">
        <v>19</v>
      </c>
      <c r="G9" s="34" t="s">
        <v>18</v>
      </c>
      <c r="H9" s="34" t="s">
        <v>31</v>
      </c>
      <c r="I9" s="34" t="s">
        <v>32</v>
      </c>
      <c r="J9" s="95"/>
      <c r="K9" s="12"/>
      <c r="L9" s="12"/>
    </row>
    <row r="10" spans="1:14" ht="6.95" customHeight="1">
      <c r="A10" s="84" t="s">
        <v>17</v>
      </c>
      <c r="B10" s="82" t="s">
        <v>16</v>
      </c>
      <c r="C10" s="85">
        <f>[9]Orçamento!$L$12</f>
        <v>133422.866280516</v>
      </c>
      <c r="D10" s="86">
        <f>C10/C$20</f>
        <v>0.31089953574140972</v>
      </c>
      <c r="E10" s="33"/>
      <c r="F10" s="33"/>
      <c r="G10" s="32"/>
      <c r="H10" s="41"/>
      <c r="I10" s="41"/>
      <c r="J10" s="31"/>
      <c r="K10" s="12"/>
      <c r="L10" s="12"/>
    </row>
    <row r="11" spans="1:14" ht="15" customHeight="1">
      <c r="A11" s="65"/>
      <c r="B11" s="83"/>
      <c r="C11" s="80"/>
      <c r="D11" s="70"/>
      <c r="E11" s="26">
        <f>$C10*0.25</f>
        <v>33355.716570129</v>
      </c>
      <c r="F11" s="26">
        <f>$C10*0.25</f>
        <v>33355.716570129</v>
      </c>
      <c r="G11" s="26">
        <f>$C10*0.2</f>
        <v>26684.573256103202</v>
      </c>
      <c r="H11" s="26">
        <f>$C10*0.15</f>
        <v>20013.4299420774</v>
      </c>
      <c r="I11" s="26">
        <f>$C10*0.15</f>
        <v>20013.4299420774</v>
      </c>
      <c r="J11" s="19">
        <f>$C$20-SUM(E11:I11)</f>
        <v>295728.19681881997</v>
      </c>
      <c r="K11" s="12"/>
      <c r="L11" s="12"/>
    </row>
    <row r="12" spans="1:14" ht="6.95" customHeight="1">
      <c r="A12" s="64" t="s">
        <v>15</v>
      </c>
      <c r="B12" s="82" t="s">
        <v>14</v>
      </c>
      <c r="C12" s="80">
        <f>[9]Orçamento!$L$35</f>
        <v>108529.69505735999</v>
      </c>
      <c r="D12" s="70">
        <f>C12/C$20</f>
        <v>0.25289392102062325</v>
      </c>
      <c r="E12" s="30"/>
      <c r="F12" s="29"/>
      <c r="G12" s="28"/>
      <c r="H12" s="42"/>
      <c r="I12" s="42"/>
      <c r="J12" s="22"/>
      <c r="K12" s="12"/>
      <c r="L12" s="12"/>
    </row>
    <row r="13" spans="1:14">
      <c r="A13" s="65"/>
      <c r="B13" s="83"/>
      <c r="C13" s="81"/>
      <c r="D13" s="70"/>
      <c r="E13" s="26">
        <f>$C12*0.1</f>
        <v>10852.969505736</v>
      </c>
      <c r="F13" s="26">
        <f>$C12*0.2</f>
        <v>21705.939011472001</v>
      </c>
      <c r="G13" s="26">
        <f>$C12*0.2</f>
        <v>21705.939011472001</v>
      </c>
      <c r="H13" s="26">
        <f>$C12*0.25</f>
        <v>27132.423764339997</v>
      </c>
      <c r="I13" s="26">
        <f>$C12*0.25</f>
        <v>27132.423764339997</v>
      </c>
      <c r="J13" s="19">
        <f>$J11-SUM(E13:I13)</f>
        <v>187198.50176145998</v>
      </c>
      <c r="K13" s="12"/>
      <c r="L13" s="12"/>
    </row>
    <row r="14" spans="1:14" ht="6.95" customHeight="1">
      <c r="A14" s="64" t="s">
        <v>13</v>
      </c>
      <c r="B14" s="55" t="s">
        <v>12</v>
      </c>
      <c r="C14" s="80">
        <f>[9]Orçamento!$L$40</f>
        <v>174227.36755462005</v>
      </c>
      <c r="D14" s="70">
        <f>C14/C$20</f>
        <v>0.40598144228362654</v>
      </c>
      <c r="E14" s="27"/>
      <c r="F14" s="27"/>
      <c r="G14" s="23"/>
      <c r="H14" s="43"/>
      <c r="I14" s="43"/>
      <c r="J14" s="22"/>
      <c r="K14" s="12"/>
      <c r="L14" s="12"/>
    </row>
    <row r="15" spans="1:14">
      <c r="A15" s="65"/>
      <c r="B15" s="56"/>
      <c r="C15" s="81"/>
      <c r="D15" s="70"/>
      <c r="E15" s="26">
        <f>$C14*0.15</f>
        <v>26134.105133193007</v>
      </c>
      <c r="F15" s="26">
        <f>$C14*0.2</f>
        <v>34845.473510924014</v>
      </c>
      <c r="G15" s="26">
        <f>$C14*0.2</f>
        <v>34845.473510924014</v>
      </c>
      <c r="H15" s="26">
        <f>$C14*0.25</f>
        <v>43556.841888655013</v>
      </c>
      <c r="I15" s="26">
        <f>$C14*0.2</f>
        <v>34845.473510924014</v>
      </c>
      <c r="J15" s="19">
        <f>$J13-SUM(E15:I15)</f>
        <v>12971.134206839895</v>
      </c>
      <c r="K15" s="12"/>
      <c r="L15" s="12"/>
    </row>
    <row r="16" spans="1:14" ht="6.95" customHeight="1">
      <c r="A16" s="64" t="s">
        <v>11</v>
      </c>
      <c r="B16" s="82" t="s">
        <v>33</v>
      </c>
      <c r="C16" s="80">
        <f>[9]Orçamento!$L$54</f>
        <v>10414.686534840001</v>
      </c>
      <c r="D16" s="70">
        <f>C16/C$20</f>
        <v>2.4268113096644721E-2</v>
      </c>
      <c r="E16" s="25"/>
      <c r="F16" s="24"/>
      <c r="G16" s="23"/>
      <c r="H16" s="43"/>
      <c r="I16" s="52"/>
      <c r="J16" s="22"/>
      <c r="K16" s="12"/>
      <c r="L16" s="12"/>
    </row>
    <row r="17" spans="1:12">
      <c r="A17" s="65"/>
      <c r="B17" s="83"/>
      <c r="C17" s="81"/>
      <c r="D17" s="70"/>
      <c r="E17" s="21"/>
      <c r="F17" s="20"/>
      <c r="G17" s="20">
        <f>$C16*0.5</f>
        <v>5207.3432674200003</v>
      </c>
      <c r="H17" s="20">
        <f>$C16*0.5</f>
        <v>5207.3432674200003</v>
      </c>
      <c r="I17" s="44"/>
      <c r="J17" s="19">
        <f>$J15-SUM(E17:I17)</f>
        <v>2556.4476719998947</v>
      </c>
      <c r="K17" s="12"/>
      <c r="L17" s="12"/>
    </row>
    <row r="18" spans="1:12" ht="6.95" customHeight="1">
      <c r="A18" s="64" t="s">
        <v>34</v>
      </c>
      <c r="B18" s="66" t="s">
        <v>35</v>
      </c>
      <c r="C18" s="68">
        <f>[9]Orçamento!$L$57</f>
        <v>2556.4476720000002</v>
      </c>
      <c r="D18" s="70">
        <f>C18/C$20</f>
        <v>5.9569878576958271E-3</v>
      </c>
      <c r="E18" s="46"/>
      <c r="F18" s="47"/>
      <c r="G18" s="47"/>
      <c r="H18" s="48"/>
      <c r="I18" s="51"/>
      <c r="J18" s="49"/>
      <c r="K18" s="12"/>
      <c r="L18" s="12"/>
    </row>
    <row r="19" spans="1:12">
      <c r="A19" s="65"/>
      <c r="B19" s="67"/>
      <c r="C19" s="69"/>
      <c r="D19" s="70"/>
      <c r="E19" s="46"/>
      <c r="F19" s="47"/>
      <c r="G19" s="47"/>
      <c r="H19" s="48"/>
      <c r="I19" s="48">
        <f>C18</f>
        <v>2556.4476720000002</v>
      </c>
      <c r="J19" s="19">
        <f>$J17-SUM(E19:I19)</f>
        <v>-1.0550138540565968E-10</v>
      </c>
      <c r="K19" s="12"/>
      <c r="L19" s="12"/>
    </row>
    <row r="20" spans="1:12">
      <c r="A20" s="62" t="s">
        <v>10</v>
      </c>
      <c r="B20" s="63"/>
      <c r="C20" s="18">
        <f>SUM(C10:C19)</f>
        <v>429151.063099336</v>
      </c>
      <c r="D20" s="50">
        <f>SUM(D10:D19)</f>
        <v>1</v>
      </c>
      <c r="E20" s="17"/>
      <c r="F20" s="17"/>
      <c r="G20" s="17"/>
      <c r="H20" s="45"/>
      <c r="I20" s="45"/>
      <c r="J20" s="71"/>
      <c r="K20" s="12"/>
      <c r="L20" s="12"/>
    </row>
    <row r="21" spans="1:12">
      <c r="A21" s="74" t="s">
        <v>9</v>
      </c>
      <c r="B21" s="75"/>
      <c r="C21" s="75"/>
      <c r="D21" s="75"/>
      <c r="E21" s="16">
        <f>SUM(E11:E19)</f>
        <v>70342.791209058007</v>
      </c>
      <c r="F21" s="16">
        <f t="shared" ref="F21:I21" si="0">SUM(F11:F19)</f>
        <v>89907.129092525021</v>
      </c>
      <c r="G21" s="16">
        <f t="shared" si="0"/>
        <v>88443.329045919221</v>
      </c>
      <c r="H21" s="16">
        <f t="shared" si="0"/>
        <v>95910.038862492409</v>
      </c>
      <c r="I21" s="16">
        <f t="shared" si="0"/>
        <v>84547.77488934141</v>
      </c>
      <c r="J21" s="72"/>
      <c r="K21" s="12"/>
      <c r="L21" s="12"/>
    </row>
    <row r="22" spans="1:12">
      <c r="A22" s="76" t="s">
        <v>8</v>
      </c>
      <c r="B22" s="77"/>
      <c r="C22" s="77"/>
      <c r="D22" s="77"/>
      <c r="E22" s="15">
        <f>E21</f>
        <v>70342.791209058007</v>
      </c>
      <c r="F22" s="15">
        <f>E22+F21</f>
        <v>160249.92030158301</v>
      </c>
      <c r="G22" s="15">
        <f>F22+G21</f>
        <v>248693.24934750225</v>
      </c>
      <c r="H22" s="15">
        <f t="shared" ref="H22:I22" si="1">G22+H21</f>
        <v>344603.28820999467</v>
      </c>
      <c r="I22" s="15">
        <f t="shared" si="1"/>
        <v>429151.06309933611</v>
      </c>
      <c r="J22" s="72"/>
      <c r="K22" s="12"/>
      <c r="L22" s="12"/>
    </row>
    <row r="23" spans="1:12">
      <c r="A23" s="76" t="s">
        <v>7</v>
      </c>
      <c r="B23" s="77"/>
      <c r="C23" s="77"/>
      <c r="D23" s="77"/>
      <c r="E23" s="14">
        <f>E21/$C$20</f>
        <v>0.16391149237995875</v>
      </c>
      <c r="F23" s="14">
        <f>F21/$C$20</f>
        <v>0.20949995659620244</v>
      </c>
      <c r="G23" s="14">
        <f>G21/$C$20</f>
        <v>0.20608903635745429</v>
      </c>
      <c r="H23" s="14">
        <f t="shared" ref="H23:I23" si="2">H21/$C$20</f>
        <v>0.22348782773559628</v>
      </c>
      <c r="I23" s="14">
        <f t="shared" si="2"/>
        <v>0.19701168693078841</v>
      </c>
      <c r="J23" s="72"/>
      <c r="K23" s="12"/>
      <c r="L23" s="12"/>
    </row>
    <row r="24" spans="1:12" ht="15.75" thickBot="1">
      <c r="A24" s="78" t="s">
        <v>6</v>
      </c>
      <c r="B24" s="79"/>
      <c r="C24" s="79"/>
      <c r="D24" s="79"/>
      <c r="E24" s="13">
        <f>E23</f>
        <v>0.16391149237995875</v>
      </c>
      <c r="F24" s="13">
        <f>E24+F23</f>
        <v>0.37341144897616119</v>
      </c>
      <c r="G24" s="13">
        <f>F24+G23</f>
        <v>0.57950048533361542</v>
      </c>
      <c r="H24" s="13">
        <f t="shared" ref="H24:I24" si="3">G24+H23</f>
        <v>0.8029883130692117</v>
      </c>
      <c r="I24" s="13">
        <f t="shared" si="3"/>
        <v>1</v>
      </c>
      <c r="J24" s="73"/>
      <c r="K24" s="12"/>
      <c r="L24" s="12"/>
    </row>
    <row r="25" spans="1:12" ht="33" customHeight="1" thickTop="1">
      <c r="A25" s="57" t="s">
        <v>5</v>
      </c>
      <c r="B25" s="57"/>
      <c r="C25" s="57"/>
      <c r="D25" s="57"/>
      <c r="E25" s="58" t="s">
        <v>4</v>
      </c>
      <c r="F25" s="58"/>
      <c r="G25" s="58"/>
      <c r="H25" s="58"/>
      <c r="I25" s="58"/>
      <c r="J25" s="58"/>
    </row>
    <row r="26" spans="1:12" ht="33" customHeight="1">
      <c r="A26" s="59" t="s">
        <v>3</v>
      </c>
      <c r="B26" s="59"/>
      <c r="C26" s="59"/>
      <c r="D26" s="11" t="s">
        <v>2</v>
      </c>
      <c r="E26" s="59"/>
      <c r="F26" s="59"/>
      <c r="G26" s="59"/>
      <c r="H26" s="59"/>
      <c r="I26" s="59"/>
      <c r="J26" s="59"/>
    </row>
    <row r="27" spans="1:12">
      <c r="A27" s="60" t="s">
        <v>1</v>
      </c>
      <c r="B27" s="60"/>
      <c r="C27" s="10"/>
      <c r="D27" s="10"/>
      <c r="E27" s="9"/>
      <c r="F27" s="8"/>
      <c r="G27" s="7"/>
      <c r="H27" s="7"/>
      <c r="I27" s="7"/>
      <c r="J27" s="6"/>
      <c r="K27" s="6"/>
      <c r="L27" s="1"/>
    </row>
    <row r="28" spans="1:12" ht="24.75" customHeight="1">
      <c r="A28" s="5"/>
      <c r="B28" s="61" t="s">
        <v>0</v>
      </c>
      <c r="C28" s="61"/>
      <c r="D28" s="61"/>
      <c r="E28" s="61"/>
      <c r="F28" s="61"/>
      <c r="G28" s="61"/>
      <c r="H28" s="61"/>
      <c r="I28" s="61"/>
      <c r="J28" s="61"/>
      <c r="K28" s="4"/>
      <c r="L28" s="4"/>
    </row>
    <row r="29" spans="1:12">
      <c r="A29" s="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>
      <c r="A30" s="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>
      <c r="A31" s="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>
      <c r="A32" s="2"/>
      <c r="L32" s="1"/>
    </row>
  </sheetData>
  <mergeCells count="47">
    <mergeCell ref="A1:J1"/>
    <mergeCell ref="A2:J2"/>
    <mergeCell ref="A3:J3"/>
    <mergeCell ref="A4:J4"/>
    <mergeCell ref="A5:J5"/>
    <mergeCell ref="A6:J6"/>
    <mergeCell ref="A7:G7"/>
    <mergeCell ref="A8:A9"/>
    <mergeCell ref="B8:B9"/>
    <mergeCell ref="C8:C9"/>
    <mergeCell ref="D8:D9"/>
    <mergeCell ref="J8:J9"/>
    <mergeCell ref="E8:I8"/>
    <mergeCell ref="A10:A11"/>
    <mergeCell ref="C10:C11"/>
    <mergeCell ref="D10:D11"/>
    <mergeCell ref="A12:A13"/>
    <mergeCell ref="B12:B13"/>
    <mergeCell ref="C12:C13"/>
    <mergeCell ref="D12:D13"/>
    <mergeCell ref="B10:B11"/>
    <mergeCell ref="A22:D22"/>
    <mergeCell ref="A23:D23"/>
    <mergeCell ref="A24:D24"/>
    <mergeCell ref="C14:C15"/>
    <mergeCell ref="D14:D15"/>
    <mergeCell ref="A16:A17"/>
    <mergeCell ref="B16:B17"/>
    <mergeCell ref="C16:C17"/>
    <mergeCell ref="D16:D17"/>
    <mergeCell ref="A14:A15"/>
    <mergeCell ref="B30:L30"/>
    <mergeCell ref="B31:L31"/>
    <mergeCell ref="B14:B15"/>
    <mergeCell ref="A25:D25"/>
    <mergeCell ref="E25:J26"/>
    <mergeCell ref="A26:C26"/>
    <mergeCell ref="A27:B27"/>
    <mergeCell ref="B28:J28"/>
    <mergeCell ref="B29:L29"/>
    <mergeCell ref="A20:B20"/>
    <mergeCell ref="A18:A19"/>
    <mergeCell ref="B18:B19"/>
    <mergeCell ref="C18:C19"/>
    <mergeCell ref="D18:D19"/>
    <mergeCell ref="J20:J24"/>
    <mergeCell ref="A21:D21"/>
  </mergeCells>
  <printOptions horizontalCentered="1"/>
  <pageMargins left="0" right="0" top="0.59055118110236227" bottom="0.59055118110236227" header="0.11811023622047245" footer="0.11811023622047245"/>
  <pageSetup paperSize="9" scale="97" orientation="landscape" verticalDpi="0" r:id="rId1"/>
  <headerFooter>
    <oddHeader>&amp;RFls.:________
Processo n.º 23069.153.655/2020-42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Jr</dc:creator>
  <cp:lastModifiedBy>Aristocles Caldas Jr</cp:lastModifiedBy>
  <cp:lastPrinted>2020-06-08T19:28:11Z</cp:lastPrinted>
  <dcterms:created xsi:type="dcterms:W3CDTF">2020-05-21T18:57:09Z</dcterms:created>
  <dcterms:modified xsi:type="dcterms:W3CDTF">2020-06-24T14:51:37Z</dcterms:modified>
</cp:coreProperties>
</file>