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0320" windowHeight="8115"/>
  </bookViews>
  <sheets>
    <sheet name="Orçament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s">#N/A</definedName>
    <definedName name="_01">#REF!</definedName>
    <definedName name="_01_4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>#REF!</definedName>
    <definedName name="_9Excel_BuiltIn_Print_Area_1_1">#REF!</definedName>
    <definedName name="_A99990">'[1]Climatização Prédio DECEA'!#REF!</definedName>
    <definedName name="_A99999">'[1]Climatização Prédio DECEA'!#REF!</definedName>
    <definedName name="_s">#REF!</definedName>
    <definedName name="Á1">#REF!</definedName>
    <definedName name="AAAA">#REF!</definedName>
    <definedName name="ACRES">#REF!</definedName>
    <definedName name="ACRES_4">#REF!</definedName>
    <definedName name="_xlnm.Print_Area" localSheetId="0">Orçamento!$A$1:$L$68</definedName>
    <definedName name="_xlnm.Print_Area">#REF!</definedName>
    <definedName name="Área_impressão_IM">#REF!</definedName>
    <definedName name="Área_impressão_IM_1">#REF!</definedName>
    <definedName name="Área_impressão_IM_1_4">'[2]ICEA - SJC'!#REF!</definedName>
    <definedName name="Área_impressão_IM_4">#REF!</definedName>
    <definedName name="arredondamento">#REF!</definedName>
    <definedName name="BBBB">#REF!</definedName>
    <definedName name="bdi">#REF!</definedName>
    <definedName name="BuiltIn_AutoFilter___1">#REF!</definedName>
    <definedName name="CABO">"PQ.$#REF!$#REF!"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>'[3]Parte Externa'!#REF!</definedName>
    <definedName name="CDT">"PQ.$#REF!$#REF!"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>#REF!</definedName>
    <definedName name="dddd">#REF!</definedName>
    <definedName name="DDE_LINK4_5">'[4]CRONOGRAMA FISICO-FINANCEIRO'!#REF!</definedName>
    <definedName name="DDE_LINK41_5">'[4]CRONOGRAMA FISICO-FINANCEIRO'!#REF!</definedName>
    <definedName name="DIVE">"PQ.$#REF!$#REF!"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>#REF!</definedName>
    <definedName name="EEEEE">'[5]ARQUITETURA - ANEXO A'!#REF!</definedName>
    <definedName name="EQUI">"PQ.$#REF!$#REF!"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>#REF!</definedName>
    <definedName name="Excel_BuiltIn_Print_Titles_1_1_2">'[6]URB E RED EXT SO SG'!#REF!</definedName>
    <definedName name="Excel_BuiltIn_Print_Titles_1_1_4">'[7]Climatização Prédio CISCEA'!#REF!</definedName>
    <definedName name="Excel_BuiltIn_Print_Titles_1_4">'[2]ICEA - SJC'!#REF!</definedName>
    <definedName name="Excel_BuiltIn_Print_Titles_2">#REF!</definedName>
    <definedName name="Excel_BuiltIn_Print_Titles_2_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>'[2]ICEA - SJC'!#REF!</definedName>
    <definedName name="NOME_DO_ARQUIVO">#REF!</definedName>
    <definedName name="NOME_DO_ARQUIVO_2">#REF!</definedName>
    <definedName name="NOME_DO_ARQUIVO_3">#REF!</definedName>
    <definedName name="NOME_DO_ARQUIVO_4">#REF!</definedName>
    <definedName name="NOME_DO_ARQUIVO_9">[8]CAPA!#REF!</definedName>
    <definedName name="PARA">"PQ.$#REF!$#REF!"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>#REF!</definedName>
    <definedName name="PRAIO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Orçamento!$4:$11</definedName>
    <definedName name="Títulos_impressão_IM">#REF!</definedName>
    <definedName name="Títulos_impressão_IM_1">#REF!</definedName>
    <definedName name="Títulos_impressão_IM_1_4">'[2]ICEA - SJC'!#REF!</definedName>
    <definedName name="Títulos_impressão_IM_4">#REF!</definedName>
    <definedName name="TOTAL">#REF!</definedName>
  </definedNames>
  <calcPr calcId="125725"/>
</workbook>
</file>

<file path=xl/calcChain.xml><?xml version="1.0" encoding="utf-8"?>
<calcChain xmlns="http://schemas.openxmlformats.org/spreadsheetml/2006/main">
  <c r="J58" i="2"/>
  <c r="J56"/>
  <c r="J55"/>
  <c r="J53"/>
  <c r="J52"/>
  <c r="J51"/>
  <c r="J50"/>
  <c r="J49"/>
  <c r="J48"/>
  <c r="J47"/>
  <c r="J46"/>
  <c r="J45"/>
  <c r="J44"/>
  <c r="J43"/>
  <c r="J42"/>
  <c r="J41"/>
  <c r="J39"/>
  <c r="J38"/>
  <c r="J37"/>
  <c r="J36"/>
  <c r="J34"/>
  <c r="J33"/>
  <c r="J32"/>
  <c r="J31"/>
  <c r="J30"/>
  <c r="J29"/>
  <c r="J28"/>
  <c r="J27"/>
  <c r="J26"/>
  <c r="J24"/>
  <c r="J23"/>
  <c r="J22"/>
  <c r="J21"/>
  <c r="J20"/>
  <c r="J19"/>
  <c r="J17"/>
  <c r="J16"/>
  <c r="J15"/>
  <c r="J14"/>
  <c r="J13"/>
  <c r="K40" l="1"/>
  <c r="L40" s="1"/>
  <c r="I53"/>
  <c r="I52"/>
  <c r="I51"/>
  <c r="I50"/>
  <c r="I49"/>
  <c r="I48"/>
  <c r="I47"/>
  <c r="I46"/>
  <c r="I45"/>
  <c r="I44"/>
  <c r="I43"/>
  <c r="I42"/>
  <c r="I41"/>
  <c r="I34"/>
  <c r="I58"/>
  <c r="I56"/>
  <c r="I55"/>
  <c r="I39"/>
  <c r="I38"/>
  <c r="I37"/>
  <c r="I36"/>
  <c r="I33"/>
  <c r="I32"/>
  <c r="I31"/>
  <c r="I30"/>
  <c r="I29"/>
  <c r="I28"/>
  <c r="I27"/>
  <c r="I26"/>
  <c r="I24"/>
  <c r="I23"/>
  <c r="I22"/>
  <c r="I21"/>
  <c r="I20"/>
  <c r="I19"/>
  <c r="I17"/>
  <c r="I16"/>
  <c r="I15"/>
  <c r="I14"/>
  <c r="I13"/>
  <c r="K35" l="1"/>
  <c r="L35" s="1"/>
  <c r="K18"/>
  <c r="K25"/>
  <c r="K57"/>
  <c r="L57" s="1"/>
  <c r="K54"/>
  <c r="L54" s="1"/>
  <c r="K12"/>
  <c r="L12" l="1"/>
  <c r="L60" s="1"/>
</calcChain>
</file>

<file path=xl/sharedStrings.xml><?xml version="1.0" encoding="utf-8"?>
<sst xmlns="http://schemas.openxmlformats.org/spreadsheetml/2006/main" count="247" uniqueCount="172">
  <si>
    <t>ITEM</t>
  </si>
  <si>
    <t>DESCRIÇÃO DO ITEM</t>
  </si>
  <si>
    <t>UNITÁRIO</t>
  </si>
  <si>
    <t>(razão social da empresa licitante)</t>
  </si>
  <si>
    <t>Local e data:</t>
  </si>
  <si>
    <t>SERVIÇO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</si>
  <si>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</si>
  <si>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</si>
  <si>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 xml:space="preserve"> CUSTO UNITÁRIO</t>
  </si>
  <si>
    <t>BDI (%)</t>
  </si>
  <si>
    <t>SUBITEM</t>
  </si>
  <si>
    <t>CREA/CAU:</t>
  </si>
  <si>
    <t>Responsável legal pela empresa(assinatura e carimbo com CGC)</t>
  </si>
  <si>
    <t>Responsável Técnico pelo Orçamento(assinatura e carimbo CREA/CAU)</t>
  </si>
  <si>
    <t>VALOR ESTIMADO PELA UFF</t>
  </si>
  <si>
    <t>SERVIÇOS PRELIMINARES</t>
  </si>
  <si>
    <t>TÉCNICO EM SEGURANÇA DO TRABALHO COM ENCARGOS COMPLEMENTARES</t>
  </si>
  <si>
    <t>T</t>
  </si>
  <si>
    <t>DEMOLIÇÃO DE ARGAMASSAS, DE FORMA MANUAL, SEM REAPROVEITAMENTO. AF_12/2017</t>
  </si>
  <si>
    <t>REVESTIMENTO</t>
  </si>
  <si>
    <t>EMBOÇO OU MASSA ÚNICA EM ARGAMASSA TRAÇO 1:2:8, PREPARO MANUAL, APLICADA MANUALMENTE EM PANOS CEGOS DE FACHADA (SEM PRESENÇA DE VÃOS), ESPESSURA DE 25 MM. AF_06/2014</t>
  </si>
  <si>
    <t>M</t>
  </si>
  <si>
    <t>PINTURA</t>
  </si>
  <si>
    <t>UNID.</t>
  </si>
  <si>
    <t>QUANT.</t>
  </si>
  <si>
    <t>MODELO DE PLANILHA DE ORÇAMENTO PARA EXECUÇÃO DE SERVIÇOS POR EMPREITADA POR PREÇO UNITÁRIO</t>
  </si>
  <si>
    <t>(CNPJ da empresa licitante)</t>
  </si>
  <si>
    <t>LOCAL: Rua Miguel de Frias n.º 09, bairro de Icaraí, CEP 24220-900, Niterói - RJ</t>
  </si>
  <si>
    <t xml:space="preserve">As composições que não constam no SINAPI, procedeu-se a obtenção da composição em outra fonte (SCO) e utilizou-se como base de cálculo os insumos do SINAPI. </t>
  </si>
  <si>
    <t>No caso de não haver o insumo no SINAPI, foi mantido a referência de valor indicada na composição do SCO</t>
  </si>
  <si>
    <t xml:space="preserve"> - Incluso BDI (desonerado) sobre preço unitário de: 29,79 %</t>
  </si>
  <si>
    <t xml:space="preserve"> - Mês de Referência: Mar/2020</t>
  </si>
  <si>
    <r>
      <t>A referência utilizada como base de custos é a planilha do Sistema Nacional de Pesquisa de Custos e Índices da Construção Civil (SINAPI) e SCO Rio, ambos de</t>
    </r>
    <r>
      <rPr>
        <b/>
        <sz val="9"/>
        <color indexed="10"/>
        <rFont val="Verdana"/>
        <family val="2"/>
      </rPr>
      <t xml:space="preserve"> Mar/2020</t>
    </r>
  </si>
  <si>
    <t xml:space="preserve"> 1 </t>
  </si>
  <si>
    <t xml:space="preserve"> 1.1 </t>
  </si>
  <si>
    <t xml:space="preserve"> 1.2 </t>
  </si>
  <si>
    <t xml:space="preserve"> 1.3 </t>
  </si>
  <si>
    <t xml:space="preserve"> 1.4 </t>
  </si>
  <si>
    <t xml:space="preserve"> 1.5 </t>
  </si>
  <si>
    <t>CÓDIGO</t>
  </si>
  <si>
    <t>FONTE</t>
  </si>
  <si>
    <t xml:space="preserve"> 100321 </t>
  </si>
  <si>
    <t>SINAPI</t>
  </si>
  <si>
    <t>MES</t>
  </si>
  <si>
    <t xml:space="preserve"> 73847/001 </t>
  </si>
  <si>
    <t>ALUGUEL CONTAINER/ESCRIT INCL INST ELET LARG=2,20 COMP=6,20M          ALT=2,50M CHAPA ACO C/NERV TRAPEZ FORRO C/ISOL TERMO/ACUSTICO         CHASSIS REFORC PISO COMPENS NAVAL EXC TRANSP/CARGA/DESCARGA</t>
  </si>
  <si>
    <t xml:space="preserve"> UFF-TRAN-002 </t>
  </si>
  <si>
    <t>Próprio</t>
  </si>
  <si>
    <t>TRANSPORTE DE EQUIPAMENTOS PESADOS EM CARRETAS,  EXCLUSIVE A CARGA E DESCARGA E O CUSTO HORARIO  DOS EQUIPAMENTOS TRANSPORTADOS.(DESONERADO)</t>
  </si>
  <si>
    <t>t.Km</t>
  </si>
  <si>
    <t xml:space="preserve"> UFF-TRAN-003 </t>
  </si>
  <si>
    <t>CARGA E DESCARGA DE EQUIPAMENTOS PESADOS EM  CARRETAS, EXCLUSIVE O CUSTO HORARIO DO  EQUIPAMENTO - CARRETA COM MOTOR DESLIGADO DURANTE A OPERACAO.(DESONERADO)</t>
  </si>
  <si>
    <t xml:space="preserve"> 74209/001 </t>
  </si>
  <si>
    <t>PLACA DE OBRA EM CHAPA DE ACO GALVANIZADO</t>
  </si>
  <si>
    <t>m²</t>
  </si>
  <si>
    <t xml:space="preserve"> 1.6 </t>
  </si>
  <si>
    <t>ANDAIMES</t>
  </si>
  <si>
    <t xml:space="preserve"> 1.6.1 </t>
  </si>
  <si>
    <t xml:space="preserve"> 00041805 </t>
  </si>
  <si>
    <t>LOCACAO DE ANDAIME SUSPENSO OU BALANCIM MANUAL, CAPACIDADE DE CARGA TOTAL DE APROXIMADAMENTE 250 KG/M2, PLATAFORMA DE 1,50 M X 0,80 M (C X L), CABO DE 45 M</t>
  </si>
  <si>
    <t xml:space="preserve"> 1.6.2 </t>
  </si>
  <si>
    <t xml:space="preserve"> UFF-TRAN-004 </t>
  </si>
  <si>
    <t>MOVIMENTAÇÃO VERTICAL OU HORIZONTAL DE PLATAFORMA OU PASSARELA. - (MOVIMENTAÇÃO ANDAIME SUSPENSO)</t>
  </si>
  <si>
    <t xml:space="preserve"> 1.6.3 </t>
  </si>
  <si>
    <t xml:space="preserve"> 00020193 </t>
  </si>
  <si>
    <t>LOCACAO DE ANDAIME METALICO TIPO FACHADEIRO, LARGURA DE 1,20 M, ALTURA POR PECA DE 2,0 M, INCLUINDO SAPATAS E ITENS NECESSARIOS A INSTALACAO</t>
  </si>
  <si>
    <t>M2XMES</t>
  </si>
  <si>
    <t xml:space="preserve"> 1.6.4 </t>
  </si>
  <si>
    <t xml:space="preserve"> 97063 </t>
  </si>
  <si>
    <t>MONTAGEM E DESMONTAGEM DE ANDAIME MODULAR FACHADEIRO, COM PISO METÁLICO, PARA EDIFICAÇÕES COM MÚLTIPLOS PAVIMENTOS (EXCLUSIVE ANDAIME E LIMPEZA). AF_11/2017</t>
  </si>
  <si>
    <t xml:space="preserve"> 1.6.5 </t>
  </si>
  <si>
    <t xml:space="preserve"> UFF-TRAN-005 </t>
  </si>
  <si>
    <t>TRANSPORTE DE ANDAIME TUBULAR, CONSIDERANDO-SE A AREA DE PROJECAO VERTICAL DO ANDAIME, INCLUSIVE IDA E VOLTA DO CAMINHAO, CARGA E DESCARGA (CONSIDERAR O MINIMO DE 315M2XKM, PARA CALCULO DESTE TRANSPORTE).</t>
  </si>
  <si>
    <t>M2xKm</t>
  </si>
  <si>
    <t xml:space="preserve"> 1.6.6 </t>
  </si>
  <si>
    <t xml:space="preserve"> 97062 </t>
  </si>
  <si>
    <t>COLOCAÇÃO DE TELA EM ANDAIME FACHADEIRO. AF_11/2017</t>
  </si>
  <si>
    <t xml:space="preserve"> 1.7 </t>
  </si>
  <si>
    <t>REMOÇÕES</t>
  </si>
  <si>
    <t xml:space="preserve"> 1.7.1 </t>
  </si>
  <si>
    <t xml:space="preserve"> 97645 </t>
  </si>
  <si>
    <t>REMOÇÃO DE JANELAS, DE FORMA MANUAL, SEM REAPROVEITAMENTO. AF_12/2017</t>
  </si>
  <si>
    <t xml:space="preserve"> 1.7.2 </t>
  </si>
  <si>
    <t xml:space="preserve"> 97631 </t>
  </si>
  <si>
    <t xml:space="preserve"> 1.7.3 </t>
  </si>
  <si>
    <t xml:space="preserve"> 210500 </t>
  </si>
  <si>
    <t>SBC</t>
  </si>
  <si>
    <t>ALUGUEL DE CACAMBA 5m3 48 HORAS COM RETIRADA</t>
  </si>
  <si>
    <t>UN</t>
  </si>
  <si>
    <t xml:space="preserve"> 1.7.4 </t>
  </si>
  <si>
    <t xml:space="preserve"> 99814 </t>
  </si>
  <si>
    <t>LIMPEZA DE SUPERFÍCIE COM JATO DE ALTA PRESSÃO. AF_04/2019 - PARTE SUPERIOR DA MARQUISE</t>
  </si>
  <si>
    <t xml:space="preserve"> 1.7.5 </t>
  </si>
  <si>
    <t>LIMPEZA DE SUPERFÍCIE COM JATO DE ALTA PRESSÃO. AF_04/2019 - TETO DE VIDRO DA VARANDA DO TEATRO</t>
  </si>
  <si>
    <t xml:space="preserve"> 1.7.6 </t>
  </si>
  <si>
    <t xml:space="preserve"> 85332 </t>
  </si>
  <si>
    <t>RETIRADA DE APARELHOS DE ILUMINACAO C/ REAPROVEITAMENTO DE LAMPADAS LUMINÁRIA - RÉGUAS DE ILUMINAÇÃO LED EXTERNA DAS VARANDAS - NECESSÁRIO EMBALAMENTO INDIVIDUAL (PLASTICO BOLHA) IDENTIFICAÇÃO UNITÁRIA E SEQUENCIAL DE CADA LUMINÁRIA PARA RETORNO POSTERIOR À MESMA POSIÇÃO E LOCALIZAÇÃO NA FACHADA</t>
  </si>
  <si>
    <t xml:space="preserve"> 1.7.7 </t>
  </si>
  <si>
    <t>RETIRADA DE APARELHOS DE ILUMINACAO C/ REAPROVEITAMENTO DE LAMPADAS - PLAFONS DAS VARANDAS</t>
  </si>
  <si>
    <t xml:space="preserve"> 1.7.8 </t>
  </si>
  <si>
    <t xml:space="preserve"> 97647 </t>
  </si>
  <si>
    <t>REMOÇÃO DE TELHAS, DE FIBROCIMENTO, METÁLICA E CERÂMICA, DE FORMA MANUAL, SEM REAPROVEITAMENTO. AF_12/2017</t>
  </si>
  <si>
    <t xml:space="preserve"> 1.7.9 </t>
  </si>
  <si>
    <t xml:space="preserve"> 73895/001 </t>
  </si>
  <si>
    <t>DEMOLICAO DE PEITORIL DE MARMORE E ARGAMASSA DE ASSENTAMENTO</t>
  </si>
  <si>
    <t xml:space="preserve"> 2 </t>
  </si>
  <si>
    <t xml:space="preserve"> 2.1 </t>
  </si>
  <si>
    <t xml:space="preserve"> 87794 </t>
  </si>
  <si>
    <t xml:space="preserve"> 2.2 </t>
  </si>
  <si>
    <t xml:space="preserve"> 84089 </t>
  </si>
  <si>
    <t>PEITORIL EM MARMORE BRANCO, LARGURA DE 25CM, ASSENTADO COM ARGAMASSA TRACO 1:3 (CIMENTO E AREIA MEDIA), PREPARO MANUAL DA ARGAMASSA</t>
  </si>
  <si>
    <t xml:space="preserve"> 2.3 </t>
  </si>
  <si>
    <t xml:space="preserve"> UFF-COB-006 </t>
  </si>
  <si>
    <t>TELHAMENTO COM TELHA ONDULADA DE FIBROCIMENTO E = 8 MM, COM RECOBRIMENTO LATERAL DE 1 1/4 DE ONDA PARA TELHADO COM INCLINAÇÃO MÁXIMA DE 10°, COM ATÉ 2 ÁGUAS, INCLUSO IÇAMENTO E ACESSÓRIOS DE FIXAÇÃO. AF_07/2019 -</t>
  </si>
  <si>
    <t xml:space="preserve"> 2.4 </t>
  </si>
  <si>
    <t xml:space="preserve"> 94231 </t>
  </si>
  <si>
    <t>RUFO EM CHAPA DE AÇO GALVANIZADO NÚMERO 24, CORTE DE 25 CM, INCLUSO TRANSPORTE VERTICAL. AF_07/2019</t>
  </si>
  <si>
    <t xml:space="preserve"> 3 </t>
  </si>
  <si>
    <t xml:space="preserve"> 3.1 </t>
  </si>
  <si>
    <t xml:space="preserve"> 96132 </t>
  </si>
  <si>
    <t>APLICAÇÃO MANUAL DE MASSA ACRÍLICA EM PANOS DE FACHADA SEM PRESENÇA DE VÃOS, DE EDIFÍCIOS DE MÚLTIPLOS PAVIMENTOS, DUAS DEMÃOS. AF_05/2017</t>
  </si>
  <si>
    <t xml:space="preserve"> 3.2 </t>
  </si>
  <si>
    <t xml:space="preserve"> 88489 </t>
  </si>
  <si>
    <t>APLICAÇÃO MANUAL DE PINTURA COM TINTA LÁTEX ACRÍLICA EM PAREDES, DUAS DEMÃOS. AF_06/2014 - COR BRANCO GELO - TODAS AS PAREDES EXTERNAS E FACES INTERNAS DAS VARANDAS</t>
  </si>
  <si>
    <t xml:space="preserve"> 3.3 </t>
  </si>
  <si>
    <t xml:space="preserve"> 88488 </t>
  </si>
  <si>
    <t>APLICAÇÃO MANUAL DE PINTURA COM TINTA LÁTEX ACRÍLICA EM TETO, DUAS DEMÃOS. AF_06/2014 – COR BRANCO GELO – TETOS DE VARANDAS E FUNDO DE TODA A MARQUISE</t>
  </si>
  <si>
    <t xml:space="preserve"> 3.4 </t>
  </si>
  <si>
    <t xml:space="preserve"> 73739/001 </t>
  </si>
  <si>
    <t>PINTURA ESMALTE ACETINADO EM MADEIRA, DUAS DEMAOS, INCLUSO LIXAMENTO E PREPARO – COR DE REFERENCIA PISTACHE – Suvinil – ESQUADRIAS DE MADEIRA - 2 FACES (INTERNO E EXTERNO)</t>
  </si>
  <si>
    <t xml:space="preserve"> 3.5 </t>
  </si>
  <si>
    <t xml:space="preserve"> 100717 </t>
  </si>
  <si>
    <t>LIXAMENTO MANUAL EM SUPERFÍCIES METÁLICAS EM OBRA. AF_01/2020 - BASCULANTES DE FERRO</t>
  </si>
  <si>
    <t xml:space="preserve"> 3.6 </t>
  </si>
  <si>
    <t xml:space="preserve"> 100762 </t>
  </si>
  <si>
    <t>PINTURA COM TINTA ALQUÍDICA DE ACABAMENTO (ESMALTE SINTÉTICO FOSCO) APLICADA A ROLO OU PINCEL SOBRE SUPERFÍCIES METÁLICAS EXECUTADO EM OBRA (02 DEMÃOS). AF_01/2020 – COR DE REFERENCIA PISTACHE – Suvinil – ESQUADRIAS DE FERRO - 2 FACES (INTERNO E EXTERNO)</t>
  </si>
  <si>
    <t xml:space="preserve"> 3.7 </t>
  </si>
  <si>
    <t>PINTURA ESMALTE ACETINADO, DUAS DEMAOS – COR DE REFERENCIA CERÂMICA – Suvinil – FACHADA DO RELÓGIO</t>
  </si>
  <si>
    <t xml:space="preserve"> 3.8 </t>
  </si>
  <si>
    <t>PINTURA ESMALTE ACETINADO, DUAS DEMAOS -  – COR DE REFERENCIA PRETO – Suvinil – FUNDO DOS PONTEIROS DO RELÓGIO</t>
  </si>
  <si>
    <t xml:space="preserve"> 3.9 </t>
  </si>
  <si>
    <t>LIXAMENTO MANUAL EM SUPERFÍCIES METÁLICAS EM OBRA. AF_01/2020 - ESTRUTURA METÁLICA DA COBERTURA DE VIDRO</t>
  </si>
  <si>
    <t xml:space="preserve"> 3.10 </t>
  </si>
  <si>
    <t xml:space="preserve"> 73865/001 </t>
  </si>
  <si>
    <t>FUNDO PREPARADOR PRIMER A BASE DE EPOXI, PARA ESTRUTURA METALICA, UMA DEMAO, ESPESSURA DE 25 MICRA.  - ESTRUTURA DA COBERTURA DE VIDRO</t>
  </si>
  <si>
    <t xml:space="preserve"> 3.11 </t>
  </si>
  <si>
    <t xml:space="preserve"> 79514/001 </t>
  </si>
  <si>
    <t>PINTURA EPOXI, TRES DEMAOS - ESTRUTURA DA COBERTURA DE VIDRO</t>
  </si>
  <si>
    <t xml:space="preserve"> 3.12 </t>
  </si>
  <si>
    <t xml:space="preserve"> 73924/002 </t>
  </si>
  <si>
    <t>PINTURA ESMALTE ACETINADO, DUAS DEMAOS, SOBRE SUPERFICIE METALICA - COR REFERENCIA BRANCO NEVE</t>
  </si>
  <si>
    <t xml:space="preserve"> 3.13 </t>
  </si>
  <si>
    <t xml:space="preserve"> 100718 </t>
  </si>
  <si>
    <t>COLOCAÇÃO DE FITA PROTETORA PARA PINTURA. AF_01/2020</t>
  </si>
  <si>
    <t xml:space="preserve"> 4 </t>
  </si>
  <si>
    <t>ESQUADRIAS</t>
  </si>
  <si>
    <t xml:space="preserve"> 4.1 </t>
  </si>
  <si>
    <t xml:space="preserve"> 100674 </t>
  </si>
  <si>
    <t>JANELA FIXA DE ALUMÍNIO PARA VIDRO, COM VIDRO JATEADO, BATENTE E FERRAGENS. EXCLUSIVE ACABAMENTO, ALIZAR E CONTRAMARCO. FORNECIMENTO E INSTALAÇÃO. AF_12/2019</t>
  </si>
  <si>
    <t xml:space="preserve"> 4.2 </t>
  </si>
  <si>
    <t xml:space="preserve"> 94569 </t>
  </si>
  <si>
    <t>JANELA DE ALUMÍNIO TIPO BASCULANTE, COM COMANDO TELESCÓPICO, COM VIDRO JATEADOS, BATENTE E FERRAGENS. EXCLUSIVE ALIZAR, ACABAMENTO E CONTRAMARCO. FORNECIMENTO E INSTALAÇÃO. AF_12/2019</t>
  </si>
  <si>
    <t xml:space="preserve"> 5 </t>
  </si>
  <si>
    <t>ELÉTRICA</t>
  </si>
  <si>
    <t xml:space="preserve"> 5.1 </t>
  </si>
  <si>
    <t xml:space="preserve"> UFF-ELE-007 </t>
  </si>
  <si>
    <t>INSTALAÇÃO DE LUMINÁRIA DA FACHADA TIPO REGUA DE LED SINCRONIZADA- PADRÃO INSTALADO NA FACHADA REITORIA</t>
  </si>
  <si>
    <t>SERVIÇO: execução de serviço de engenharia para pintura das fachadas e reparo do telhado do prédio principal da Reitoria e Centro de Artes da Universidade Federal Fluminense</t>
  </si>
  <si>
    <t xml:space="preserve"> PREÇO (R$)</t>
  </si>
  <si>
    <t>TOTAL DO ORÇAMENTO</t>
  </si>
  <si>
    <t>ANEXO III DO EDITAL DE LICITAÇÃO POR PREGÃO ELETRÔNICO N.º 42/2020/AD (Alterada)</t>
  </si>
  <si>
    <t>Área de pintura (m²) =</t>
  </si>
</sst>
</file>

<file path=xl/styles.xml><?xml version="1.0" encoding="utf-8"?>
<styleSheet xmlns="http://schemas.openxmlformats.org/spreadsheetml/2006/main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9" formatCode="d\.m"/>
    <numFmt numFmtId="170" formatCode="&quot; &quot;#,##0.00&quot; &quot;;&quot;-&quot;#,##0.00&quot; &quot;;&quot; -&quot;#&quot; &quot;;&quot; &quot;@&quot; &quot;"/>
    <numFmt numFmtId="171" formatCode="&quot; R$ &quot;#,##0.00&quot; &quot;;&quot;-R$ &quot;#,##0.00&quot; &quot;;&quot; R$ -&quot;#&quot; &quot;;&quot; &quot;@&quot; &quot;"/>
    <numFmt numFmtId="172" formatCode="&quot; &quot;#,##0.00&quot; &quot;;&quot; (&quot;#,##0.00&quot;)&quot;;&quot; -&quot;#&quot; &quot;;&quot; &quot;@&quot; &quot;"/>
  </numFmts>
  <fonts count="4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2"/>
      <color indexed="10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8"/>
      <name val="Verdana"/>
      <family val="2"/>
    </font>
    <font>
      <b/>
      <sz val="7"/>
      <color rgb="FFFF0000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name val="Verdana"/>
      <family val="2"/>
    </font>
    <font>
      <sz val="12"/>
      <color rgb="FFFF0000"/>
      <name val="Arial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1"/>
      <charset val="1"/>
    </font>
    <font>
      <sz val="10"/>
      <color rgb="FF000000"/>
      <name val="Arial"/>
      <family val="1"/>
      <charset val="1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2" tint="-9.9978637043366805E-2"/>
        <bgColor rgb="FFFF6600"/>
      </patternFill>
    </fill>
    <fill>
      <patternFill patternType="solid">
        <fgColor theme="2"/>
        <bgColor rgb="FFFF6600"/>
      </patternFill>
    </fill>
    <fill>
      <patternFill patternType="solid">
        <fgColor theme="2"/>
        <bgColor rgb="FFF7F3DF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hair">
        <color auto="1"/>
      </left>
      <right style="hair">
        <color indexed="64"/>
      </right>
      <top style="double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rgb="FFCCCCCC"/>
      </right>
      <top style="thin">
        <color indexed="64"/>
      </top>
      <bottom style="thin">
        <color rgb="FFCCCCCC"/>
      </bottom>
      <diagonal/>
    </border>
    <border>
      <left style="double">
        <color auto="1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double">
        <color auto="1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23" fillId="6" borderId="0" applyNumberFormat="0" applyBorder="0" applyAlignment="0" applyProtection="0"/>
    <xf numFmtId="0" fontId="13" fillId="2" borderId="1" applyNumberFormat="0" applyAlignment="0" applyProtection="0"/>
    <xf numFmtId="0" fontId="14" fillId="16" borderId="2" applyNumberFormat="0" applyAlignment="0" applyProtection="0"/>
    <xf numFmtId="165" fontId="24" fillId="0" borderId="0" applyFill="0" applyBorder="0" applyAlignment="0" applyProtection="0"/>
    <xf numFmtId="0" fontId="25" fillId="0" borderId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6" fillId="3" borderId="1" applyNumberFormat="0" applyAlignment="0" applyProtection="0"/>
    <xf numFmtId="0" fontId="15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4" borderId="7" applyNumberFormat="0" applyFont="0" applyAlignment="0" applyProtection="0"/>
    <xf numFmtId="0" fontId="18" fillId="2" borderId="8" applyNumberFormat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ill="0" applyBorder="0" applyAlignment="0" applyProtection="0"/>
    <xf numFmtId="164" fontId="24" fillId="0" borderId="0" applyFill="0" applyBorder="0" applyAlignment="0" applyProtection="0"/>
    <xf numFmtId="166" fontId="1" fillId="0" borderId="0"/>
    <xf numFmtId="16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4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37" fillId="0" borderId="0" applyFont="0" applyBorder="0" applyProtection="0"/>
    <xf numFmtId="0" fontId="37" fillId="0" borderId="0"/>
    <xf numFmtId="0" fontId="38" fillId="20" borderId="12" applyNumberFormat="0" applyAlignment="0" applyProtection="0"/>
    <xf numFmtId="0" fontId="37" fillId="0" borderId="0" applyNumberFormat="0" applyFont="0" applyFill="0" applyBorder="0" applyAlignment="0" applyProtection="0"/>
    <xf numFmtId="171" fontId="37" fillId="0" borderId="0" applyFont="0" applyBorder="0" applyProtection="0"/>
    <xf numFmtId="0" fontId="37" fillId="0" borderId="0" applyNumberFormat="0" applyFont="0" applyBorder="0" applyProtection="0"/>
    <xf numFmtId="0" fontId="37" fillId="0" borderId="0" applyNumberFormat="0" applyFont="0" applyBorder="0" applyProtection="0"/>
    <xf numFmtId="9" fontId="37" fillId="0" borderId="0" applyFont="0" applyBorder="0" applyProtection="0"/>
    <xf numFmtId="9" fontId="37" fillId="0" borderId="0" applyFont="0" applyBorder="0" applyProtection="0"/>
    <xf numFmtId="172" fontId="37" fillId="0" borderId="0" applyFont="0" applyBorder="0" applyProtection="0"/>
    <xf numFmtId="170" fontId="37" fillId="0" borderId="0" applyFont="0" applyBorder="0" applyProtection="0"/>
    <xf numFmtId="170" fontId="37" fillId="0" borderId="0" applyFont="0" applyBorder="0" applyProtection="0"/>
    <xf numFmtId="172" fontId="37" fillId="0" borderId="0" applyFont="0" applyBorder="0" applyProtection="0"/>
    <xf numFmtId="43" fontId="43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4" fillId="0" borderId="0" xfId="0" applyFont="1"/>
    <xf numFmtId="4" fontId="3" fillId="0" borderId="0" xfId="0" applyNumberFormat="1" applyFont="1"/>
    <xf numFmtId="44" fontId="3" fillId="0" borderId="0" xfId="38" applyFont="1"/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left" wrapText="1"/>
    </xf>
    <xf numFmtId="0" fontId="4" fillId="0" borderId="10" xfId="0" applyFont="1" applyFill="1" applyBorder="1" applyAlignment="1" applyProtection="1">
      <alignment horizontal="center" vertical="center" wrapText="1"/>
    </xf>
    <xf numFmtId="4" fontId="33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 applyProtection="1">
      <alignment horizontal="left" vertical="center" wrapText="1"/>
    </xf>
    <xf numFmtId="10" fontId="4" fillId="0" borderId="10" xfId="6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33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30" fillId="0" borderId="0" xfId="0" quotePrefix="1" applyFont="1" applyBorder="1" applyAlignment="1">
      <alignment vertical="distributed" wrapText="1"/>
    </xf>
    <xf numFmtId="0" fontId="32" fillId="0" borderId="0" xfId="0" applyFont="1" applyAlignment="1">
      <alignment vertical="center" wrapText="1"/>
    </xf>
    <xf numFmtId="0" fontId="9" fillId="0" borderId="16" xfId="0" applyFont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38" applyNumberFormat="1" applyFont="1" applyFill="1" applyBorder="1" applyAlignment="1">
      <alignment horizontal="right" vertical="center"/>
    </xf>
    <xf numFmtId="0" fontId="41" fillId="0" borderId="0" xfId="0" applyFont="1"/>
    <xf numFmtId="4" fontId="42" fillId="0" borderId="0" xfId="0" applyNumberFormat="1" applyFont="1"/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69" fontId="33" fillId="0" borderId="2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left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4" fontId="33" fillId="0" borderId="23" xfId="0" applyNumberFormat="1" applyFont="1" applyFill="1" applyBorder="1" applyAlignment="1">
      <alignment horizontal="right" vertical="center"/>
    </xf>
    <xf numFmtId="10" fontId="4" fillId="0" borderId="23" xfId="60" applyNumberFormat="1" applyFont="1" applyFill="1" applyBorder="1" applyAlignment="1">
      <alignment horizontal="right" vertical="center"/>
    </xf>
    <xf numFmtId="2" fontId="4" fillId="0" borderId="23" xfId="38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0" fontId="4" fillId="0" borderId="20" xfId="0" applyFont="1" applyFill="1" applyBorder="1"/>
    <xf numFmtId="4" fontId="5" fillId="19" borderId="30" xfId="38" applyNumberFormat="1" applyFont="1" applyFill="1" applyBorder="1" applyAlignment="1">
      <alignment vertical="center"/>
    </xf>
    <xf numFmtId="0" fontId="5" fillId="19" borderId="30" xfId="0" applyFont="1" applyFill="1" applyBorder="1" applyAlignment="1">
      <alignment vertical="center" wrapText="1"/>
    </xf>
    <xf numFmtId="10" fontId="5" fillId="19" borderId="30" xfId="60" applyNumberFormat="1" applyFont="1" applyFill="1" applyBorder="1" applyAlignment="1">
      <alignment horizontal="center" vertical="center" wrapText="1"/>
    </xf>
    <xf numFmtId="0" fontId="4" fillId="19" borderId="30" xfId="0" applyFont="1" applyFill="1" applyBorder="1"/>
    <xf numFmtId="4" fontId="5" fillId="19" borderId="31" xfId="38" applyNumberFormat="1" applyFont="1" applyFill="1" applyBorder="1" applyAlignment="1">
      <alignment vertical="center"/>
    </xf>
    <xf numFmtId="0" fontId="33" fillId="17" borderId="14" xfId="0" applyFont="1" applyFill="1" applyBorder="1" applyAlignment="1">
      <alignment horizontal="center" vertical="center"/>
    </xf>
    <xf numFmtId="0" fontId="4" fillId="17" borderId="10" xfId="0" applyFont="1" applyFill="1" applyBorder="1" applyAlignment="1" applyProtection="1">
      <alignment horizontal="center" vertical="center" wrapText="1"/>
    </xf>
    <xf numFmtId="4" fontId="4" fillId="17" borderId="10" xfId="0" applyNumberFormat="1" applyFont="1" applyFill="1" applyBorder="1" applyAlignment="1">
      <alignment horizontal="center" vertical="center" wrapText="1"/>
    </xf>
    <xf numFmtId="4" fontId="4" fillId="17" borderId="10" xfId="0" applyNumberFormat="1" applyFont="1" applyFill="1" applyBorder="1" applyAlignment="1">
      <alignment horizontal="right" vertical="center" wrapText="1"/>
    </xf>
    <xf numFmtId="4" fontId="33" fillId="17" borderId="10" xfId="0" applyNumberFormat="1" applyFont="1" applyFill="1" applyBorder="1" applyAlignment="1">
      <alignment horizontal="right" vertical="center"/>
    </xf>
    <xf numFmtId="10" fontId="4" fillId="17" borderId="10" xfId="60" applyNumberFormat="1" applyFont="1" applyFill="1" applyBorder="1" applyAlignment="1">
      <alignment horizontal="right" vertical="center"/>
    </xf>
    <xf numFmtId="4" fontId="4" fillId="17" borderId="10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34" fillId="19" borderId="14" xfId="0" applyFont="1" applyFill="1" applyBorder="1" applyAlignment="1">
      <alignment horizontal="center" vertical="center"/>
    </xf>
    <xf numFmtId="0" fontId="5" fillId="19" borderId="10" xfId="0" applyFont="1" applyFill="1" applyBorder="1" applyAlignment="1" applyProtection="1">
      <alignment horizontal="center" vertical="center" wrapText="1"/>
    </xf>
    <xf numFmtId="2" fontId="5" fillId="19" borderId="10" xfId="0" applyNumberFormat="1" applyFont="1" applyFill="1" applyBorder="1" applyAlignment="1" applyProtection="1">
      <alignment horizontal="left" vertical="center" wrapText="1"/>
    </xf>
    <xf numFmtId="4" fontId="5" fillId="19" borderId="10" xfId="0" applyNumberFormat="1" applyFont="1" applyFill="1" applyBorder="1" applyAlignment="1">
      <alignment horizontal="center" vertical="center" wrapText="1"/>
    </xf>
    <xf numFmtId="4" fontId="5" fillId="19" borderId="10" xfId="0" applyNumberFormat="1" applyFont="1" applyFill="1" applyBorder="1" applyAlignment="1">
      <alignment horizontal="right" vertical="center" wrapText="1"/>
    </xf>
    <xf numFmtId="4" fontId="34" fillId="19" borderId="10" xfId="0" applyNumberFormat="1" applyFont="1" applyFill="1" applyBorder="1" applyAlignment="1">
      <alignment horizontal="right" vertical="center"/>
    </xf>
    <xf numFmtId="10" fontId="5" fillId="19" borderId="10" xfId="60" applyNumberFormat="1" applyFont="1" applyFill="1" applyBorder="1" applyAlignment="1">
      <alignment horizontal="right" vertical="center"/>
    </xf>
    <xf numFmtId="2" fontId="5" fillId="19" borderId="10" xfId="38" applyNumberFormat="1" applyFont="1" applyFill="1" applyBorder="1" applyAlignment="1">
      <alignment horizontal="right" vertical="center"/>
    </xf>
    <xf numFmtId="4" fontId="5" fillId="19" borderId="10" xfId="0" applyNumberFormat="1" applyFont="1" applyFill="1" applyBorder="1" applyAlignment="1">
      <alignment horizontal="right" vertical="center"/>
    </xf>
    <xf numFmtId="4" fontId="5" fillId="19" borderId="15" xfId="0" applyNumberFormat="1" applyFont="1" applyFill="1" applyBorder="1" applyAlignment="1">
      <alignment horizontal="right" vertical="center"/>
    </xf>
    <xf numFmtId="0" fontId="44" fillId="21" borderId="32" xfId="52" applyFont="1" applyFill="1" applyBorder="1" applyAlignment="1">
      <alignment horizontal="center" vertical="center" wrapText="1"/>
    </xf>
    <xf numFmtId="4" fontId="4" fillId="17" borderId="10" xfId="38" applyNumberFormat="1" applyFont="1" applyFill="1" applyBorder="1" applyAlignment="1">
      <alignment horizontal="right" vertical="center"/>
    </xf>
    <xf numFmtId="0" fontId="44" fillId="22" borderId="32" xfId="52" applyFont="1" applyFill="1" applyBorder="1" applyAlignment="1">
      <alignment horizontal="left" vertical="top" wrapText="1"/>
    </xf>
    <xf numFmtId="0" fontId="45" fillId="23" borderId="0" xfId="52" applyFont="1" applyFill="1" applyBorder="1" applyAlignment="1">
      <alignment horizontal="center" vertical="top" wrapText="1"/>
    </xf>
    <xf numFmtId="0" fontId="45" fillId="23" borderId="0" xfId="52" applyFont="1" applyFill="1" applyBorder="1" applyAlignment="1">
      <alignment horizontal="right" vertical="top" wrapText="1"/>
    </xf>
    <xf numFmtId="4" fontId="45" fillId="23" borderId="0" xfId="52" applyNumberFormat="1" applyFont="1" applyFill="1" applyBorder="1" applyAlignment="1">
      <alignment horizontal="right" vertical="top" wrapText="1"/>
    </xf>
    <xf numFmtId="0" fontId="34" fillId="19" borderId="13" xfId="0" applyFont="1" applyFill="1" applyBorder="1" applyAlignment="1" applyProtection="1">
      <alignment vertical="center"/>
    </xf>
    <xf numFmtId="2" fontId="5" fillId="19" borderId="13" xfId="0" applyNumberFormat="1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 wrapText="1"/>
    </xf>
    <xf numFmtId="44" fontId="5" fillId="19" borderId="13" xfId="38" applyFont="1" applyFill="1" applyBorder="1" applyAlignment="1">
      <alignment horizontal="center" vertical="center" wrapText="1"/>
    </xf>
    <xf numFmtId="4" fontId="5" fillId="19" borderId="19" xfId="38" applyNumberFormat="1" applyFont="1" applyFill="1" applyBorder="1" applyAlignment="1">
      <alignment horizontal="right" vertical="center" wrapText="1"/>
    </xf>
    <xf numFmtId="44" fontId="5" fillId="17" borderId="25" xfId="38" applyFont="1" applyFill="1" applyBorder="1" applyAlignment="1">
      <alignment horizontal="center" vertical="center" wrapText="1"/>
    </xf>
    <xf numFmtId="44" fontId="5" fillId="17" borderId="27" xfId="38" applyFont="1" applyFill="1" applyBorder="1" applyAlignment="1">
      <alignment horizontal="center" vertical="center" wrapText="1"/>
    </xf>
    <xf numFmtId="0" fontId="33" fillId="0" borderId="32" xfId="52" applyFont="1" applyFill="1" applyBorder="1" applyAlignment="1">
      <alignment horizontal="center" vertical="center" wrapText="1"/>
    </xf>
    <xf numFmtId="0" fontId="33" fillId="0" borderId="32" xfId="52" applyFont="1" applyFill="1" applyBorder="1" applyAlignment="1">
      <alignment horizontal="left" vertical="center" wrapText="1"/>
    </xf>
    <xf numFmtId="4" fontId="33" fillId="0" borderId="32" xfId="52" applyNumberFormat="1" applyFont="1" applyFill="1" applyBorder="1" applyAlignment="1">
      <alignment horizontal="right" vertical="center" wrapText="1"/>
    </xf>
    <xf numFmtId="2" fontId="33" fillId="0" borderId="32" xfId="52" applyNumberFormat="1" applyFont="1" applyFill="1" applyBorder="1" applyAlignment="1">
      <alignment horizontal="right" vertical="center" wrapText="1"/>
    </xf>
    <xf numFmtId="44" fontId="5" fillId="17" borderId="35" xfId="38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17" borderId="16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vertical="center"/>
    </xf>
    <xf numFmtId="0" fontId="4" fillId="19" borderId="37" xfId="0" applyFont="1" applyFill="1" applyBorder="1"/>
    <xf numFmtId="43" fontId="4" fillId="19" borderId="36" xfId="92" applyFont="1" applyFill="1" applyBorder="1" applyAlignment="1">
      <alignment horizontal="center" vertical="center" wrapText="1"/>
    </xf>
    <xf numFmtId="4" fontId="4" fillId="19" borderId="16" xfId="0" applyNumberFormat="1" applyFont="1" applyFill="1" applyBorder="1" applyAlignment="1">
      <alignment horizontal="right" vertical="center"/>
    </xf>
    <xf numFmtId="4" fontId="4" fillId="19" borderId="10" xfId="0" applyNumberFormat="1" applyFont="1" applyFill="1" applyBorder="1" applyAlignment="1">
      <alignment horizontal="center" vertical="center" wrapText="1"/>
    </xf>
    <xf numFmtId="4" fontId="4" fillId="19" borderId="10" xfId="0" applyNumberFormat="1" applyFont="1" applyFill="1" applyBorder="1" applyAlignment="1">
      <alignment horizontal="right" vertical="center" wrapText="1"/>
    </xf>
    <xf numFmtId="4" fontId="33" fillId="19" borderId="10" xfId="0" applyNumberFormat="1" applyFont="1" applyFill="1" applyBorder="1" applyAlignment="1">
      <alignment horizontal="right" vertical="center"/>
    </xf>
    <xf numFmtId="10" fontId="4" fillId="19" borderId="10" xfId="60" applyNumberFormat="1" applyFont="1" applyFill="1" applyBorder="1" applyAlignment="1">
      <alignment horizontal="right" vertical="center"/>
    </xf>
    <xf numFmtId="4" fontId="4" fillId="19" borderId="10" xfId="38" applyNumberFormat="1" applyFont="1" applyFill="1" applyBorder="1" applyAlignment="1">
      <alignment horizontal="right" vertical="center"/>
    </xf>
    <xf numFmtId="4" fontId="4" fillId="19" borderId="10" xfId="0" applyNumberFormat="1" applyFont="1" applyFill="1" applyBorder="1" applyAlignment="1">
      <alignment horizontal="right" vertical="center"/>
    </xf>
    <xf numFmtId="0" fontId="46" fillId="22" borderId="32" xfId="52" applyFont="1" applyFill="1" applyBorder="1" applyAlignment="1">
      <alignment horizontal="center" vertical="center" wrapText="1"/>
    </xf>
    <xf numFmtId="2" fontId="4" fillId="17" borderId="10" xfId="0" applyNumberFormat="1" applyFont="1" applyFill="1" applyBorder="1" applyAlignment="1" applyProtection="1">
      <alignment horizontal="center" vertical="center" wrapText="1"/>
    </xf>
    <xf numFmtId="0" fontId="5" fillId="17" borderId="25" xfId="0" applyFont="1" applyFill="1" applyBorder="1" applyAlignment="1">
      <alignment horizontal="center" vertical="center" wrapText="1"/>
    </xf>
    <xf numFmtId="0" fontId="44" fillId="21" borderId="38" xfId="52" applyFont="1" applyFill="1" applyBorder="1" applyAlignment="1">
      <alignment horizontal="center" vertical="center" wrapText="1"/>
    </xf>
    <xf numFmtId="0" fontId="33" fillId="0" borderId="39" xfId="52" applyFont="1" applyFill="1" applyBorder="1" applyAlignment="1">
      <alignment horizontal="center" vertical="center" wrapText="1"/>
    </xf>
    <xf numFmtId="0" fontId="46" fillId="22" borderId="39" xfId="52" applyFont="1" applyFill="1" applyBorder="1" applyAlignment="1">
      <alignment horizontal="center" vertical="top" wrapText="1"/>
    </xf>
    <xf numFmtId="0" fontId="31" fillId="18" borderId="0" xfId="0" applyFont="1" applyFill="1" applyBorder="1" applyAlignment="1">
      <alignment horizontal="center"/>
    </xf>
    <xf numFmtId="4" fontId="32" fillId="0" borderId="11" xfId="0" applyNumberFormat="1" applyFont="1" applyBorder="1" applyAlignment="1">
      <alignment horizontal="left" vertical="center"/>
    </xf>
    <xf numFmtId="4" fontId="3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5" fillId="17" borderId="33" xfId="0" applyFont="1" applyFill="1" applyBorder="1" applyAlignment="1" applyProtection="1">
      <alignment horizontal="center" vertical="center" wrapText="1"/>
    </xf>
    <xf numFmtId="0" fontId="5" fillId="17" borderId="26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17" borderId="18" xfId="0" applyFont="1" applyFill="1" applyBorder="1" applyAlignment="1" applyProtection="1">
      <alignment horizontal="center" vertical="center" wrapText="1"/>
    </xf>
    <xf numFmtId="0" fontId="5" fillId="17" borderId="25" xfId="0" applyFont="1" applyFill="1" applyBorder="1" applyAlignment="1" applyProtection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17" borderId="25" xfId="0" applyFont="1" applyFill="1" applyBorder="1" applyAlignment="1">
      <alignment horizontal="center" vertical="center" wrapText="1"/>
    </xf>
    <xf numFmtId="2" fontId="5" fillId="17" borderId="10" xfId="0" applyNumberFormat="1" applyFont="1" applyFill="1" applyBorder="1" applyAlignment="1">
      <alignment horizontal="center" vertical="center"/>
    </xf>
    <xf numFmtId="2" fontId="5" fillId="17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center" textRotation="255"/>
    </xf>
    <xf numFmtId="0" fontId="36" fillId="0" borderId="0" xfId="0" applyFont="1" applyBorder="1" applyAlignment="1">
      <alignment horizontal="center" vertical="center" textRotation="255"/>
    </xf>
    <xf numFmtId="2" fontId="5" fillId="17" borderId="21" xfId="0" applyNumberFormat="1" applyFont="1" applyFill="1" applyBorder="1" applyAlignment="1">
      <alignment horizontal="center" vertical="center"/>
    </xf>
    <xf numFmtId="2" fontId="5" fillId="17" borderId="34" xfId="0" applyNumberFormat="1" applyFont="1" applyFill="1" applyBorder="1" applyAlignment="1">
      <alignment horizontal="center" vertical="center"/>
    </xf>
    <xf numFmtId="0" fontId="30" fillId="0" borderId="0" xfId="0" quotePrefix="1" applyFont="1" applyBorder="1" applyAlignment="1">
      <alignment horizontal="left" vertical="center" wrapText="1"/>
    </xf>
    <xf numFmtId="0" fontId="5" fillId="17" borderId="17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center" vertical="center"/>
    </xf>
    <xf numFmtId="0" fontId="5" fillId="19" borderId="29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1" fillId="18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5" fillId="17" borderId="42" xfId="0" applyFont="1" applyFill="1" applyBorder="1" applyAlignment="1">
      <alignment horizontal="center" vertical="center" wrapText="1"/>
    </xf>
    <xf numFmtId="0" fontId="5" fillId="17" borderId="40" xfId="0" applyFont="1" applyFill="1" applyBorder="1" applyAlignment="1">
      <alignment horizontal="center" vertical="center" wrapText="1"/>
    </xf>
    <xf numFmtId="0" fontId="5" fillId="17" borderId="21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22" xfId="0" applyFont="1" applyFill="1" applyBorder="1" applyAlignment="1">
      <alignment horizontal="center" vertical="center" wrapText="1"/>
    </xf>
    <xf numFmtId="0" fontId="5" fillId="17" borderId="41" xfId="0" applyFont="1" applyFill="1" applyBorder="1" applyAlignment="1">
      <alignment horizontal="center" vertical="center" wrapText="1"/>
    </xf>
    <xf numFmtId="0" fontId="5" fillId="17" borderId="34" xfId="0" applyFont="1" applyFill="1" applyBorder="1" applyAlignment="1">
      <alignment horizontal="center" vertical="center" wrapText="1"/>
    </xf>
  </cellXfs>
  <cellStyles count="9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f1" xfId="81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Graphics" xfId="82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" xfId="83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2 2" xfId="84"/>
    <cellStyle name="Normal 2 3" xfId="85"/>
    <cellStyle name="Normal 3" xfId="53"/>
    <cellStyle name="Normal 3 2" xfId="54"/>
    <cellStyle name="Normal 4" xfId="55"/>
    <cellStyle name="Normal 5" xfId="56"/>
    <cellStyle name="Normal 6" xfId="57"/>
    <cellStyle name="Normal 7" xfId="80"/>
    <cellStyle name="Note" xfId="58"/>
    <cellStyle name="Output" xfId="59"/>
    <cellStyle name="Porcentagem" xfId="60" builtinId="5"/>
    <cellStyle name="Porcentagem 2" xfId="61"/>
    <cellStyle name="Porcentagem 2 2" xfId="62"/>
    <cellStyle name="Porcentagem 3" xfId="78"/>
    <cellStyle name="Porcentagem 3 2" xfId="86"/>
    <cellStyle name="Porcentagem 4" xfId="87"/>
    <cellStyle name="Separador de milhares" xfId="92" builtinId="3"/>
    <cellStyle name="Separador de milhares 10 2" xfId="63"/>
    <cellStyle name="Separador de milhares 13 2" xfId="64"/>
    <cellStyle name="Separador de milhares 15 2" xfId="65"/>
    <cellStyle name="Separador de milhares 2" xfId="79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Vírgula 2 2" xfId="88"/>
    <cellStyle name="Vírgula 3" xfId="89"/>
    <cellStyle name="Vírgula 3 2" xfId="90"/>
    <cellStyle name="Vírgula 3 3" xfId="91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Normal="100" workbookViewId="0">
      <selection activeCell="F13" sqref="F13"/>
    </sheetView>
  </sheetViews>
  <sheetFormatPr defaultRowHeight="15"/>
  <cols>
    <col min="1" max="1" width="6.7109375" style="1" bestFit="1" customWidth="1"/>
    <col min="2" max="2" width="13.42578125" style="1" bestFit="1" customWidth="1"/>
    <col min="3" max="3" width="8.85546875" style="1" customWidth="1"/>
    <col min="4" max="4" width="45.28515625" style="2" customWidth="1"/>
    <col min="5" max="5" width="8.85546875" style="4" customWidth="1"/>
    <col min="6" max="6" width="10.140625" style="4" bestFit="1" customWidth="1"/>
    <col min="7" max="7" width="11.28515625" style="4" customWidth="1"/>
    <col min="8" max="8" width="9.5703125" style="4" bestFit="1" customWidth="1"/>
    <col min="9" max="9" width="11.28515625" style="7" customWidth="1"/>
    <col min="10" max="10" width="10.5703125" style="3" bestFit="1" customWidth="1"/>
    <col min="11" max="11" width="12.42578125" style="3" customWidth="1"/>
    <col min="12" max="12" width="12.7109375" style="3" bestFit="1" customWidth="1"/>
    <col min="13" max="17" width="9.140625" style="3"/>
    <col min="18" max="18" width="9.140625" style="3" customWidth="1"/>
    <col min="19" max="16384" width="9.140625" style="3"/>
  </cols>
  <sheetData>
    <row r="1" spans="1:12" ht="15" customHeight="1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.75" customHeight="1">
      <c r="A2" s="128" t="s">
        <v>26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>
      <c r="A3" s="124" t="s">
        <v>170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>
      <c r="A4" s="126" t="s">
        <v>25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31.5" customHeight="1">
      <c r="A5" s="127" t="s">
        <v>167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15" customHeight="1">
      <c r="A6" s="98" t="s">
        <v>27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.75" customHeight="1">
      <c r="J7" s="16" t="s">
        <v>171</v>
      </c>
      <c r="K7" s="25"/>
      <c r="L7" s="26">
        <v>7090</v>
      </c>
    </row>
    <row r="8" spans="1:12" ht="15.75" customHeight="1" thickBot="1">
      <c r="A8" s="3"/>
      <c r="B8" s="3"/>
      <c r="C8" s="3"/>
      <c r="D8" s="3"/>
      <c r="E8" s="3"/>
      <c r="F8" s="3"/>
      <c r="G8" s="3"/>
      <c r="H8" s="3"/>
      <c r="I8" s="18"/>
      <c r="J8" s="5"/>
      <c r="K8" s="5"/>
    </row>
    <row r="9" spans="1:12" ht="15.75" customHeight="1" thickTop="1" thickBot="1">
      <c r="A9" s="8"/>
      <c r="B9" s="8"/>
      <c r="C9" s="8"/>
      <c r="D9" s="9"/>
      <c r="E9" s="129" t="s">
        <v>14</v>
      </c>
      <c r="F9" s="130"/>
      <c r="G9" s="130"/>
      <c r="H9" s="130"/>
      <c r="I9" s="130"/>
      <c r="J9" s="130"/>
      <c r="K9" s="130"/>
      <c r="L9" s="134"/>
    </row>
    <row r="10" spans="1:12" ht="15.75" customHeight="1" thickTop="1">
      <c r="A10" s="119" t="s">
        <v>0</v>
      </c>
      <c r="B10" s="107" t="s">
        <v>39</v>
      </c>
      <c r="C10" s="103" t="s">
        <v>40</v>
      </c>
      <c r="D10" s="109" t="s">
        <v>1</v>
      </c>
      <c r="E10" s="111" t="s">
        <v>23</v>
      </c>
      <c r="F10" s="116" t="s">
        <v>24</v>
      </c>
      <c r="G10" s="131" t="s">
        <v>8</v>
      </c>
      <c r="H10" s="123" t="s">
        <v>9</v>
      </c>
      <c r="I10" s="131" t="s">
        <v>168</v>
      </c>
      <c r="J10" s="132"/>
      <c r="K10" s="132"/>
      <c r="L10" s="133"/>
    </row>
    <row r="11" spans="1:12" ht="22.5" customHeight="1">
      <c r="A11" s="120"/>
      <c r="B11" s="108"/>
      <c r="C11" s="104"/>
      <c r="D11" s="110"/>
      <c r="E11" s="112"/>
      <c r="F11" s="117"/>
      <c r="G11" s="135"/>
      <c r="H11" s="110"/>
      <c r="I11" s="94" t="s">
        <v>2</v>
      </c>
      <c r="J11" s="72" t="s">
        <v>10</v>
      </c>
      <c r="K11" s="78" t="s">
        <v>0</v>
      </c>
      <c r="L11" s="73" t="s">
        <v>5</v>
      </c>
    </row>
    <row r="12" spans="1:12">
      <c r="A12" s="95" t="s">
        <v>33</v>
      </c>
      <c r="B12" s="67"/>
      <c r="C12" s="67"/>
      <c r="D12" s="67" t="s">
        <v>15</v>
      </c>
      <c r="E12" s="68"/>
      <c r="F12" s="68"/>
      <c r="G12" s="69"/>
      <c r="H12" s="69"/>
      <c r="I12" s="69"/>
      <c r="J12" s="70"/>
      <c r="K12" s="84">
        <f>SUM(J13:J17)</f>
        <v>41936.711671600002</v>
      </c>
      <c r="L12" s="71">
        <f>SUM(K12:K25)</f>
        <v>133422.866280516</v>
      </c>
    </row>
    <row r="13" spans="1:12" ht="22.5">
      <c r="A13" s="96" t="s">
        <v>34</v>
      </c>
      <c r="B13" s="74" t="s">
        <v>41</v>
      </c>
      <c r="C13" s="74" t="s">
        <v>42</v>
      </c>
      <c r="D13" s="75" t="s">
        <v>16</v>
      </c>
      <c r="E13" s="74" t="s">
        <v>43</v>
      </c>
      <c r="F13" s="77">
        <v>5</v>
      </c>
      <c r="G13" s="76">
        <v>5762.48</v>
      </c>
      <c r="H13" s="13">
        <v>0.2979</v>
      </c>
      <c r="I13" s="24">
        <f>G13*(H13+1)</f>
        <v>7479.1227920000001</v>
      </c>
      <c r="J13" s="14">
        <f>F13*I13</f>
        <v>37395.613960000002</v>
      </c>
      <c r="K13" s="79"/>
      <c r="L13" s="27"/>
    </row>
    <row r="14" spans="1:12" ht="67.5">
      <c r="A14" s="96" t="s">
        <v>35</v>
      </c>
      <c r="B14" s="74" t="s">
        <v>44</v>
      </c>
      <c r="C14" s="74" t="s">
        <v>42</v>
      </c>
      <c r="D14" s="75" t="s">
        <v>45</v>
      </c>
      <c r="E14" s="74" t="s">
        <v>43</v>
      </c>
      <c r="F14" s="77">
        <v>5</v>
      </c>
      <c r="G14" s="76">
        <v>397.99</v>
      </c>
      <c r="H14" s="13">
        <v>0.2979</v>
      </c>
      <c r="I14" s="24">
        <f t="shared" ref="I14:I33" si="0">G14*(H14+1)</f>
        <v>516.55122100000006</v>
      </c>
      <c r="J14" s="14">
        <f t="shared" ref="J14:J58" si="1">F14*I14</f>
        <v>2582.7561050000004</v>
      </c>
      <c r="K14" s="79"/>
      <c r="L14" s="27"/>
    </row>
    <row r="15" spans="1:12" ht="45">
      <c r="A15" s="96" t="s">
        <v>36</v>
      </c>
      <c r="B15" s="74" t="s">
        <v>46</v>
      </c>
      <c r="C15" s="74" t="s">
        <v>47</v>
      </c>
      <c r="D15" s="75" t="s">
        <v>48</v>
      </c>
      <c r="E15" s="74" t="s">
        <v>49</v>
      </c>
      <c r="F15" s="77">
        <v>92</v>
      </c>
      <c r="G15" s="76">
        <v>1.52</v>
      </c>
      <c r="H15" s="13">
        <v>0.2979</v>
      </c>
      <c r="I15" s="24">
        <f t="shared" si="0"/>
        <v>1.9728080000000001</v>
      </c>
      <c r="J15" s="14">
        <f t="shared" si="1"/>
        <v>181.49833600000002</v>
      </c>
      <c r="K15" s="79"/>
      <c r="L15" s="28"/>
    </row>
    <row r="16" spans="1:12" ht="56.25">
      <c r="A16" s="96" t="s">
        <v>37</v>
      </c>
      <c r="B16" s="74" t="s">
        <v>50</v>
      </c>
      <c r="C16" s="74" t="s">
        <v>47</v>
      </c>
      <c r="D16" s="75" t="s">
        <v>51</v>
      </c>
      <c r="E16" s="74" t="s">
        <v>17</v>
      </c>
      <c r="F16" s="77">
        <v>4</v>
      </c>
      <c r="G16" s="76">
        <v>37.049999999999997</v>
      </c>
      <c r="H16" s="13">
        <v>0.2979</v>
      </c>
      <c r="I16" s="24">
        <f t="shared" si="0"/>
        <v>48.087195000000001</v>
      </c>
      <c r="J16" s="14">
        <f t="shared" si="1"/>
        <v>192.34878</v>
      </c>
      <c r="K16" s="79"/>
      <c r="L16" s="28"/>
    </row>
    <row r="17" spans="1:12" ht="22.5">
      <c r="A17" s="96" t="s">
        <v>38</v>
      </c>
      <c r="B17" s="74" t="s">
        <v>52</v>
      </c>
      <c r="C17" s="74" t="s">
        <v>42</v>
      </c>
      <c r="D17" s="75" t="s">
        <v>53</v>
      </c>
      <c r="E17" s="74" t="s">
        <v>54</v>
      </c>
      <c r="F17" s="77">
        <v>3.15</v>
      </c>
      <c r="G17" s="76">
        <v>387.56</v>
      </c>
      <c r="H17" s="13">
        <v>0.2979</v>
      </c>
      <c r="I17" s="24">
        <f t="shared" si="0"/>
        <v>503.01412400000004</v>
      </c>
      <c r="J17" s="14">
        <f t="shared" si="1"/>
        <v>1584.4944906000001</v>
      </c>
      <c r="K17" s="79"/>
      <c r="L17" s="28"/>
    </row>
    <row r="18" spans="1:12">
      <c r="A18" s="97" t="s">
        <v>55</v>
      </c>
      <c r="B18" s="63"/>
      <c r="C18" s="63"/>
      <c r="D18" s="92" t="s">
        <v>56</v>
      </c>
      <c r="E18" s="64"/>
      <c r="F18" s="65"/>
      <c r="G18" s="66"/>
      <c r="H18" s="48"/>
      <c r="I18" s="62"/>
      <c r="J18" s="49"/>
      <c r="K18" s="80">
        <f>SUM(J19:J24)</f>
        <v>77789.752013099991</v>
      </c>
      <c r="L18" s="28"/>
    </row>
    <row r="19" spans="1:12" ht="56.25">
      <c r="A19" s="17" t="s">
        <v>57</v>
      </c>
      <c r="B19" s="10" t="s">
        <v>58</v>
      </c>
      <c r="C19" s="10" t="s">
        <v>42</v>
      </c>
      <c r="D19" s="12" t="s">
        <v>59</v>
      </c>
      <c r="E19" s="23" t="s">
        <v>43</v>
      </c>
      <c r="F19" s="15">
        <v>20</v>
      </c>
      <c r="G19" s="11">
        <v>450</v>
      </c>
      <c r="H19" s="13">
        <v>0.2979</v>
      </c>
      <c r="I19" s="24">
        <f t="shared" si="0"/>
        <v>584.05500000000006</v>
      </c>
      <c r="J19" s="14">
        <f t="shared" si="1"/>
        <v>11681.100000000002</v>
      </c>
      <c r="K19" s="79"/>
      <c r="L19" s="28"/>
    </row>
    <row r="20" spans="1:12" ht="33.75">
      <c r="A20" s="17" t="s">
        <v>60</v>
      </c>
      <c r="B20" s="10" t="s">
        <v>61</v>
      </c>
      <c r="C20" s="10" t="s">
        <v>47</v>
      </c>
      <c r="D20" s="12" t="s">
        <v>62</v>
      </c>
      <c r="E20" s="23" t="s">
        <v>54</v>
      </c>
      <c r="F20" s="15">
        <v>3110.1</v>
      </c>
      <c r="G20" s="11">
        <v>0.59</v>
      </c>
      <c r="H20" s="13">
        <v>0.2979</v>
      </c>
      <c r="I20" s="24">
        <f t="shared" si="0"/>
        <v>0.76576100000000002</v>
      </c>
      <c r="J20" s="14">
        <f t="shared" si="1"/>
        <v>2381.5932861000001</v>
      </c>
      <c r="K20" s="79"/>
      <c r="L20" s="28"/>
    </row>
    <row r="21" spans="1:12" ht="45">
      <c r="A21" s="17" t="s">
        <v>63</v>
      </c>
      <c r="B21" s="10" t="s">
        <v>64</v>
      </c>
      <c r="C21" s="10" t="s">
        <v>42</v>
      </c>
      <c r="D21" s="12" t="s">
        <v>65</v>
      </c>
      <c r="E21" s="23" t="s">
        <v>66</v>
      </c>
      <c r="F21" s="15">
        <v>2092</v>
      </c>
      <c r="G21" s="11">
        <v>5.66</v>
      </c>
      <c r="H21" s="13">
        <v>0.2979</v>
      </c>
      <c r="I21" s="24">
        <f t="shared" si="0"/>
        <v>7.3461140000000009</v>
      </c>
      <c r="J21" s="14">
        <f t="shared" si="1"/>
        <v>15368.070488000001</v>
      </c>
      <c r="K21" s="79"/>
      <c r="L21" s="28"/>
    </row>
    <row r="22" spans="1:12" ht="56.25">
      <c r="A22" s="17" t="s">
        <v>67</v>
      </c>
      <c r="B22" s="10" t="s">
        <v>68</v>
      </c>
      <c r="C22" s="10" t="s">
        <v>42</v>
      </c>
      <c r="D22" s="12" t="s">
        <v>69</v>
      </c>
      <c r="E22" s="23" t="s">
        <v>54</v>
      </c>
      <c r="F22" s="15">
        <v>2092</v>
      </c>
      <c r="G22" s="11">
        <v>9.9499999999999993</v>
      </c>
      <c r="H22" s="13">
        <v>0.2979</v>
      </c>
      <c r="I22" s="24">
        <f t="shared" si="0"/>
        <v>12.914104999999999</v>
      </c>
      <c r="J22" s="14">
        <f t="shared" si="1"/>
        <v>27016.307659999999</v>
      </c>
      <c r="K22" s="79"/>
      <c r="L22" s="28"/>
    </row>
    <row r="23" spans="1:12" ht="67.5">
      <c r="A23" s="17" t="s">
        <v>70</v>
      </c>
      <c r="B23" s="10" t="s">
        <v>71</v>
      </c>
      <c r="C23" s="10" t="s">
        <v>47</v>
      </c>
      <c r="D23" s="12" t="s">
        <v>72</v>
      </c>
      <c r="E23" s="23" t="s">
        <v>73</v>
      </c>
      <c r="F23" s="15">
        <v>17450</v>
      </c>
      <c r="G23" s="11">
        <v>0.16</v>
      </c>
      <c r="H23" s="13">
        <v>0.2979</v>
      </c>
      <c r="I23" s="24">
        <f t="shared" si="0"/>
        <v>0.20766400000000002</v>
      </c>
      <c r="J23" s="14">
        <f t="shared" si="1"/>
        <v>3623.7368000000001</v>
      </c>
      <c r="K23" s="79"/>
      <c r="L23" s="28"/>
    </row>
    <row r="24" spans="1:12" ht="22.5">
      <c r="A24" s="17" t="s">
        <v>74</v>
      </c>
      <c r="B24" s="10" t="s">
        <v>75</v>
      </c>
      <c r="C24" s="10" t="s">
        <v>42</v>
      </c>
      <c r="D24" s="12" t="s">
        <v>76</v>
      </c>
      <c r="E24" s="23" t="s">
        <v>54</v>
      </c>
      <c r="F24" s="15">
        <v>2571</v>
      </c>
      <c r="G24" s="11">
        <v>5.31</v>
      </c>
      <c r="H24" s="13">
        <v>0.2979</v>
      </c>
      <c r="I24" s="24">
        <f t="shared" si="0"/>
        <v>6.8918489999999997</v>
      </c>
      <c r="J24" s="14">
        <f t="shared" si="1"/>
        <v>17718.943778999997</v>
      </c>
      <c r="K24" s="79"/>
      <c r="L24" s="28"/>
    </row>
    <row r="25" spans="1:12">
      <c r="A25" s="43" t="s">
        <v>77</v>
      </c>
      <c r="B25" s="44"/>
      <c r="C25" s="44"/>
      <c r="D25" s="93" t="s">
        <v>78</v>
      </c>
      <c r="E25" s="45"/>
      <c r="F25" s="46"/>
      <c r="G25" s="47"/>
      <c r="H25" s="48"/>
      <c r="I25" s="62"/>
      <c r="J25" s="49"/>
      <c r="K25" s="80">
        <f>SUM(J26:J34)</f>
        <v>13696.402595816002</v>
      </c>
      <c r="L25" s="28"/>
    </row>
    <row r="26" spans="1:12" ht="22.5">
      <c r="A26" s="17" t="s">
        <v>79</v>
      </c>
      <c r="B26" s="10" t="s">
        <v>80</v>
      </c>
      <c r="C26" s="10" t="s">
        <v>42</v>
      </c>
      <c r="D26" s="12" t="s">
        <v>81</v>
      </c>
      <c r="E26" s="23" t="s">
        <v>54</v>
      </c>
      <c r="F26" s="15">
        <v>23.22</v>
      </c>
      <c r="G26" s="11">
        <v>24.13</v>
      </c>
      <c r="H26" s="13">
        <v>0.2979</v>
      </c>
      <c r="I26" s="24">
        <f t="shared" si="0"/>
        <v>31.318327</v>
      </c>
      <c r="J26" s="14">
        <f t="shared" si="1"/>
        <v>727.21155293999993</v>
      </c>
      <c r="K26" s="79"/>
      <c r="L26" s="28"/>
    </row>
    <row r="27" spans="1:12" ht="33.75">
      <c r="A27" s="17" t="s">
        <v>82</v>
      </c>
      <c r="B27" s="10" t="s">
        <v>83</v>
      </c>
      <c r="C27" s="10" t="s">
        <v>42</v>
      </c>
      <c r="D27" s="12" t="s">
        <v>18</v>
      </c>
      <c r="E27" s="23" t="s">
        <v>54</v>
      </c>
      <c r="F27" s="15">
        <v>1126.4159999999999</v>
      </c>
      <c r="G27" s="11">
        <v>2.99</v>
      </c>
      <c r="H27" s="13">
        <v>0.2979</v>
      </c>
      <c r="I27" s="24">
        <f t="shared" si="0"/>
        <v>3.8807210000000003</v>
      </c>
      <c r="J27" s="14">
        <f t="shared" si="1"/>
        <v>4371.3062259360004</v>
      </c>
      <c r="K27" s="79"/>
      <c r="L27" s="28"/>
    </row>
    <row r="28" spans="1:12" ht="22.5">
      <c r="A28" s="17" t="s">
        <v>84</v>
      </c>
      <c r="B28" s="10" t="s">
        <v>85</v>
      </c>
      <c r="C28" s="10" t="s">
        <v>86</v>
      </c>
      <c r="D28" s="12" t="s">
        <v>87</v>
      </c>
      <c r="E28" s="23" t="s">
        <v>88</v>
      </c>
      <c r="F28" s="15">
        <v>12</v>
      </c>
      <c r="G28" s="11">
        <v>300</v>
      </c>
      <c r="H28" s="13">
        <v>0.2979</v>
      </c>
      <c r="I28" s="24">
        <f t="shared" si="0"/>
        <v>389.37</v>
      </c>
      <c r="J28" s="14">
        <f t="shared" si="1"/>
        <v>4672.4400000000005</v>
      </c>
      <c r="K28" s="79"/>
      <c r="L28" s="28"/>
    </row>
    <row r="29" spans="1:12" ht="33.75">
      <c r="A29" s="17" t="s">
        <v>89</v>
      </c>
      <c r="B29" s="10" t="s">
        <v>90</v>
      </c>
      <c r="C29" s="10" t="s">
        <v>42</v>
      </c>
      <c r="D29" s="12" t="s">
        <v>91</v>
      </c>
      <c r="E29" s="23" t="s">
        <v>54</v>
      </c>
      <c r="F29" s="15">
        <v>82.74</v>
      </c>
      <c r="G29" s="11">
        <v>1.77</v>
      </c>
      <c r="H29" s="13">
        <v>0.2979</v>
      </c>
      <c r="I29" s="24">
        <f t="shared" si="0"/>
        <v>2.2972830000000002</v>
      </c>
      <c r="J29" s="14">
        <f t="shared" si="1"/>
        <v>190.07719542000001</v>
      </c>
      <c r="K29" s="79"/>
      <c r="L29" s="28"/>
    </row>
    <row r="30" spans="1:12" ht="33.75">
      <c r="A30" s="17" t="s">
        <v>92</v>
      </c>
      <c r="B30" s="10" t="s">
        <v>90</v>
      </c>
      <c r="C30" s="10" t="s">
        <v>42</v>
      </c>
      <c r="D30" s="12" t="s">
        <v>93</v>
      </c>
      <c r="E30" s="23" t="s">
        <v>54</v>
      </c>
      <c r="F30" s="15">
        <v>403.04</v>
      </c>
      <c r="G30" s="11">
        <v>1.77</v>
      </c>
      <c r="H30" s="13">
        <v>0.2979</v>
      </c>
      <c r="I30" s="24">
        <f t="shared" si="0"/>
        <v>2.2972830000000002</v>
      </c>
      <c r="J30" s="14">
        <f t="shared" si="1"/>
        <v>925.89694032000011</v>
      </c>
      <c r="K30" s="79"/>
      <c r="L30" s="28"/>
    </row>
    <row r="31" spans="1:12" ht="90">
      <c r="A31" s="17" t="s">
        <v>94</v>
      </c>
      <c r="B31" s="10" t="s">
        <v>95</v>
      </c>
      <c r="C31" s="10" t="s">
        <v>42</v>
      </c>
      <c r="D31" s="12" t="s">
        <v>96</v>
      </c>
      <c r="E31" s="23" t="s">
        <v>88</v>
      </c>
      <c r="F31" s="15">
        <v>138</v>
      </c>
      <c r="G31" s="11">
        <v>6.19</v>
      </c>
      <c r="H31" s="13">
        <v>0.2979</v>
      </c>
      <c r="I31" s="24">
        <f t="shared" si="0"/>
        <v>8.0340010000000017</v>
      </c>
      <c r="J31" s="14">
        <f t="shared" si="1"/>
        <v>1108.6921380000003</v>
      </c>
      <c r="K31" s="79"/>
      <c r="L31" s="28"/>
    </row>
    <row r="32" spans="1:12" ht="33.75">
      <c r="A32" s="17" t="s">
        <v>97</v>
      </c>
      <c r="B32" s="10" t="s">
        <v>95</v>
      </c>
      <c r="C32" s="10" t="s">
        <v>42</v>
      </c>
      <c r="D32" s="12" t="s">
        <v>98</v>
      </c>
      <c r="E32" s="23" t="s">
        <v>88</v>
      </c>
      <c r="F32" s="15">
        <v>36</v>
      </c>
      <c r="G32" s="11">
        <v>6.19</v>
      </c>
      <c r="H32" s="13">
        <v>0.2979</v>
      </c>
      <c r="I32" s="24">
        <f t="shared" si="0"/>
        <v>8.0340010000000017</v>
      </c>
      <c r="J32" s="14">
        <f t="shared" si="1"/>
        <v>289.22403600000007</v>
      </c>
      <c r="K32" s="79"/>
      <c r="L32" s="28"/>
    </row>
    <row r="33" spans="1:12" ht="33.75">
      <c r="A33" s="17" t="s">
        <v>99</v>
      </c>
      <c r="B33" s="10" t="s">
        <v>100</v>
      </c>
      <c r="C33" s="10" t="s">
        <v>42</v>
      </c>
      <c r="D33" s="12" t="s">
        <v>101</v>
      </c>
      <c r="E33" s="23" t="s">
        <v>54</v>
      </c>
      <c r="F33" s="15">
        <v>198</v>
      </c>
      <c r="G33" s="11">
        <v>3.01</v>
      </c>
      <c r="H33" s="13">
        <v>0.2979</v>
      </c>
      <c r="I33" s="24">
        <f t="shared" si="0"/>
        <v>3.906679</v>
      </c>
      <c r="J33" s="14">
        <f t="shared" si="1"/>
        <v>773.52244199999996</v>
      </c>
      <c r="K33" s="79"/>
      <c r="L33" s="28"/>
    </row>
    <row r="34" spans="1:12" ht="22.5">
      <c r="A34" s="17" t="s">
        <v>102</v>
      </c>
      <c r="B34" s="10" t="s">
        <v>103</v>
      </c>
      <c r="C34" s="10" t="s">
        <v>42</v>
      </c>
      <c r="D34" s="12" t="s">
        <v>104</v>
      </c>
      <c r="E34" s="23" t="s">
        <v>54</v>
      </c>
      <c r="F34" s="15">
        <v>41.66</v>
      </c>
      <c r="G34" s="11">
        <v>11.8</v>
      </c>
      <c r="H34" s="13">
        <v>0.2979</v>
      </c>
      <c r="I34" s="24">
        <f t="shared" ref="I34" si="2">G34*(H34+1)</f>
        <v>15.315220000000002</v>
      </c>
      <c r="J34" s="14">
        <f t="shared" si="1"/>
        <v>638.03206520000003</v>
      </c>
      <c r="K34" s="79"/>
      <c r="L34" s="50"/>
    </row>
    <row r="35" spans="1:12">
      <c r="A35" s="61" t="s">
        <v>105</v>
      </c>
      <c r="B35" s="61"/>
      <c r="C35" s="61"/>
      <c r="D35" s="61" t="s">
        <v>19</v>
      </c>
      <c r="E35" s="54"/>
      <c r="F35" s="55"/>
      <c r="G35" s="56"/>
      <c r="H35" s="57"/>
      <c r="I35" s="58"/>
      <c r="J35" s="59"/>
      <c r="K35" s="85">
        <f>SUM(J36:J39)</f>
        <v>108529.69505735999</v>
      </c>
      <c r="L35" s="60">
        <f>K35</f>
        <v>108529.69505735999</v>
      </c>
    </row>
    <row r="36" spans="1:12" ht="56.25">
      <c r="A36" s="17" t="s">
        <v>106</v>
      </c>
      <c r="B36" s="10" t="s">
        <v>107</v>
      </c>
      <c r="C36" s="10" t="s">
        <v>42</v>
      </c>
      <c r="D36" s="12" t="s">
        <v>20</v>
      </c>
      <c r="E36" s="23" t="s">
        <v>54</v>
      </c>
      <c r="F36" s="15">
        <v>838.48</v>
      </c>
      <c r="G36" s="11">
        <v>33.869999999999997</v>
      </c>
      <c r="H36" s="13">
        <v>0.2979</v>
      </c>
      <c r="I36" s="24">
        <f t="shared" ref="I36:I39" si="3">G36*(H36+1)</f>
        <v>43.959873000000002</v>
      </c>
      <c r="J36" s="14">
        <f t="shared" si="1"/>
        <v>36859.474313040002</v>
      </c>
      <c r="K36" s="79"/>
      <c r="L36" s="28"/>
    </row>
    <row r="37" spans="1:12" ht="45">
      <c r="A37" s="17" t="s">
        <v>108</v>
      </c>
      <c r="B37" s="10" t="s">
        <v>109</v>
      </c>
      <c r="C37" s="10" t="s">
        <v>42</v>
      </c>
      <c r="D37" s="12" t="s">
        <v>110</v>
      </c>
      <c r="E37" s="23" t="s">
        <v>21</v>
      </c>
      <c r="F37" s="15">
        <v>208.32</v>
      </c>
      <c r="G37" s="11">
        <v>132.69</v>
      </c>
      <c r="H37" s="13">
        <v>0.2979</v>
      </c>
      <c r="I37" s="24">
        <f t="shared" si="3"/>
        <v>172.21835100000001</v>
      </c>
      <c r="J37" s="14">
        <f t="shared" si="1"/>
        <v>35876.526880320002</v>
      </c>
      <c r="K37" s="79"/>
      <c r="L37" s="28"/>
    </row>
    <row r="38" spans="1:12" ht="67.5">
      <c r="A38" s="17" t="s">
        <v>111</v>
      </c>
      <c r="B38" s="10" t="s">
        <v>112</v>
      </c>
      <c r="C38" s="10" t="s">
        <v>47</v>
      </c>
      <c r="D38" s="12" t="s">
        <v>113</v>
      </c>
      <c r="E38" s="23" t="s">
        <v>54</v>
      </c>
      <c r="F38" s="15">
        <v>198</v>
      </c>
      <c r="G38" s="11">
        <v>128.02000000000001</v>
      </c>
      <c r="H38" s="13">
        <v>0.2979</v>
      </c>
      <c r="I38" s="24">
        <f t="shared" si="3"/>
        <v>166.15715800000001</v>
      </c>
      <c r="J38" s="14">
        <f t="shared" si="1"/>
        <v>32899.117284</v>
      </c>
      <c r="K38" s="79"/>
      <c r="L38" s="28"/>
    </row>
    <row r="39" spans="1:12" ht="33.75">
      <c r="A39" s="17" t="s">
        <v>114</v>
      </c>
      <c r="B39" s="10" t="s">
        <v>115</v>
      </c>
      <c r="C39" s="10" t="s">
        <v>42</v>
      </c>
      <c r="D39" s="12" t="s">
        <v>116</v>
      </c>
      <c r="E39" s="23" t="s">
        <v>21</v>
      </c>
      <c r="F39" s="15">
        <v>60</v>
      </c>
      <c r="G39" s="11">
        <v>37.17</v>
      </c>
      <c r="H39" s="13">
        <v>0.2979</v>
      </c>
      <c r="I39" s="24">
        <f t="shared" si="3"/>
        <v>48.242943000000004</v>
      </c>
      <c r="J39" s="14">
        <f t="shared" si="1"/>
        <v>2894.5765800000004</v>
      </c>
      <c r="K39" s="79"/>
      <c r="L39" s="28"/>
    </row>
    <row r="40" spans="1:12">
      <c r="A40" s="51" t="s">
        <v>117</v>
      </c>
      <c r="B40" s="52"/>
      <c r="C40" s="52"/>
      <c r="D40" s="53" t="s">
        <v>22</v>
      </c>
      <c r="E40" s="54"/>
      <c r="F40" s="55"/>
      <c r="G40" s="56"/>
      <c r="H40" s="57"/>
      <c r="I40" s="58"/>
      <c r="J40" s="59"/>
      <c r="K40" s="85">
        <f>SUM(J41:J53)</f>
        <v>174227.36755462005</v>
      </c>
      <c r="L40" s="60">
        <f>K40</f>
        <v>174227.36755462005</v>
      </c>
    </row>
    <row r="41" spans="1:12" ht="45">
      <c r="A41" s="17" t="s">
        <v>118</v>
      </c>
      <c r="B41" s="10" t="s">
        <v>119</v>
      </c>
      <c r="C41" s="10" t="s">
        <v>42</v>
      </c>
      <c r="D41" s="12" t="s">
        <v>120</v>
      </c>
      <c r="E41" s="23" t="s">
        <v>54</v>
      </c>
      <c r="F41" s="15">
        <v>382.1</v>
      </c>
      <c r="G41" s="11">
        <v>18.079999999999998</v>
      </c>
      <c r="H41" s="13">
        <v>0.2979</v>
      </c>
      <c r="I41" s="24">
        <f t="shared" ref="I41:I53" si="4">G41*(H41+1)</f>
        <v>23.466031999999998</v>
      </c>
      <c r="J41" s="14">
        <f t="shared" si="1"/>
        <v>8966.3708272000003</v>
      </c>
      <c r="K41" s="81"/>
      <c r="L41" s="27"/>
    </row>
    <row r="42" spans="1:12" ht="56.25">
      <c r="A42" s="17" t="s">
        <v>121</v>
      </c>
      <c r="B42" s="10" t="s">
        <v>122</v>
      </c>
      <c r="C42" s="10" t="s">
        <v>42</v>
      </c>
      <c r="D42" s="12" t="s">
        <v>123</v>
      </c>
      <c r="E42" s="23" t="s">
        <v>54</v>
      </c>
      <c r="F42" s="15">
        <v>5632.08</v>
      </c>
      <c r="G42" s="11">
        <v>12.63</v>
      </c>
      <c r="H42" s="13">
        <v>0.2979</v>
      </c>
      <c r="I42" s="24">
        <f t="shared" si="4"/>
        <v>16.392477000000003</v>
      </c>
      <c r="J42" s="14">
        <f t="shared" si="1"/>
        <v>92323.741862160023</v>
      </c>
      <c r="K42" s="81"/>
      <c r="L42" s="27"/>
    </row>
    <row r="43" spans="1:12" ht="45">
      <c r="A43" s="17" t="s">
        <v>124</v>
      </c>
      <c r="B43" s="10" t="s">
        <v>125</v>
      </c>
      <c r="C43" s="10" t="s">
        <v>42</v>
      </c>
      <c r="D43" s="12" t="s">
        <v>126</v>
      </c>
      <c r="E43" s="23" t="s">
        <v>54</v>
      </c>
      <c r="F43" s="15">
        <v>280.66000000000003</v>
      </c>
      <c r="G43" s="11">
        <v>14.49</v>
      </c>
      <c r="H43" s="13">
        <v>0.2979</v>
      </c>
      <c r="I43" s="24">
        <f t="shared" si="4"/>
        <v>18.806571000000002</v>
      </c>
      <c r="J43" s="14">
        <f t="shared" si="1"/>
        <v>5278.2522168600008</v>
      </c>
      <c r="K43" s="81"/>
      <c r="L43" s="27"/>
    </row>
    <row r="44" spans="1:12" ht="56.25">
      <c r="A44" s="17" t="s">
        <v>127</v>
      </c>
      <c r="B44" s="10" t="s">
        <v>128</v>
      </c>
      <c r="C44" s="10" t="s">
        <v>42</v>
      </c>
      <c r="D44" s="12" t="s">
        <v>129</v>
      </c>
      <c r="E44" s="23" t="s">
        <v>54</v>
      </c>
      <c r="F44" s="15">
        <v>752.64</v>
      </c>
      <c r="G44" s="11">
        <v>19.440000000000001</v>
      </c>
      <c r="H44" s="13">
        <v>0.2979</v>
      </c>
      <c r="I44" s="24">
        <f t="shared" si="4"/>
        <v>25.231176000000001</v>
      </c>
      <c r="J44" s="14">
        <f t="shared" si="1"/>
        <v>18989.99230464</v>
      </c>
      <c r="K44" s="81"/>
      <c r="L44" s="27"/>
    </row>
    <row r="45" spans="1:12" ht="33.75">
      <c r="A45" s="17" t="s">
        <v>130</v>
      </c>
      <c r="B45" s="10" t="s">
        <v>131</v>
      </c>
      <c r="C45" s="10" t="s">
        <v>42</v>
      </c>
      <c r="D45" s="12" t="s">
        <v>132</v>
      </c>
      <c r="E45" s="23" t="s">
        <v>54</v>
      </c>
      <c r="F45" s="15">
        <v>140.52000000000001</v>
      </c>
      <c r="G45" s="11">
        <v>8.5399999999999991</v>
      </c>
      <c r="H45" s="13">
        <v>0.2979</v>
      </c>
      <c r="I45" s="24">
        <f t="shared" si="4"/>
        <v>11.084066</v>
      </c>
      <c r="J45" s="14">
        <f t="shared" si="1"/>
        <v>1557.53295432</v>
      </c>
      <c r="K45" s="81"/>
      <c r="L45" s="27"/>
    </row>
    <row r="46" spans="1:12" ht="78.75">
      <c r="A46" s="17" t="s">
        <v>133</v>
      </c>
      <c r="B46" s="10" t="s">
        <v>134</v>
      </c>
      <c r="C46" s="10" t="s">
        <v>42</v>
      </c>
      <c r="D46" s="12" t="s">
        <v>135</v>
      </c>
      <c r="E46" s="23" t="s">
        <v>54</v>
      </c>
      <c r="F46" s="15">
        <v>140.52000000000001</v>
      </c>
      <c r="G46" s="11">
        <v>42.93</v>
      </c>
      <c r="H46" s="13">
        <v>0.2979</v>
      </c>
      <c r="I46" s="24">
        <f t="shared" si="4"/>
        <v>55.718847000000004</v>
      </c>
      <c r="J46" s="14">
        <f t="shared" si="1"/>
        <v>7829.6123804400013</v>
      </c>
      <c r="K46" s="81"/>
      <c r="L46" s="27"/>
    </row>
    <row r="47" spans="1:12" ht="33.75">
      <c r="A47" s="17" t="s">
        <v>136</v>
      </c>
      <c r="B47" s="10" t="s">
        <v>128</v>
      </c>
      <c r="C47" s="10" t="s">
        <v>42</v>
      </c>
      <c r="D47" s="12" t="s">
        <v>137</v>
      </c>
      <c r="E47" s="23" t="s">
        <v>54</v>
      </c>
      <c r="F47" s="15">
        <v>35</v>
      </c>
      <c r="G47" s="11">
        <v>19.440000000000001</v>
      </c>
      <c r="H47" s="13">
        <v>0.2979</v>
      </c>
      <c r="I47" s="24">
        <f t="shared" si="4"/>
        <v>25.231176000000001</v>
      </c>
      <c r="J47" s="14">
        <f t="shared" si="1"/>
        <v>883.09116000000006</v>
      </c>
      <c r="K47" s="81"/>
      <c r="L47" s="27"/>
    </row>
    <row r="48" spans="1:12" ht="33.75">
      <c r="A48" s="17" t="s">
        <v>138</v>
      </c>
      <c r="B48" s="10" t="s">
        <v>128</v>
      </c>
      <c r="C48" s="10" t="s">
        <v>42</v>
      </c>
      <c r="D48" s="12" t="s">
        <v>139</v>
      </c>
      <c r="E48" s="23" t="s">
        <v>54</v>
      </c>
      <c r="F48" s="15">
        <v>4</v>
      </c>
      <c r="G48" s="11">
        <v>19.440000000000001</v>
      </c>
      <c r="H48" s="13">
        <v>0.2979</v>
      </c>
      <c r="I48" s="24">
        <f t="shared" si="4"/>
        <v>25.231176000000001</v>
      </c>
      <c r="J48" s="14">
        <f t="shared" si="1"/>
        <v>100.92470400000001</v>
      </c>
      <c r="K48" s="81"/>
      <c r="L48" s="27"/>
    </row>
    <row r="49" spans="1:13" ht="33.75">
      <c r="A49" s="17" t="s">
        <v>140</v>
      </c>
      <c r="B49" s="10" t="s">
        <v>131</v>
      </c>
      <c r="C49" s="10" t="s">
        <v>42</v>
      </c>
      <c r="D49" s="12" t="s">
        <v>141</v>
      </c>
      <c r="E49" s="23" t="s">
        <v>54</v>
      </c>
      <c r="F49" s="15">
        <v>245</v>
      </c>
      <c r="G49" s="11">
        <v>8.5399999999999991</v>
      </c>
      <c r="H49" s="13">
        <v>0.2979</v>
      </c>
      <c r="I49" s="24">
        <f t="shared" si="4"/>
        <v>11.084066</v>
      </c>
      <c r="J49" s="14">
        <f t="shared" si="1"/>
        <v>2715.5961699999998</v>
      </c>
      <c r="K49" s="81"/>
      <c r="L49" s="27"/>
    </row>
    <row r="50" spans="1:13" ht="45">
      <c r="A50" s="17" t="s">
        <v>142</v>
      </c>
      <c r="B50" s="10" t="s">
        <v>143</v>
      </c>
      <c r="C50" s="10" t="s">
        <v>42</v>
      </c>
      <c r="D50" s="12" t="s">
        <v>144</v>
      </c>
      <c r="E50" s="23" t="s">
        <v>54</v>
      </c>
      <c r="F50" s="15">
        <v>245</v>
      </c>
      <c r="G50" s="11">
        <v>10</v>
      </c>
      <c r="H50" s="13">
        <v>0.2979</v>
      </c>
      <c r="I50" s="24">
        <f t="shared" si="4"/>
        <v>12.979000000000001</v>
      </c>
      <c r="J50" s="14">
        <f t="shared" si="1"/>
        <v>3179.855</v>
      </c>
      <c r="K50" s="81"/>
      <c r="L50" s="27"/>
    </row>
    <row r="51" spans="1:13" ht="22.5">
      <c r="A51" s="17" t="s">
        <v>145</v>
      </c>
      <c r="B51" s="10" t="s">
        <v>146</v>
      </c>
      <c r="C51" s="10" t="s">
        <v>42</v>
      </c>
      <c r="D51" s="12" t="s">
        <v>147</v>
      </c>
      <c r="E51" s="23" t="s">
        <v>54</v>
      </c>
      <c r="F51" s="15">
        <v>245</v>
      </c>
      <c r="G51" s="11">
        <v>69.680000000000007</v>
      </c>
      <c r="H51" s="13">
        <v>0.2979</v>
      </c>
      <c r="I51" s="24">
        <f t="shared" si="4"/>
        <v>90.437672000000006</v>
      </c>
      <c r="J51" s="14">
        <f t="shared" si="1"/>
        <v>22157.229640000001</v>
      </c>
      <c r="K51" s="81"/>
      <c r="L51" s="27"/>
    </row>
    <row r="52" spans="1:13" ht="33.75">
      <c r="A52" s="17" t="s">
        <v>148</v>
      </c>
      <c r="B52" s="10" t="s">
        <v>149</v>
      </c>
      <c r="C52" s="10" t="s">
        <v>42</v>
      </c>
      <c r="D52" s="12" t="s">
        <v>150</v>
      </c>
      <c r="E52" s="23" t="s">
        <v>54</v>
      </c>
      <c r="F52" s="15">
        <v>245</v>
      </c>
      <c r="G52" s="11">
        <v>29.77</v>
      </c>
      <c r="H52" s="13">
        <v>0.2979</v>
      </c>
      <c r="I52" s="24">
        <f t="shared" si="4"/>
        <v>38.638483000000001</v>
      </c>
      <c r="J52" s="14">
        <f t="shared" si="1"/>
        <v>9466.4283350000005</v>
      </c>
      <c r="K52" s="81"/>
      <c r="L52" s="27"/>
    </row>
    <row r="53" spans="1:13" ht="22.5">
      <c r="A53" s="17" t="s">
        <v>151</v>
      </c>
      <c r="B53" s="10" t="s">
        <v>152</v>
      </c>
      <c r="C53" s="10" t="s">
        <v>42</v>
      </c>
      <c r="D53" s="12" t="s">
        <v>153</v>
      </c>
      <c r="E53" s="23" t="s">
        <v>21</v>
      </c>
      <c r="F53" s="15">
        <v>500</v>
      </c>
      <c r="G53" s="11">
        <v>1.2</v>
      </c>
      <c r="H53" s="13">
        <v>0.2979</v>
      </c>
      <c r="I53" s="24">
        <f t="shared" si="4"/>
        <v>1.55748</v>
      </c>
      <c r="J53" s="14">
        <f t="shared" si="1"/>
        <v>778.74</v>
      </c>
      <c r="K53" s="81"/>
      <c r="L53" s="27"/>
    </row>
    <row r="54" spans="1:13">
      <c r="A54" s="51" t="s">
        <v>154</v>
      </c>
      <c r="B54" s="52"/>
      <c r="C54" s="52"/>
      <c r="D54" s="53" t="s">
        <v>155</v>
      </c>
      <c r="E54" s="54"/>
      <c r="F54" s="55"/>
      <c r="G54" s="56"/>
      <c r="H54" s="57"/>
      <c r="I54" s="58"/>
      <c r="J54" s="59"/>
      <c r="K54" s="85">
        <f>SUM(J55:J56)</f>
        <v>10414.686534840001</v>
      </c>
      <c r="L54" s="60">
        <f>K54</f>
        <v>10414.686534840001</v>
      </c>
    </row>
    <row r="55" spans="1:13" ht="56.25">
      <c r="A55" s="17" t="s">
        <v>156</v>
      </c>
      <c r="B55" s="10" t="s">
        <v>157</v>
      </c>
      <c r="C55" s="10" t="s">
        <v>42</v>
      </c>
      <c r="D55" s="12" t="s">
        <v>158</v>
      </c>
      <c r="E55" s="23" t="s">
        <v>54</v>
      </c>
      <c r="F55" s="15">
        <v>9.7200000000000006</v>
      </c>
      <c r="G55" s="11">
        <v>269.43</v>
      </c>
      <c r="H55" s="13">
        <v>0.2979</v>
      </c>
      <c r="I55" s="24">
        <f t="shared" ref="I55:I58" si="5">G55*(H55+1)</f>
        <v>349.693197</v>
      </c>
      <c r="J55" s="14">
        <f t="shared" si="1"/>
        <v>3399.0178748400003</v>
      </c>
      <c r="K55" s="79"/>
      <c r="L55" s="28"/>
    </row>
    <row r="56" spans="1:13" ht="56.25">
      <c r="A56" s="17" t="s">
        <v>159</v>
      </c>
      <c r="B56" s="10" t="s">
        <v>160</v>
      </c>
      <c r="C56" s="10" t="s">
        <v>42</v>
      </c>
      <c r="D56" s="12" t="s">
        <v>161</v>
      </c>
      <c r="E56" s="23" t="s">
        <v>54</v>
      </c>
      <c r="F56" s="15">
        <v>13.5</v>
      </c>
      <c r="G56" s="11">
        <v>400.4</v>
      </c>
      <c r="H56" s="13">
        <v>0.2979</v>
      </c>
      <c r="I56" s="24">
        <f t="shared" si="5"/>
        <v>519.67916000000002</v>
      </c>
      <c r="J56" s="14">
        <f t="shared" si="1"/>
        <v>7015.6686600000003</v>
      </c>
      <c r="K56" s="79"/>
      <c r="L56" s="28"/>
    </row>
    <row r="57" spans="1:13">
      <c r="A57" s="51" t="s">
        <v>162</v>
      </c>
      <c r="B57" s="52"/>
      <c r="C57" s="52"/>
      <c r="D57" s="53" t="s">
        <v>163</v>
      </c>
      <c r="E57" s="86"/>
      <c r="F57" s="87"/>
      <c r="G57" s="88"/>
      <c r="H57" s="89"/>
      <c r="I57" s="90"/>
      <c r="J57" s="91"/>
      <c r="K57" s="85">
        <f>SUM(J58)</f>
        <v>2556.4476720000002</v>
      </c>
      <c r="L57" s="60">
        <f>K57</f>
        <v>2556.4476720000002</v>
      </c>
    </row>
    <row r="58" spans="1:13" ht="33.75">
      <c r="A58" s="17" t="s">
        <v>164</v>
      </c>
      <c r="B58" s="10" t="s">
        <v>165</v>
      </c>
      <c r="C58" s="10" t="s">
        <v>47</v>
      </c>
      <c r="D58" s="12" t="s">
        <v>166</v>
      </c>
      <c r="E58" s="23" t="s">
        <v>88</v>
      </c>
      <c r="F58" s="15">
        <v>174</v>
      </c>
      <c r="G58" s="11">
        <v>11.32</v>
      </c>
      <c r="H58" s="13">
        <v>0.2979</v>
      </c>
      <c r="I58" s="24">
        <f t="shared" si="5"/>
        <v>14.692228000000002</v>
      </c>
      <c r="J58" s="14">
        <f t="shared" si="1"/>
        <v>2556.4476720000002</v>
      </c>
      <c r="K58" s="79"/>
      <c r="L58" s="28"/>
    </row>
    <row r="59" spans="1:13" ht="6.95" customHeight="1">
      <c r="A59" s="29"/>
      <c r="B59" s="30"/>
      <c r="C59" s="30"/>
      <c r="D59" s="31"/>
      <c r="E59" s="32"/>
      <c r="F59" s="32"/>
      <c r="G59" s="33"/>
      <c r="H59" s="34"/>
      <c r="I59" s="35"/>
      <c r="J59" s="36"/>
      <c r="K59" s="82"/>
      <c r="L59" s="37"/>
    </row>
    <row r="60" spans="1:13" ht="15" customHeight="1" thickBot="1">
      <c r="A60" s="121" t="s">
        <v>169</v>
      </c>
      <c r="B60" s="122"/>
      <c r="C60" s="122"/>
      <c r="D60" s="122"/>
      <c r="E60" s="38"/>
      <c r="F60" s="38"/>
      <c r="G60" s="39"/>
      <c r="H60" s="40"/>
      <c r="I60" s="39"/>
      <c r="J60" s="41"/>
      <c r="K60" s="83"/>
      <c r="L60" s="42">
        <f>SUM(L12:L58)</f>
        <v>429151.063099336</v>
      </c>
      <c r="M60" s="6"/>
    </row>
    <row r="61" spans="1:13" ht="19.5" customHeight="1" thickTop="1">
      <c r="A61" s="113" t="s">
        <v>4</v>
      </c>
      <c r="B61" s="113"/>
      <c r="C61" s="113"/>
      <c r="D61" s="113"/>
      <c r="E61" s="113"/>
      <c r="F61" s="22"/>
      <c r="G61" s="105" t="s">
        <v>12</v>
      </c>
      <c r="H61" s="105"/>
      <c r="I61" s="105"/>
      <c r="J61" s="105"/>
      <c r="K61" s="105"/>
      <c r="L61" s="105"/>
    </row>
    <row r="62" spans="1:13" ht="24" customHeight="1">
      <c r="A62" s="106" t="s">
        <v>13</v>
      </c>
      <c r="B62" s="106"/>
      <c r="C62" s="106"/>
      <c r="D62" s="106"/>
      <c r="E62" s="21" t="s">
        <v>11</v>
      </c>
      <c r="F62" s="21"/>
      <c r="G62" s="106"/>
      <c r="H62" s="106"/>
      <c r="I62" s="106"/>
      <c r="J62" s="106"/>
      <c r="K62" s="106"/>
      <c r="L62" s="106"/>
    </row>
    <row r="63" spans="1:13" ht="15.75" customHeight="1">
      <c r="A63" s="114" t="s">
        <v>6</v>
      </c>
      <c r="B63" s="99" t="s">
        <v>31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1:13" ht="10.5" customHeight="1">
      <c r="A64" s="115"/>
      <c r="B64" s="100" t="s">
        <v>30</v>
      </c>
      <c r="C64" s="100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1:14" ht="27" customHeight="1">
      <c r="A65" s="115"/>
      <c r="B65" s="102" t="s">
        <v>32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20"/>
      <c r="N65" s="20"/>
    </row>
    <row r="66" spans="1:14" ht="15" customHeight="1">
      <c r="A66" s="115"/>
      <c r="B66" s="102" t="s">
        <v>28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20"/>
      <c r="N66" s="20"/>
    </row>
    <row r="67" spans="1:14" ht="15" customHeight="1">
      <c r="A67" s="115"/>
      <c r="B67" s="102" t="s">
        <v>29</v>
      </c>
      <c r="C67" s="102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1:14" ht="27.75" customHeight="1">
      <c r="A68" s="115"/>
      <c r="B68" s="118" t="s">
        <v>7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9"/>
      <c r="N68" s="19"/>
    </row>
  </sheetData>
  <mergeCells count="27">
    <mergeCell ref="A3:L3"/>
    <mergeCell ref="A1:L1"/>
    <mergeCell ref="A4:L4"/>
    <mergeCell ref="A5:L5"/>
    <mergeCell ref="A2:L2"/>
    <mergeCell ref="B67:L67"/>
    <mergeCell ref="G61:L62"/>
    <mergeCell ref="B10:B11"/>
    <mergeCell ref="D10:D11"/>
    <mergeCell ref="E10:E11"/>
    <mergeCell ref="A61:E61"/>
    <mergeCell ref="A62:D62"/>
    <mergeCell ref="A63:A68"/>
    <mergeCell ref="F10:F11"/>
    <mergeCell ref="B68:L68"/>
    <mergeCell ref="A10:A11"/>
    <mergeCell ref="A60:D60"/>
    <mergeCell ref="G10:G11"/>
    <mergeCell ref="H10:H11"/>
    <mergeCell ref="A6:L6"/>
    <mergeCell ref="B63:L63"/>
    <mergeCell ref="B64:L64"/>
    <mergeCell ref="B65:L65"/>
    <mergeCell ref="B66:L66"/>
    <mergeCell ref="C10:C11"/>
    <mergeCell ref="E9:L9"/>
    <mergeCell ref="I10:L10"/>
  </mergeCells>
  <printOptions horizontalCentered="1"/>
  <pageMargins left="0" right="0" top="0.51181102362204722" bottom="0.51181102362204722" header="0.19685039370078741" footer="0.35433070866141736"/>
  <pageSetup paperSize="9" scale="75" fitToHeight="16" orientation="landscape" r:id="rId1"/>
  <headerFooter>
    <oddHeader>&amp;R&amp;8Fl.:_______
Processo n.º 23069.153655/2020-42</oddHeader>
    <oddFooter>&amp;R&amp;8Página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Jr</cp:lastModifiedBy>
  <cp:lastPrinted>2020-06-24T14:48:23Z</cp:lastPrinted>
  <dcterms:created xsi:type="dcterms:W3CDTF">2009-04-27T20:33:58Z</dcterms:created>
  <dcterms:modified xsi:type="dcterms:W3CDTF">2020-06-24T14:51:44Z</dcterms:modified>
</cp:coreProperties>
</file>