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OORDENAÇÃO DE MATERIAL UFF\Licitações\2021\Anexos TR CMAT 2021\Ajustados\"/>
    </mc:Choice>
  </mc:AlternateContent>
  <xr:revisionPtr revIDLastSave="0" documentId="8_{F1E1514D-5D04-460E-B741-59D6EF12656F}" xr6:coauthVersionLast="47" xr6:coauthVersionMax="47" xr10:uidLastSave="{00000000-0000-0000-0000-000000000000}"/>
  <bookViews>
    <workbookView xWindow="-20610" yWindow="1830" windowWidth="20730" windowHeight="11310" xr2:uid="{00000000-000D-0000-FFFF-FFFF00000000}"/>
  </bookViews>
  <sheets>
    <sheet name="Folha1" sheetId="1" r:id="rId1"/>
  </sheets>
  <definedNames>
    <definedName name="_xlnm._FilterDatabase" localSheetId="0" hidden="1">Folha1!#REF!</definedName>
    <definedName name="_xlnm.Print_Area" localSheetId="0">Folha1!$A$1:$K$67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E21" i="1" l="1"/>
  <c r="E24" i="1" l="1"/>
  <c r="E46" i="1"/>
  <c r="E62" i="1" l="1"/>
  <c r="E52" i="1"/>
  <c r="E51" i="1"/>
  <c r="E50" i="1"/>
  <c r="E45" i="1"/>
  <c r="E34" i="1"/>
  <c r="E25" i="1"/>
  <c r="E14" i="1"/>
  <c r="G33" i="1" l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K6" i="1" l="1"/>
  <c r="G6" i="1" l="1"/>
  <c r="G67" i="1" s="1"/>
</calcChain>
</file>

<file path=xl/sharedStrings.xml><?xml version="1.0" encoding="utf-8"?>
<sst xmlns="http://schemas.openxmlformats.org/spreadsheetml/2006/main" count="320" uniqueCount="98">
  <si>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</si>
  <si>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</si>
  <si>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</si>
  <si>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</si>
  <si>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</si>
  <si>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</si>
  <si>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</si>
  <si>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</si>
  <si>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</si>
  <si>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</si>
  <si>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</si>
  <si>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</si>
  <si>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</si>
  <si>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</si>
  <si>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</si>
  <si>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g</t>
  </si>
  <si>
    <t>litro</t>
  </si>
  <si>
    <t>galão de 5 litros</t>
  </si>
  <si>
    <t>frasco de 100ml</t>
  </si>
  <si>
    <t>frasco de 25g</t>
  </si>
  <si>
    <t>500g</t>
  </si>
  <si>
    <t>frasco de 500ml</t>
  </si>
  <si>
    <t>Frasco 25g</t>
  </si>
  <si>
    <t>Frasco 100g</t>
  </si>
  <si>
    <t>ml</t>
  </si>
  <si>
    <t>Fluoresceína - Aspecto físico: Pó vermelho, Peso molecular: 332,32, Fórmula química: C20H12O5, Características adicionais: CI45350, Número de referência química: CAS 2321-07-5. Fornecimento em frasco de 100g</t>
  </si>
  <si>
    <t>Fluoresceína sódica - Aspecto físico: Pó vermelho escuro, Peso molecular: 376,28, Fórmula química: C20H10Na2O5,Pureza mínima: 97%, Número de referência química: CAS 518-47-8. Fornecimento em frasco de 100g</t>
  </si>
  <si>
    <t>Formaldeído (formol), aspecto físico líquido incolor, límpido, fórmula química H2CO, peso molecular 30,03, pureza mínima de 36,5%, característica adicional reagente p.a. acs, número de referência química cas 50-00-0. Fornecimento em frasco de 1 litro</t>
  </si>
  <si>
    <t>FOSFATO DE POTÁSSIO Monobásico anidro P.A A.C.S - ASPECTO FÍSICO: Sólido branco cristalino, FÓRMULA QUÍMICA: KH2PO4, PESO MOLECULAR: 136,09 g/mol, PUREZA MÍNIMA: 99%, NÚMERO DE REFERÊNCIA QUÍMICA: CAS 7778-77-0. Fornecimento em frasco de 100g.</t>
  </si>
  <si>
    <t>Fosfato de Sódio Monobásico Anidro P.A - Aspecto físico: pó branco, Fórmula química: NaH2PO4, Peso Molecular: 119,98 g/mol, Pureza mínima: 98%, Número de referência química: CAS 7558-80-7. Fornecimento em frasco de 500g.</t>
  </si>
  <si>
    <t>Fosfato dibásico anidro P.A A.C.S - ASPECTO FÍSICO: Pó branco, FÓRMULA QUÍMICA: Na2HPO4, PESO MOLECULAR: 141,96 g/mol, PUREZA MÍNIMA: 99%, NÚMERO DE REFERÊNCIA QUÍMICA CAS 7558-79-4. Fornecimento em frasco de 500g.</t>
  </si>
  <si>
    <t>FRUTOSE - D PURA - ASPECTO FíSICO CRISTAL BRANCO, INODORO, PESO MOLECULAR 180,16, FÓRMULA QUÍMICA C6H12O6 (D-FRUTOSE), GRAU DE PUREZA PUREZA MÍNIMA DE 99, NÚMERO DE REFERÊNCIA QUÍMICA CAS 57-48-7 NÚMERO CATMAT - 372555. Fornecimento em frasco de 100g</t>
  </si>
  <si>
    <t>GLICERINA P.A A.C.S (GLICEROL) - ASPECTO FÍSICO: VISCOSA, FÓRMULA QUÍMICA: C3H5(OH)3, PESO MOLECULAR: 92,10 g/mol, PUREZA MÍNIMA: 99,5%, NÚMERO DE REFERÊNCIA QUÍMICA CAS: 56-81-5. Fornecimento em frasco de 1 litro</t>
  </si>
  <si>
    <t>Glicina, aspecto físico: cristal branco, inodoro, peso molecular: 75,07 g,mol, fórmula química: c2h5no2, grau de pureza: pureza mínima de 98,5%, característica adicional: reagente acs, número de referência química: cas 56-40-6. Fornecimento em 250mg</t>
  </si>
  <si>
    <t>Glutaraldeído - Aspecto físico: líquido incolor a levemente amarelado, Fórmula química: C5H8O2, Peso molecular 100,11, teor ou grau de pureza de 50%, Característica adicional: reagente em solução aquosa, Número de referência química: CAS 111-30-8. Fornecimento em frasco de 1 litro</t>
  </si>
  <si>
    <t>Hematoxilina de Mayer - corante, tipo hematoxilina segundo mayer, aspecto físico líquido - solução de Hematoxilina utilizada para coloração nuclear em técnicas de Imunohistoquímica e Histologia. Fornecimento em frasco de 500ml</t>
  </si>
  <si>
    <t>HEXANITROCOBALTATO DE SÓDIO P.A A.C.S (Cobaltinitrito de sódio) - Aspecto físico: Pó amarelo-escuro, Peso molecular: 403,94 g/mol, Fórmula química: CoN6Na3O12, Pureza mínima: 99%, Número de referência química: CAS 13600-98-1. Fornecimento em frasco de 25g.</t>
  </si>
  <si>
    <t>Hexano (n-hexano) P.A A.C.S, Aspecto físico: líquido transparente, Peso molecular: 86,18 g/mol, Composição química: C6H14 (n-hexano), Pureza mínima: 95%, Número de referência química: CAS 110-54-3. Fornecimento em frasco de 1 litro</t>
  </si>
  <si>
    <t>HIDRÓXIDO DE AMÔNIO P.A. A.C.S - Aspecto físico: líquido incolor, Peso molecular: 35,05 g/mol, Fórmula química: NH4OH, Teor de NH3entre 28 e 30%, Número de referência química: cas 1336-21-6. Fornecimento em frasco de 500ml</t>
  </si>
  <si>
    <t>HIDRÓXIDO DE CÁLCIO P.A. - Aspecto físico: sólido branco, Fórmula química: Ca(OH)2, Pureza mínima: 95%, Peso Molecular: 74,09 g/mol, Número de referência química: CAS 1305-62-0. Fornecimento em frasco de 500g</t>
  </si>
  <si>
    <t>Hidróxido de magnésio P.A. - Aspecto físico pó branco, inodoro, fórmula química Mg(OH)2, peso molecular 58,32 g/mol, pureza mínima de 99%, número de referência química: CAS 1309-42-8. Fornecimento em frasco de 500g</t>
  </si>
  <si>
    <t>HIDRÓXIDO DE POTÁSSIO P.A A.C.S - Aspecto físico: Sólido - escama ou lentilha branca, Peso molecular: 56,11 g/mol, Fórmula química: KOH, Pureza mínima: 85%, Número de referência química: CAS 1310-58-3. Fornecimento em frasco de 1 kg</t>
  </si>
  <si>
    <t>HIDRÓXIDO DE SÓDIO P.A A.C.S - ASPECTO FÍSICO: Sólido -LENTILHAS OU MICROPÉROLAS ESBRANQUIÇADAS, PESO MOLECULAR: 40,00 g/mol, FÓRMULA QUÍMICA: NaOH, PUREZA MÍNIMA: 99%, NÚMERO DE REFERÊNCIA QUÍMICA CAS 1310-73-2. Fornecimento em frasco de 1 kg</t>
  </si>
  <si>
    <t>Hipoclorito de sódio - Aspecto físico: líquido amarelo esverdeado, Concentração: teor mínimo de 10 % de cloro ativo, Características adicionais: produto concentrado, não estabilizado. Fornecimento em galão de 5 litros.</t>
  </si>
  <si>
    <t>Iodato de Potássio anidro P.A A.C.S - Aspecto físico: Sólido branco, Peso molecular: 214,00 g/mol, Fórmula química: KIO3, Pureza mínima: 99,5%, Número de referência química: CAS 7758-05-6</t>
  </si>
  <si>
    <t>Iodeto de Potássio P.A A.C.S - Aspecto físico: Sólido cristalino branco, Fórmula química: KI, Peso molecular: 166,00 g/mol, Pureza mínima: 99,0%, Número de referência química: CAS 7681-11-0. Fornecimento em frasco de 250g.</t>
  </si>
  <si>
    <t>IODO Ressublimado P.A. A.C.S: ASPECTO FÍSICO: Sólido preto/violeta, PESO MOLECULAR: 253,81 g/mol, Fórmula QUÍMICA: I2, PUREZA MÍNIMA: 99,8%, NÚMERO DE REFERÊNCIA QUÍMICA: CAS 7553-56-2. Fornecimento em frasco de 25g</t>
  </si>
  <si>
    <t>Lauril éter sulfato de sódio - Aspecto físico líquido límpido, incolor a levemente amarelado, Fórmula química C12H25NaO4S, Peso molecular 384 g/mol, Teor de pureza mínimo de 25% p/p, Número de referência química: CAS 1335-72-4. Fornecimento em frasco de 1 litro</t>
  </si>
  <si>
    <t>Lugol a 2% - Solução de Iodo (I2) (1%) em equilíbrio com iodeto de potássio (KI) (2%) em água destilada - corante, tipo lugol fraco, aspecto físico líquido, características adicionais solução a 2%. Fornecimento em frasco de 100ml</t>
  </si>
  <si>
    <t>LUGOL SOLUÇÃO A 5% - Composição: iodo metalóide a 5% iodeto de potássio a 10% e água destilada. Unidade de fornecimento: Frasco de 500ml.</t>
  </si>
  <si>
    <t>MAGNÉSIO EM APARAS PURO - Aspecto físico raspas prateadas, fórmula química mg, peso molecular 24,31, grau de pureza pureza mínima de 99,8%, número de referência química cas 7439-95-4. Fornecimento em frasco de 1kg</t>
  </si>
  <si>
    <t>NAFTALENO PA - Aspecto físico: Sólido branco cristalino , Peso molecular: 128,17 g/mol, Fórmula química: C10H8, Pureza mínima: 98%, Número de referência química: CAS 91-20-3</t>
  </si>
  <si>
    <t>Ninidrina P.A - Aspecto físico: pó cristalino branco à levemente amarelado, Fórmula química: C9H4O3.H2O, Peso molecular: 178,14 g/mol, Grau de pureza mínima de 99%, Número de referência química: CAS 485-47-2</t>
  </si>
  <si>
    <t>NITRATO DE PRATA P.A A.C.S - ASPECTO FÍSICO: Sólido incolor, FÓRMULA QUÍMICA: AgNO3, PESO MOLECULAR: 169,87 g/mol, PUREZA MÍNIMA: 99,0%, NÚMERO DE REFERÊNCIA QUÍMICA CAS 7761-88-8. Fornecimento em frasco de 250g.</t>
  </si>
  <si>
    <t>PADRÃO DE CONDUTIVIDADE: 146,9 µS/cm. Fornecimento em frasco de 250ml</t>
  </si>
  <si>
    <t>Parafina - Aspecto físico: histológica purificada, sólida, branca, Densidade: 0,770 a 0,790, Ponto fusão: 56 a 58°C, Apresentação em bastão, Número de referência química: CAS 8002-74-2. Fornecimento em frasco de 500g</t>
  </si>
  <si>
    <t>Parafina plástica - Paraplast. Mistura de polímeros e parafina de alta pureza em pellets, para derretimento mais rápido; - Cortes com continuidade da fita excelente; - Minimiza a compressão do tecido, proporcionando secções claras e livres de rugas, completamente livre de resíduos corados; Utilizado para inclusão de material biológico. Fornecimento em embalagem de 1kg</t>
  </si>
  <si>
    <t>PERMANGANATO DE POTÁSSIO, ASPECTO FÍSICO PÓ CRISTALINO MARROM VIOLÁCEO, INODORO, FÓRMULA QUÍMICA KMNO4, PESO MOLECULAR 158,03 G/MOL, GRAU DE PUREZA PUREZA MÍNIMA DE 99%, CARACTERÍSTICA ADICIONAL REAGENTE P.A, NÚMERO DE REFERÊNCIA QUÍMICA CAS 7722-64-7. Fornecimento em frasco de 250g.</t>
  </si>
  <si>
    <t>PERÓXIDO DE HIDROGÊNIO P.A.A.C.S - Aspecto físico: líquido incolor, Fórmula química: H2O2, Peso molecular: 34,01 g/mol, Teor mínimo: 30%, Número de referência química: CAS 7722-84-1. Fornecimento em frasco de 1 litro</t>
  </si>
  <si>
    <t>Reagente Folin e Ciocalteu para doseamento de fenólicos - Aspecto líquido: Coloração Amarelo-esverdeada, Odor acre, pH &lt; 0.5 a 20 °C.
Mistura contendo os seguintes componentes: Sulfato de lítio (No. CAS 10377-48-7, No. CE 233-820-4); Ácido clorídrico (No. CAS 7647-01-0, No. CE 231-595-7); Ácido fosfórico (No. CAS 7664-38-2, No. CE 231-633-2); Tungstato dissódico dihidratado (No. CAS 10213-10-2, No. CE 236-743-4).</t>
  </si>
  <si>
    <t>Resazurina sódica - corante, Aspecto físico: pó, Fórmula química: C12H6NNaO4, Peso molecular: 251,17. Teor mínimo: 96%, Número de referência química CAS: 62758-13-8. Fornecimento em frasco de 25g</t>
  </si>
  <si>
    <t>Resorcina (Resorcinol) P.A - Aspecto físico: pó branco, cristalino, odor característico, Fórmula química: C6H6O2, Peso molecular: 110,11, Teor de pureza mínima de 99%, Número de referência química: CAS 108-46-3. Fornecimento em frasco de 100g</t>
  </si>
  <si>
    <t>SACAROSE P.A. - Formula química c12h22o11, peso molecular 342,29, aspecto físico pó branco cristalino, inodoro, grau de pureza mínima de 98%, número de referência química cas 57-50-1. Fornecimento em frasco de 500g</t>
  </si>
  <si>
    <t>Sílica Gel azul P.A - Aspecto físico: Sólido granulado, Granulometria dos grãos: 4 a 8 mm, com indicador de umidade, Fórmula química: SiO2,Número de referência química: CAS 112926-00-8. Fornecimento em frasco de 500g</t>
  </si>
  <si>
    <t>SÍLICA GEL, COMPOSIÇÃO SIO2, COR BRANCA, ASPECTO FÍSICO PÓ, USO COLUNAS CROMATOGRÁFICAS, CARACTERÍSTICAS ADICIONAIS PARTÍCULA 70-230 MESH, PORO 60. Fornecimento em frasco de 500g</t>
  </si>
  <si>
    <t>Sirius Red / Direct Red 80: usado na coloração Sirius Red pH 10,2 para evidenciar eosinofilos e também na coloração Picrosirius. Formula: C45H26N10Na6O21S6, Peso molecular: 1373,07, CAS 2610-10-8. Fornecimento em frasco de 5g</t>
  </si>
  <si>
    <t>Solução de eosina-azul de metileno segundo May-Grünwald modificada - aspecto físico líquido. Corante utilizado para diagnóstico hematológico e histológicos. Ponto de ebulição 65 °C (1013 hPa), Densidade 0.79 g/cm3 (20 °C), Limite de explosão 5.5 - 44 %(V) Metanol, Ponto de fulgor 12 °C, Temperatura de ignição 455 °C. Fornecimento em frasco de 1 litro.</t>
  </si>
  <si>
    <t>SOLUÇÃO TAMPÃO (Buffer solution) - pH 10,00 +/- 0,01 a 25C +/- 0,2. Fornecimento em frasco de 500ml</t>
  </si>
  <si>
    <t>SOLUÇÃO TAMPÃO (Buffer solution) - pH 4,00 +/- 0,02 a 25C +/- 0,2. Fornecimento em frasco de 500ml</t>
  </si>
  <si>
    <t>SOLUÇÃO TAMPÃO (Buffer solution) - pH 7,00 +/- 0,02 a 25C +/- 0,2. Fornecimento em frasco de 500ml</t>
  </si>
  <si>
    <t>SULFATO DE AMÔNIO P.A A.C.S - Aspecto físico: Sólido cristalino incolor, Fórmula química: (NH4)2SO4,Peso molecular: 132,14 g/mol, Pureza mínima: 99%, Número de referência química: CAS 7783-20-2. Fornecimento em frasco de 500g.</t>
  </si>
  <si>
    <t>SULFATO DE COBRE II (ICO) PENTAHIDRATADO P.A A.C.S - Aspecto físico: Sólido cristalino azul, Fórmula QUÍMICA: CuSO4.5H2O, Peso molecular: 249,68 g/mol, PUREZA MÍNIMA: 98%, NÚMERO DE REFERÊNCIA QUÍMICA CAS 7758-99-8. Fornecimento em frasco de 250g.</t>
  </si>
  <si>
    <t>Tartarato de sódio e potássio tetrahidratado P.A - Peso molecular 282,22 g/mol, Aspecto físico: pó branco ou cristal incolor, inodoro, Fórmula química: NaKC4H4O6.4H2O, Grau de pureza mínima de 99%, Número de referência química: CAS 6381-59-5. Fornecimento em frasco de 500g.</t>
  </si>
  <si>
    <t>TETRACLORETO DE CARBONO P.A : Aspecto Físico Líquido Límpido, Incolor, Cheiro Doce Característico , Peso Molecular 153,82,Fórmula Química CCL4, Grau De Pureza Mínima de 99,8%, Número de Referência Química CAS 56-23-5. Fornecimento em frasco de 1 litro</t>
  </si>
  <si>
    <t>Tiossulfato de sódio anidro P.A. A.C.S. Aspecto físico: cristal branco, solúvel em água, inodoro. Fórmula química: Na2S2O3;; Massa molar: 158,19g/mol; Grau de pureza: mínima de 98%. Número de referência química: CAS: 7772-98-7. Fornecimento em frasco de 500g.</t>
  </si>
  <si>
    <t>Tolueno P.A A.C.S - Aspecto físico: líquido incolor, odor característico de benzeno, Composição química: C7H8, Peso molecular: 92,14 g/mol, Pureza mínima: 99,5%, Número de referência química: CAS 108-88-3. Fornecimento em frasco de 1 litro</t>
  </si>
  <si>
    <t>Triton X-100 P.A: REAGENTE ANALÍTICO, Dosagem: 98-100%, número de referência química CAS 9002-93-1. Fornecimento em frasco de 1 litro</t>
  </si>
  <si>
    <t>TWEEN 20 - Polímero, tipo copolímero de óxido de etileno (polioxietileno), composição polissorbato 20 (monolaurato de sorbitano poe), forma física líquido oleoso, amarelado a castanho, fórmula química c58h114o26, massa molar 1128, teor de pureza teor de 40 a 60% de ácido láurico, número de referência química* cas 9005-64-5. Fornecimento em frasco de 1 litro</t>
  </si>
  <si>
    <t>Tween 80 polímero, TIPO COPOLÍMERO DE ÓXIDO DE ETILENO (POLIOXIETILENO 20), COMPOSIÇÃO POLISSORBATO 80 (MONO-OLEATO DE SORBITANA POE), FORMA FÍSICA LÍQUIDO OLEOSO, AMARELADO A ÂMBAR, FÓRMULA QUÍMICA C64H124O26, MASSA MOLAR 1.310, TEOR DE PUREZA TEOR MÍNIMO DE 58 DE ÁCIDO OLEICO, NÚMERO DE REFERÊNCIA QUÍMICA* CAS 9005-65-6. Fornecimento em frasco de 1 litro</t>
  </si>
  <si>
    <t>URÉIA PURA P.A. A.C.S. - ASPECTO FÍSICO: PÓ BRANCO, FÓRMULA MOLECULAR: NH2CONH2, PESO MOLECULAR: 60,06, PUREZA 99%, NÚMERO DE REFERÊNCIA QUÍMICA: 57-13-6. Fornecimento em frasco de 500g</t>
  </si>
  <si>
    <t>VASELINA SÓLIDA U.S.P. - Parafina Sólida Pasta, Petrolato Branco. Aspecto: Massa untuosa branca, sólida à temperatura ambiente, inodora à temperatura ambiente. Mistura complexa de hidrocarbonetos de petróleo, semi sólida. Aplicação em produtos farmacêuticos, cosméticos, alimentícios e odontológicos. Fornecimento em frasco de 500g</t>
  </si>
  <si>
    <t>XILENO P.A (Xilol), ASPECTO FÍSICO LÍQUIDO LÍMPIDO, INCOLOR, INFLAMÁVEL, PESO MOLECULAR 106,17, FÓRMULA QUÍMICA C6H4(CH3)2 - MISTURA DE ISÔMEROS ORTO, PARA E META, GRAU DE PUREZA PUREZA MÍNIMA DE 99,8%, CARACTERÍSTICA ADICIONAL REAGENTE P.A ACS, NÚMERO DE REFERÊNCIA QUÍMICA CAS 1330-20-7. Fornecimento em frasco de 1 litro</t>
  </si>
  <si>
    <t>Xilidine Ponceau Teor de corante ≥60% Sinônimo: Ácido Vermelho 26, Ponceau 2 R, Xylidine ponceau 2R, Xylidine ponceau Número CAS 3761-53-3 Fórmula empírica (notação de Hill) C 18 H 14 N 2 Na 2 O 7 S 2 Peso Molecular 480,42 Número de índice de cor 16150 Número de registo Beilstein 5709350 Número EC 223-178-3 Número MDL MFCD00003897 Identificação de Substância PubChem 24898320. Fornecimento em frasco de 25g</t>
  </si>
  <si>
    <t>ZINCO em pó P.A: - Aspecto físico pó branco-azulado ou cinza prata, inodoro, fórmula química Zn, peso molecular 65,38, grau de pureza mínima de 99,8%, número de referência química cas 7440-66-6. Fornecimento em frasco de 250g</t>
  </si>
  <si>
    <t>Bombona de 50 litros</t>
  </si>
  <si>
    <t>mg</t>
  </si>
  <si>
    <t>kg</t>
  </si>
  <si>
    <t>frasco de 500 ml</t>
  </si>
  <si>
    <t>250g</t>
  </si>
  <si>
    <t>frasco de 250ml</t>
  </si>
  <si>
    <t>mL</t>
  </si>
  <si>
    <t>frasco de 500g</t>
  </si>
  <si>
    <t>frasco de 5g</t>
  </si>
  <si>
    <t>Óleo mineral USP grau farmaceutico
Sinônimo: Parafina Líquida; Óleo Mineral; Vaselina Líquida; Óleo Mineral Branco.  Grupo químico: Hidrocarboneto alifático hidrogenado. Fórmula molecular: Não aplicável. Peso molecular: Não aplicável. Composição: Mistura de hidrocarbonetos saturados entre C16 e C50. É obtida por  hidrogenação catalítica de óleos básicos minerais (derivados do petróleo).  CAS: 8042-47-5  Aspecto: Líquido oleaginoso, límpido incolor, não fluorescente; inodoro.  Densidade à 20/4 oC: 0,820 a 0,905.  Viscosidade a 37,8 oC: 10,8 A 15,5 cSt . Solubilidade: Insolúvel na água e no álcool; miscível com a maior parte dos óleos fixos com  exceção do óleo de rícino; solúvel no éter, clorofórmio, benzina e nos óleos essenciais.  Fornecimento em frasco de 1 litro</t>
  </si>
  <si>
    <t>VALOR TOTAL</t>
  </si>
  <si>
    <t>SIM</t>
  </si>
  <si>
    <t>NÃO</t>
  </si>
  <si>
    <t>Formaldeído (formol) a 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</si>
</sst>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12"/>
      <color rgb="FF000000"/>
      <name val="Calibri"/>
      <family val="2"/>
      <scheme val="minor"/>
    </font>
    <font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8" fillId="4" borderId="1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4" fontId="4" fillId="4" borderId="3" xfId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4" fontId="4" fillId="4" borderId="3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8"/>
  <sheetViews>
    <sheetView tabSelected="1" showWhiteSpace="0" zoomScaleNormal="100" zoomScaleSheetLayoutView="80" workbookViewId="0">
      <selection activeCell="B66" sqref="B66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11" style="3" customWidth="1"/>
    <col min="5" max="5" width="11.42578125" style="4" bestFit="1" customWidth="1"/>
    <col min="6" max="6" width="9.85546875" style="4" bestFit="1" customWidth="1"/>
    <col min="7" max="7" width="12.5703125" style="4" bestFit="1" customWidth="1"/>
    <col min="8" max="8" width="10.5703125" style="4" customWidth="1"/>
    <col min="9" max="9" width="11.5703125" style="4" customWidth="1"/>
    <col min="10" max="10" width="8.7109375" style="7" customWidth="1"/>
    <col min="11" max="11" width="15" style="4" customWidth="1"/>
    <col min="12" max="16384" width="9.140625" style="1"/>
  </cols>
  <sheetData>
    <row r="1" spans="1:13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3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5" spans="1:13" ht="82.9" customHeight="1" x14ac:dyDescent="0.2">
      <c r="A5" s="5" t="s">
        <v>1</v>
      </c>
      <c r="B5" s="10" t="s">
        <v>5</v>
      </c>
      <c r="C5" s="6" t="s">
        <v>13</v>
      </c>
      <c r="D5" s="10" t="s">
        <v>2</v>
      </c>
      <c r="E5" s="10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3" ht="56.25" x14ac:dyDescent="0.2">
      <c r="A6" s="9">
        <v>1</v>
      </c>
      <c r="B6" s="11" t="s">
        <v>25</v>
      </c>
      <c r="C6" s="15">
        <v>400534</v>
      </c>
      <c r="D6" s="14" t="s">
        <v>23</v>
      </c>
      <c r="E6" s="13">
        <v>3</v>
      </c>
      <c r="F6" s="16">
        <v>92.26</v>
      </c>
      <c r="G6" s="17">
        <f>F6*E6</f>
        <v>276.78000000000003</v>
      </c>
      <c r="H6" s="17" t="s">
        <v>95</v>
      </c>
      <c r="I6" s="17" t="s">
        <v>96</v>
      </c>
      <c r="J6" s="8" t="s">
        <v>12</v>
      </c>
      <c r="K6" s="12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0.1</v>
      </c>
    </row>
    <row r="7" spans="1:13" ht="56.25" x14ac:dyDescent="0.2">
      <c r="A7" s="9">
        <v>2</v>
      </c>
      <c r="B7" s="11" t="s">
        <v>26</v>
      </c>
      <c r="C7" s="15">
        <v>374969</v>
      </c>
      <c r="D7" s="14" t="s">
        <v>15</v>
      </c>
      <c r="E7" s="13">
        <v>6700</v>
      </c>
      <c r="F7" s="16">
        <v>0.37</v>
      </c>
      <c r="G7" s="17">
        <f t="shared" ref="G7:G40" si="0">F7*E7</f>
        <v>2479</v>
      </c>
      <c r="H7" s="17" t="s">
        <v>95</v>
      </c>
      <c r="I7" s="17" t="s">
        <v>96</v>
      </c>
      <c r="J7" s="8" t="s">
        <v>12</v>
      </c>
      <c r="K7" s="12">
        <f t="shared" ref="K7:K4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0.01</v>
      </c>
    </row>
    <row r="8" spans="1:13" ht="67.5" x14ac:dyDescent="0.2">
      <c r="A8" s="9">
        <v>3</v>
      </c>
      <c r="B8" s="11" t="s">
        <v>27</v>
      </c>
      <c r="C8" s="15">
        <v>380946</v>
      </c>
      <c r="D8" s="14" t="s">
        <v>16</v>
      </c>
      <c r="E8" s="13">
        <v>472</v>
      </c>
      <c r="F8" s="16">
        <v>16.579999999999998</v>
      </c>
      <c r="G8" s="17">
        <f t="shared" si="0"/>
        <v>7825.7599999999993</v>
      </c>
      <c r="H8" s="17" t="s">
        <v>95</v>
      </c>
      <c r="I8" s="17" t="s">
        <v>96</v>
      </c>
      <c r="J8" s="8" t="s">
        <v>12</v>
      </c>
      <c r="K8" s="12">
        <f t="shared" si="1"/>
        <v>0.03</v>
      </c>
    </row>
    <row r="9" spans="1:13" ht="22.5" x14ac:dyDescent="0.3">
      <c r="A9" s="9">
        <v>4</v>
      </c>
      <c r="B9" s="11" t="s">
        <v>97</v>
      </c>
      <c r="C9" s="15">
        <v>347187</v>
      </c>
      <c r="D9" s="14" t="s">
        <v>84</v>
      </c>
      <c r="E9" s="13">
        <v>50</v>
      </c>
      <c r="F9" s="16">
        <v>683.32</v>
      </c>
      <c r="G9" s="17">
        <f t="shared" si="0"/>
        <v>34166</v>
      </c>
      <c r="H9" s="17" t="s">
        <v>95</v>
      </c>
      <c r="I9" s="17" t="s">
        <v>96</v>
      </c>
      <c r="J9" s="8" t="s">
        <v>12</v>
      </c>
      <c r="K9" s="12">
        <f t="shared" si="1"/>
        <v>0.4</v>
      </c>
      <c r="L9" s="28"/>
      <c r="M9" s="29"/>
    </row>
    <row r="10" spans="1:13" ht="67.5" x14ac:dyDescent="0.2">
      <c r="A10" s="9">
        <v>5</v>
      </c>
      <c r="B10" s="11" t="s">
        <v>28</v>
      </c>
      <c r="C10" s="15">
        <v>445252</v>
      </c>
      <c r="D10" s="14" t="s">
        <v>15</v>
      </c>
      <c r="E10" s="13">
        <v>6500</v>
      </c>
      <c r="F10" s="16">
        <v>0.62</v>
      </c>
      <c r="G10" s="17">
        <f t="shared" si="0"/>
        <v>4030</v>
      </c>
      <c r="H10" s="17" t="s">
        <v>95</v>
      </c>
      <c r="I10" s="17" t="s">
        <v>96</v>
      </c>
      <c r="J10" s="8" t="s">
        <v>12</v>
      </c>
      <c r="K10" s="12">
        <f t="shared" si="1"/>
        <v>0.01</v>
      </c>
    </row>
    <row r="11" spans="1:13" ht="56.25" x14ac:dyDescent="0.2">
      <c r="A11" s="9">
        <v>6</v>
      </c>
      <c r="B11" s="11" t="s">
        <v>29</v>
      </c>
      <c r="C11" s="15">
        <v>347727</v>
      </c>
      <c r="D11" s="14" t="s">
        <v>15</v>
      </c>
      <c r="E11" s="13">
        <v>110000</v>
      </c>
      <c r="F11" s="16">
        <v>0.08</v>
      </c>
      <c r="G11" s="17">
        <f t="shared" si="0"/>
        <v>8800</v>
      </c>
      <c r="H11" s="17" t="s">
        <v>95</v>
      </c>
      <c r="I11" s="17" t="s">
        <v>96</v>
      </c>
      <c r="J11" s="8" t="s">
        <v>12</v>
      </c>
      <c r="K11" s="12">
        <f t="shared" si="1"/>
        <v>0.01</v>
      </c>
    </row>
    <row r="12" spans="1:13" ht="56.25" x14ac:dyDescent="0.2">
      <c r="A12" s="9">
        <v>7</v>
      </c>
      <c r="B12" s="11" t="s">
        <v>30</v>
      </c>
      <c r="C12" s="15">
        <v>347723</v>
      </c>
      <c r="D12" s="14" t="s">
        <v>15</v>
      </c>
      <c r="E12" s="13">
        <v>42000</v>
      </c>
      <c r="F12" s="16">
        <v>0.12</v>
      </c>
      <c r="G12" s="17">
        <f t="shared" si="0"/>
        <v>5040</v>
      </c>
      <c r="H12" s="17" t="s">
        <v>95</v>
      </c>
      <c r="I12" s="17" t="s">
        <v>96</v>
      </c>
      <c r="J12" s="8" t="s">
        <v>12</v>
      </c>
      <c r="K12" s="12">
        <f t="shared" si="1"/>
        <v>0.01</v>
      </c>
    </row>
    <row r="13" spans="1:13" ht="67.5" x14ac:dyDescent="0.2">
      <c r="A13" s="9">
        <v>8</v>
      </c>
      <c r="B13" s="11" t="s">
        <v>31</v>
      </c>
      <c r="C13" s="15">
        <v>372555</v>
      </c>
      <c r="D13" s="14" t="s">
        <v>15</v>
      </c>
      <c r="E13" s="13">
        <v>6000</v>
      </c>
      <c r="F13" s="16">
        <v>0.46</v>
      </c>
      <c r="G13" s="17">
        <f t="shared" si="0"/>
        <v>2760</v>
      </c>
      <c r="H13" s="17" t="s">
        <v>95</v>
      </c>
      <c r="I13" s="17" t="s">
        <v>96</v>
      </c>
      <c r="J13" s="8" t="s">
        <v>12</v>
      </c>
      <c r="K13" s="12">
        <f t="shared" si="1"/>
        <v>0.01</v>
      </c>
    </row>
    <row r="14" spans="1:13" ht="56.25" x14ac:dyDescent="0.2">
      <c r="A14" s="9">
        <v>9</v>
      </c>
      <c r="B14" s="11" t="s">
        <v>32</v>
      </c>
      <c r="C14" s="15">
        <v>353077</v>
      </c>
      <c r="D14" s="14" t="s">
        <v>16</v>
      </c>
      <c r="E14" s="13">
        <f>158+1</f>
        <v>159</v>
      </c>
      <c r="F14" s="16">
        <v>25.55</v>
      </c>
      <c r="G14" s="17">
        <f t="shared" si="0"/>
        <v>4062.4500000000003</v>
      </c>
      <c r="H14" s="17" t="s">
        <v>95</v>
      </c>
      <c r="I14" s="17" t="s">
        <v>96</v>
      </c>
      <c r="J14" s="8" t="s">
        <v>12</v>
      </c>
      <c r="K14" s="12">
        <f t="shared" si="1"/>
        <v>0.05</v>
      </c>
    </row>
    <row r="15" spans="1:13" ht="67.5" x14ac:dyDescent="0.2">
      <c r="A15" s="9">
        <v>10</v>
      </c>
      <c r="B15" s="11" t="s">
        <v>33</v>
      </c>
      <c r="C15" s="15">
        <v>370436</v>
      </c>
      <c r="D15" s="14" t="s">
        <v>85</v>
      </c>
      <c r="E15" s="13">
        <v>19750</v>
      </c>
      <c r="F15" s="16">
        <v>0.03</v>
      </c>
      <c r="G15" s="17">
        <f t="shared" si="0"/>
        <v>592.5</v>
      </c>
      <c r="H15" s="17" t="s">
        <v>95</v>
      </c>
      <c r="I15" s="17" t="s">
        <v>96</v>
      </c>
      <c r="J15" s="8" t="s">
        <v>12</v>
      </c>
      <c r="K15" s="12">
        <f t="shared" si="1"/>
        <v>0.01</v>
      </c>
    </row>
    <row r="16" spans="1:13" ht="67.5" x14ac:dyDescent="0.2">
      <c r="A16" s="9">
        <v>11</v>
      </c>
      <c r="B16" s="11" t="s">
        <v>34</v>
      </c>
      <c r="C16" s="15">
        <v>379245</v>
      </c>
      <c r="D16" s="14" t="s">
        <v>16</v>
      </c>
      <c r="E16" s="13">
        <v>13</v>
      </c>
      <c r="F16" s="16">
        <v>74.56</v>
      </c>
      <c r="G16" s="17">
        <f t="shared" si="0"/>
        <v>969.28</v>
      </c>
      <c r="H16" s="17" t="s">
        <v>95</v>
      </c>
      <c r="I16" s="17" t="s">
        <v>96</v>
      </c>
      <c r="J16" s="8" t="s">
        <v>12</v>
      </c>
      <c r="K16" s="12">
        <f t="shared" si="1"/>
        <v>0.1</v>
      </c>
    </row>
    <row r="17" spans="1:11" ht="67.5" x14ac:dyDescent="0.2">
      <c r="A17" s="9">
        <v>12</v>
      </c>
      <c r="B17" s="11" t="s">
        <v>35</v>
      </c>
      <c r="C17" s="15">
        <v>356291</v>
      </c>
      <c r="D17" s="14" t="s">
        <v>21</v>
      </c>
      <c r="E17" s="13">
        <v>44</v>
      </c>
      <c r="F17" s="16">
        <v>351.23</v>
      </c>
      <c r="G17" s="17">
        <f t="shared" si="0"/>
        <v>15454.12</v>
      </c>
      <c r="H17" s="17" t="s">
        <v>95</v>
      </c>
      <c r="I17" s="17" t="s">
        <v>96</v>
      </c>
      <c r="J17" s="8" t="s">
        <v>12</v>
      </c>
      <c r="K17" s="12">
        <f t="shared" si="1"/>
        <v>0.2</v>
      </c>
    </row>
    <row r="18" spans="1:11" ht="67.5" x14ac:dyDescent="0.2">
      <c r="A18" s="9">
        <v>13</v>
      </c>
      <c r="B18" s="11" t="s">
        <v>36</v>
      </c>
      <c r="C18" s="15">
        <v>413284</v>
      </c>
      <c r="D18" s="14" t="s">
        <v>15</v>
      </c>
      <c r="E18" s="13">
        <v>500</v>
      </c>
      <c r="F18" s="16">
        <v>2.27</v>
      </c>
      <c r="G18" s="17">
        <f t="shared" si="0"/>
        <v>1135</v>
      </c>
      <c r="H18" s="17" t="s">
        <v>95</v>
      </c>
      <c r="I18" s="17" t="s">
        <v>96</v>
      </c>
      <c r="J18" s="8" t="s">
        <v>12</v>
      </c>
      <c r="K18" s="12">
        <f t="shared" si="1"/>
        <v>0.01</v>
      </c>
    </row>
    <row r="19" spans="1:11" ht="67.5" x14ac:dyDescent="0.2">
      <c r="A19" s="9">
        <v>14</v>
      </c>
      <c r="B19" s="11" t="s">
        <v>37</v>
      </c>
      <c r="C19" s="15">
        <v>354580</v>
      </c>
      <c r="D19" s="14" t="s">
        <v>16</v>
      </c>
      <c r="E19" s="13">
        <v>144</v>
      </c>
      <c r="F19" s="16">
        <v>65.66</v>
      </c>
      <c r="G19" s="17">
        <f t="shared" si="0"/>
        <v>9455.0399999999991</v>
      </c>
      <c r="H19" s="17" t="s">
        <v>95</v>
      </c>
      <c r="I19" s="17" t="s">
        <v>96</v>
      </c>
      <c r="J19" s="8" t="s">
        <v>12</v>
      </c>
      <c r="K19" s="12">
        <f t="shared" si="1"/>
        <v>0.1</v>
      </c>
    </row>
    <row r="20" spans="1:11" ht="56.25" x14ac:dyDescent="0.2">
      <c r="A20" s="9">
        <v>15</v>
      </c>
      <c r="B20" s="11" t="s">
        <v>38</v>
      </c>
      <c r="C20" s="15">
        <v>347756</v>
      </c>
      <c r="D20" s="14" t="s">
        <v>24</v>
      </c>
      <c r="E20" s="13">
        <v>1757800</v>
      </c>
      <c r="F20" s="16">
        <v>0.03</v>
      </c>
      <c r="G20" s="17">
        <f t="shared" si="0"/>
        <v>52734</v>
      </c>
      <c r="H20" s="17" t="s">
        <v>95</v>
      </c>
      <c r="I20" s="17" t="s">
        <v>96</v>
      </c>
      <c r="J20" s="8" t="s">
        <v>12</v>
      </c>
      <c r="K20" s="12">
        <f t="shared" si="1"/>
        <v>0.01</v>
      </c>
    </row>
    <row r="21" spans="1:11" ht="56.25" x14ac:dyDescent="0.2">
      <c r="A21" s="9">
        <v>16</v>
      </c>
      <c r="B21" s="11" t="s">
        <v>39</v>
      </c>
      <c r="C21" s="15">
        <v>391605</v>
      </c>
      <c r="D21" s="14" t="s">
        <v>15</v>
      </c>
      <c r="E21" s="13">
        <f>47000+500</f>
        <v>47500</v>
      </c>
      <c r="F21" s="16">
        <v>0.36</v>
      </c>
      <c r="G21" s="17">
        <f t="shared" si="0"/>
        <v>17100</v>
      </c>
      <c r="H21" s="17" t="s">
        <v>95</v>
      </c>
      <c r="I21" s="17" t="s">
        <v>96</v>
      </c>
      <c r="J21" s="8" t="s">
        <v>12</v>
      </c>
      <c r="K21" s="12">
        <f t="shared" si="1"/>
        <v>0.01</v>
      </c>
    </row>
    <row r="22" spans="1:11" ht="56.25" x14ac:dyDescent="0.2">
      <c r="A22" s="9">
        <v>17</v>
      </c>
      <c r="B22" s="11" t="s">
        <v>40</v>
      </c>
      <c r="C22" s="15">
        <v>347795</v>
      </c>
      <c r="D22" s="14" t="s">
        <v>15</v>
      </c>
      <c r="E22" s="13">
        <v>27500</v>
      </c>
      <c r="F22" s="16">
        <v>7.0000000000000007E-2</v>
      </c>
      <c r="G22" s="17">
        <f t="shared" si="0"/>
        <v>1925.0000000000002</v>
      </c>
      <c r="H22" s="17" t="s">
        <v>95</v>
      </c>
      <c r="I22" s="17" t="s">
        <v>96</v>
      </c>
      <c r="J22" s="8" t="s">
        <v>12</v>
      </c>
      <c r="K22" s="12">
        <f t="shared" si="1"/>
        <v>0.01</v>
      </c>
    </row>
    <row r="23" spans="1:11" ht="67.5" x14ac:dyDescent="0.2">
      <c r="A23" s="9">
        <v>18</v>
      </c>
      <c r="B23" s="11" t="s">
        <v>41</v>
      </c>
      <c r="C23" s="15">
        <v>412577</v>
      </c>
      <c r="D23" s="14" t="s">
        <v>86</v>
      </c>
      <c r="E23" s="13">
        <v>12</v>
      </c>
      <c r="F23" s="16">
        <v>62.34</v>
      </c>
      <c r="G23" s="17">
        <f t="shared" si="0"/>
        <v>748.08</v>
      </c>
      <c r="H23" s="17" t="s">
        <v>95</v>
      </c>
      <c r="I23" s="17" t="s">
        <v>96</v>
      </c>
      <c r="J23" s="8" t="s">
        <v>12</v>
      </c>
      <c r="K23" s="12">
        <f t="shared" si="1"/>
        <v>0.1</v>
      </c>
    </row>
    <row r="24" spans="1:11" ht="67.5" x14ac:dyDescent="0.2">
      <c r="A24" s="9">
        <v>19</v>
      </c>
      <c r="B24" s="11" t="s">
        <v>42</v>
      </c>
      <c r="C24" s="15">
        <v>378329</v>
      </c>
      <c r="D24" s="14" t="s">
        <v>86</v>
      </c>
      <c r="E24" s="13">
        <f>60+10</f>
        <v>70</v>
      </c>
      <c r="F24" s="16">
        <v>48.47</v>
      </c>
      <c r="G24" s="17">
        <f t="shared" si="0"/>
        <v>3392.9</v>
      </c>
      <c r="H24" s="17" t="s">
        <v>95</v>
      </c>
      <c r="I24" s="17" t="s">
        <v>96</v>
      </c>
      <c r="J24" s="8" t="s">
        <v>12</v>
      </c>
      <c r="K24" s="12">
        <f t="shared" si="1"/>
        <v>0.05</v>
      </c>
    </row>
    <row r="25" spans="1:11" ht="56.25" x14ac:dyDescent="0.2">
      <c r="A25" s="9">
        <v>20</v>
      </c>
      <c r="B25" s="11" t="s">
        <v>43</v>
      </c>
      <c r="C25" s="15">
        <v>343298</v>
      </c>
      <c r="D25" s="14" t="s">
        <v>17</v>
      </c>
      <c r="E25" s="13">
        <f>152+10</f>
        <v>162</v>
      </c>
      <c r="F25" s="16">
        <v>47.83</v>
      </c>
      <c r="G25" s="17">
        <f t="shared" si="0"/>
        <v>7748.46</v>
      </c>
      <c r="H25" s="17" t="s">
        <v>95</v>
      </c>
      <c r="I25" s="17" t="s">
        <v>96</v>
      </c>
      <c r="J25" s="8" t="s">
        <v>12</v>
      </c>
      <c r="K25" s="12">
        <f t="shared" si="1"/>
        <v>0.05</v>
      </c>
    </row>
    <row r="26" spans="1:11" ht="56.25" x14ac:dyDescent="0.2">
      <c r="A26" s="9">
        <v>21</v>
      </c>
      <c r="B26" s="11" t="s">
        <v>44</v>
      </c>
      <c r="C26" s="15">
        <v>374025</v>
      </c>
      <c r="D26" s="14" t="s">
        <v>15</v>
      </c>
      <c r="E26" s="13">
        <v>203500</v>
      </c>
      <c r="F26" s="16">
        <v>0.59</v>
      </c>
      <c r="G26" s="17">
        <f t="shared" si="0"/>
        <v>120065</v>
      </c>
      <c r="H26" s="17" t="s">
        <v>96</v>
      </c>
      <c r="I26" s="17" t="s">
        <v>96</v>
      </c>
      <c r="J26" s="8" t="s">
        <v>12</v>
      </c>
      <c r="K26" s="12">
        <f t="shared" si="1"/>
        <v>0.01</v>
      </c>
    </row>
    <row r="27" spans="1:11" ht="56.25" x14ac:dyDescent="0.2">
      <c r="A27" s="9">
        <v>22</v>
      </c>
      <c r="B27" s="11" t="s">
        <v>45</v>
      </c>
      <c r="C27" s="15">
        <v>353071</v>
      </c>
      <c r="D27" s="14" t="s">
        <v>15</v>
      </c>
      <c r="E27" s="13">
        <v>122250</v>
      </c>
      <c r="F27" s="16">
        <v>0.84</v>
      </c>
      <c r="G27" s="17">
        <f t="shared" si="0"/>
        <v>102690</v>
      </c>
      <c r="H27" s="17" t="s">
        <v>96</v>
      </c>
      <c r="I27" s="17" t="s">
        <v>96</v>
      </c>
      <c r="J27" s="8" t="s">
        <v>12</v>
      </c>
      <c r="K27" s="12">
        <f t="shared" si="1"/>
        <v>0.01</v>
      </c>
    </row>
    <row r="28" spans="1:11" ht="56.25" x14ac:dyDescent="0.2">
      <c r="A28" s="9">
        <v>23</v>
      </c>
      <c r="B28" s="30" t="s">
        <v>46</v>
      </c>
      <c r="C28" s="31">
        <v>353038</v>
      </c>
      <c r="D28" s="32" t="s">
        <v>15</v>
      </c>
      <c r="E28" s="33">
        <v>2175</v>
      </c>
      <c r="F28" s="34">
        <v>1.21</v>
      </c>
      <c r="G28" s="35">
        <f t="shared" si="0"/>
        <v>2631.75</v>
      </c>
      <c r="H28" s="35" t="s">
        <v>95</v>
      </c>
      <c r="I28" s="35" t="s">
        <v>96</v>
      </c>
      <c r="J28" s="36" t="s">
        <v>12</v>
      </c>
      <c r="K28" s="37">
        <f t="shared" si="1"/>
        <v>0.01</v>
      </c>
    </row>
    <row r="29" spans="1:11" ht="67.5" x14ac:dyDescent="0.2">
      <c r="A29" s="9">
        <v>24</v>
      </c>
      <c r="B29" s="30" t="s">
        <v>47</v>
      </c>
      <c r="C29" s="31">
        <v>359467</v>
      </c>
      <c r="D29" s="32" t="s">
        <v>16</v>
      </c>
      <c r="E29" s="33">
        <v>7</v>
      </c>
      <c r="F29" s="34">
        <v>25.58</v>
      </c>
      <c r="G29" s="35">
        <f t="shared" si="0"/>
        <v>179.06</v>
      </c>
      <c r="H29" s="35" t="s">
        <v>95</v>
      </c>
      <c r="I29" s="35" t="s">
        <v>96</v>
      </c>
      <c r="J29" s="36" t="s">
        <v>12</v>
      </c>
      <c r="K29" s="37">
        <f t="shared" si="1"/>
        <v>0.05</v>
      </c>
    </row>
    <row r="30" spans="1:11" ht="56.25" x14ac:dyDescent="0.2">
      <c r="A30" s="9">
        <v>25</v>
      </c>
      <c r="B30" s="30" t="s">
        <v>48</v>
      </c>
      <c r="C30" s="31">
        <v>327215</v>
      </c>
      <c r="D30" s="32" t="s">
        <v>18</v>
      </c>
      <c r="E30" s="33">
        <v>8</v>
      </c>
      <c r="F30" s="34">
        <v>116.31</v>
      </c>
      <c r="G30" s="35">
        <f t="shared" si="0"/>
        <v>930.48</v>
      </c>
      <c r="H30" s="35" t="s">
        <v>95</v>
      </c>
      <c r="I30" s="35" t="s">
        <v>96</v>
      </c>
      <c r="J30" s="36" t="s">
        <v>12</v>
      </c>
      <c r="K30" s="37">
        <f t="shared" si="1"/>
        <v>0.12</v>
      </c>
    </row>
    <row r="31" spans="1:11" ht="45" x14ac:dyDescent="0.2">
      <c r="A31" s="9">
        <v>26</v>
      </c>
      <c r="B31" s="30" t="s">
        <v>49</v>
      </c>
      <c r="C31" s="31">
        <v>327212</v>
      </c>
      <c r="D31" s="32" t="s">
        <v>87</v>
      </c>
      <c r="E31" s="33">
        <v>4</v>
      </c>
      <c r="F31" s="34">
        <v>508.44</v>
      </c>
      <c r="G31" s="35">
        <f t="shared" si="0"/>
        <v>2033.76</v>
      </c>
      <c r="H31" s="35" t="s">
        <v>95</v>
      </c>
      <c r="I31" s="35" t="s">
        <v>96</v>
      </c>
      <c r="J31" s="36" t="s">
        <v>12</v>
      </c>
      <c r="K31" s="37">
        <f t="shared" si="1"/>
        <v>0.4</v>
      </c>
    </row>
    <row r="32" spans="1:11" ht="56.25" x14ac:dyDescent="0.2">
      <c r="A32" s="9">
        <v>27</v>
      </c>
      <c r="B32" s="30" t="s">
        <v>50</v>
      </c>
      <c r="C32" s="31">
        <v>374793</v>
      </c>
      <c r="D32" s="32" t="s">
        <v>86</v>
      </c>
      <c r="E32" s="33">
        <v>4</v>
      </c>
      <c r="F32" s="34">
        <v>779.99</v>
      </c>
      <c r="G32" s="35">
        <f t="shared" si="0"/>
        <v>3119.96</v>
      </c>
      <c r="H32" s="35" t="s">
        <v>95</v>
      </c>
      <c r="I32" s="35" t="s">
        <v>96</v>
      </c>
      <c r="J32" s="36" t="s">
        <v>12</v>
      </c>
      <c r="K32" s="37">
        <f t="shared" si="1"/>
        <v>0.4</v>
      </c>
    </row>
    <row r="33" spans="1:13" ht="45" x14ac:dyDescent="0.2">
      <c r="A33" s="9">
        <v>28</v>
      </c>
      <c r="B33" s="30" t="s">
        <v>51</v>
      </c>
      <c r="C33" s="31">
        <v>412712</v>
      </c>
      <c r="D33" s="32" t="s">
        <v>20</v>
      </c>
      <c r="E33" s="33">
        <v>4</v>
      </c>
      <c r="F33" s="38">
        <v>725</v>
      </c>
      <c r="G33" s="35">
        <f t="shared" si="0"/>
        <v>2900</v>
      </c>
      <c r="H33" s="35" t="s">
        <v>95</v>
      </c>
      <c r="I33" s="35" t="s">
        <v>96</v>
      </c>
      <c r="J33" s="36" t="s">
        <v>12</v>
      </c>
      <c r="K33" s="37">
        <f t="shared" si="1"/>
        <v>0.4</v>
      </c>
    </row>
    <row r="34" spans="1:13" ht="56.25" x14ac:dyDescent="0.2">
      <c r="A34" s="9">
        <v>29</v>
      </c>
      <c r="B34" s="30" t="s">
        <v>52</v>
      </c>
      <c r="C34" s="31">
        <v>356830</v>
      </c>
      <c r="D34" s="32" t="s">
        <v>88</v>
      </c>
      <c r="E34" s="33">
        <f>8+2</f>
        <v>10</v>
      </c>
      <c r="F34" s="38">
        <v>1533.33</v>
      </c>
      <c r="G34" s="35">
        <f t="shared" si="0"/>
        <v>15333.3</v>
      </c>
      <c r="H34" s="35" t="s">
        <v>95</v>
      </c>
      <c r="I34" s="35" t="s">
        <v>96</v>
      </c>
      <c r="J34" s="36" t="s">
        <v>12</v>
      </c>
      <c r="K34" s="37">
        <f t="shared" si="1"/>
        <v>0.5</v>
      </c>
    </row>
    <row r="35" spans="1:13" ht="56.25" x14ac:dyDescent="0.2">
      <c r="A35" s="9">
        <v>30</v>
      </c>
      <c r="B35" s="30" t="s">
        <v>53</v>
      </c>
      <c r="C35" s="31">
        <v>412728</v>
      </c>
      <c r="D35" s="32" t="s">
        <v>15</v>
      </c>
      <c r="E35" s="33">
        <v>8750</v>
      </c>
      <c r="F35" s="38">
        <v>4.84</v>
      </c>
      <c r="G35" s="35">
        <f t="shared" si="0"/>
        <v>42350</v>
      </c>
      <c r="H35" s="35" t="s">
        <v>95</v>
      </c>
      <c r="I35" s="35" t="s">
        <v>96</v>
      </c>
      <c r="J35" s="36" t="s">
        <v>12</v>
      </c>
      <c r="K35" s="37">
        <f t="shared" si="1"/>
        <v>0.01</v>
      </c>
    </row>
    <row r="36" spans="1:13" ht="191.25" x14ac:dyDescent="0.2">
      <c r="A36" s="9">
        <v>31</v>
      </c>
      <c r="B36" s="30" t="s">
        <v>93</v>
      </c>
      <c r="C36" s="31">
        <v>373284</v>
      </c>
      <c r="D36" s="32" t="s">
        <v>16</v>
      </c>
      <c r="E36" s="33">
        <v>55</v>
      </c>
      <c r="F36" s="38">
        <v>27.2</v>
      </c>
      <c r="G36" s="35">
        <f t="shared" si="0"/>
        <v>1496</v>
      </c>
      <c r="H36" s="35" t="s">
        <v>95</v>
      </c>
      <c r="I36" s="35" t="s">
        <v>96</v>
      </c>
      <c r="J36" s="36" t="s">
        <v>12</v>
      </c>
      <c r="K36" s="37">
        <f t="shared" si="1"/>
        <v>0.05</v>
      </c>
    </row>
    <row r="37" spans="1:13" ht="22.5" x14ac:dyDescent="0.2">
      <c r="A37" s="9">
        <v>32</v>
      </c>
      <c r="B37" s="30" t="s">
        <v>54</v>
      </c>
      <c r="C37" s="31">
        <v>135046</v>
      </c>
      <c r="D37" s="32" t="s">
        <v>89</v>
      </c>
      <c r="E37" s="33">
        <v>5</v>
      </c>
      <c r="F37" s="38">
        <v>83.14</v>
      </c>
      <c r="G37" s="35">
        <f t="shared" si="0"/>
        <v>415.7</v>
      </c>
      <c r="H37" s="35" t="s">
        <v>95</v>
      </c>
      <c r="I37" s="35" t="s">
        <v>96</v>
      </c>
      <c r="J37" s="36" t="s">
        <v>12</v>
      </c>
      <c r="K37" s="37">
        <f t="shared" si="1"/>
        <v>0.1</v>
      </c>
    </row>
    <row r="38" spans="1:13" ht="56.25" x14ac:dyDescent="0.3">
      <c r="A38" s="9">
        <v>33</v>
      </c>
      <c r="B38" s="30" t="s">
        <v>55</v>
      </c>
      <c r="C38" s="31">
        <v>345465</v>
      </c>
      <c r="D38" s="32" t="s">
        <v>15</v>
      </c>
      <c r="E38" s="33">
        <v>100000</v>
      </c>
      <c r="F38" s="38">
        <v>0.04</v>
      </c>
      <c r="G38" s="35">
        <f t="shared" si="0"/>
        <v>4000</v>
      </c>
      <c r="H38" s="37" t="s">
        <v>95</v>
      </c>
      <c r="I38" s="37" t="s">
        <v>96</v>
      </c>
      <c r="J38" s="36" t="s">
        <v>12</v>
      </c>
      <c r="K38" s="37">
        <f t="shared" si="1"/>
        <v>0.01</v>
      </c>
      <c r="M38" s="29"/>
    </row>
    <row r="39" spans="1:13" ht="101.25" x14ac:dyDescent="0.2">
      <c r="A39" s="9">
        <v>34</v>
      </c>
      <c r="B39" s="30" t="s">
        <v>56</v>
      </c>
      <c r="C39" s="31">
        <v>345465</v>
      </c>
      <c r="D39" s="32" t="s">
        <v>86</v>
      </c>
      <c r="E39" s="33">
        <v>4</v>
      </c>
      <c r="F39" s="38">
        <v>189.15</v>
      </c>
      <c r="G39" s="35">
        <f t="shared" si="0"/>
        <v>756.6</v>
      </c>
      <c r="H39" s="35" t="s">
        <v>95</v>
      </c>
      <c r="I39" s="35" t="s">
        <v>96</v>
      </c>
      <c r="J39" s="36" t="s">
        <v>12</v>
      </c>
      <c r="K39" s="37">
        <f t="shared" si="1"/>
        <v>0.12</v>
      </c>
    </row>
    <row r="40" spans="1:13" ht="78.75" x14ac:dyDescent="0.2">
      <c r="A40" s="9">
        <v>35</v>
      </c>
      <c r="B40" s="30" t="s">
        <v>57</v>
      </c>
      <c r="C40" s="31">
        <v>380907</v>
      </c>
      <c r="D40" s="32" t="s">
        <v>15</v>
      </c>
      <c r="E40" s="33">
        <v>25000</v>
      </c>
      <c r="F40" s="38">
        <v>0.25</v>
      </c>
      <c r="G40" s="35">
        <f t="shared" si="0"/>
        <v>6250</v>
      </c>
      <c r="H40" s="35" t="s">
        <v>95</v>
      </c>
      <c r="I40" s="35" t="s">
        <v>96</v>
      </c>
      <c r="J40" s="36" t="s">
        <v>12</v>
      </c>
      <c r="K40" s="37">
        <f t="shared" si="1"/>
        <v>0.01</v>
      </c>
    </row>
    <row r="41" spans="1:13" ht="56.25" x14ac:dyDescent="0.2">
      <c r="A41" s="9">
        <v>36</v>
      </c>
      <c r="B41" s="30" t="s">
        <v>58</v>
      </c>
      <c r="C41" s="31">
        <v>361166</v>
      </c>
      <c r="D41" s="32" t="s">
        <v>16</v>
      </c>
      <c r="E41" s="33">
        <v>107</v>
      </c>
      <c r="F41" s="38">
        <v>41.65</v>
      </c>
      <c r="G41" s="35">
        <f t="shared" ref="G41:G66" si="2">F41*E41</f>
        <v>4456.55</v>
      </c>
      <c r="H41" s="35" t="s">
        <v>95</v>
      </c>
      <c r="I41" s="35" t="s">
        <v>96</v>
      </c>
      <c r="J41" s="36" t="s">
        <v>12</v>
      </c>
      <c r="K41" s="37">
        <f t="shared" ref="K41:K66" si="3">IF(F41&lt;0.01,"",IF(AND(F41&gt;=0.01,F41&lt;=5),0.01,IF(F41&lt;=10,0.02,IF(F41&lt;=20,0.03,IF(F41&lt;=50,0.05,IF(F41&lt;=100,0.1,IF(F41&lt;=200,0.12,IF(F41&lt;=500,0.2,IF(F41&lt;=1000,0.4,IF(F41&lt;=2000,0.5,IF(F41&lt;=5000,0.8,IF(F41&lt;=10000,F41*0.005,"Avaliação Específica"))))))))))))</f>
        <v>0.05</v>
      </c>
    </row>
    <row r="42" spans="1:13" ht="101.25" x14ac:dyDescent="0.2">
      <c r="A42" s="9">
        <v>37</v>
      </c>
      <c r="B42" s="30" t="s">
        <v>59</v>
      </c>
      <c r="C42" s="31">
        <v>363696</v>
      </c>
      <c r="D42" s="32" t="s">
        <v>90</v>
      </c>
      <c r="E42" s="33">
        <v>27000</v>
      </c>
      <c r="F42" s="38">
        <v>1.8</v>
      </c>
      <c r="G42" s="35">
        <f t="shared" si="2"/>
        <v>48600</v>
      </c>
      <c r="H42" s="35" t="s">
        <v>95</v>
      </c>
      <c r="I42" s="35" t="s">
        <v>96</v>
      </c>
      <c r="J42" s="36" t="s">
        <v>12</v>
      </c>
      <c r="K42" s="37">
        <f t="shared" si="3"/>
        <v>0.01</v>
      </c>
    </row>
    <row r="43" spans="1:13" ht="56.25" x14ac:dyDescent="0.2">
      <c r="A43" s="9">
        <v>38</v>
      </c>
      <c r="B43" s="30" t="s">
        <v>60</v>
      </c>
      <c r="C43" s="31">
        <v>355243</v>
      </c>
      <c r="D43" s="32" t="s">
        <v>19</v>
      </c>
      <c r="E43" s="33">
        <v>4</v>
      </c>
      <c r="F43" s="38">
        <v>3458.33</v>
      </c>
      <c r="G43" s="35">
        <f t="shared" si="2"/>
        <v>13833.32</v>
      </c>
      <c r="H43" s="35" t="s">
        <v>95</v>
      </c>
      <c r="I43" s="35" t="s">
        <v>96</v>
      </c>
      <c r="J43" s="36" t="s">
        <v>12</v>
      </c>
      <c r="K43" s="37">
        <f t="shared" si="3"/>
        <v>0.8</v>
      </c>
    </row>
    <row r="44" spans="1:13" ht="67.5" x14ac:dyDescent="0.2">
      <c r="A44" s="9">
        <v>39</v>
      </c>
      <c r="B44" s="30" t="s">
        <v>61</v>
      </c>
      <c r="C44" s="31">
        <v>353586</v>
      </c>
      <c r="D44" s="32" t="s">
        <v>15</v>
      </c>
      <c r="E44" s="33">
        <v>6700</v>
      </c>
      <c r="F44" s="38">
        <v>0.69</v>
      </c>
      <c r="G44" s="35">
        <f t="shared" si="2"/>
        <v>4623</v>
      </c>
      <c r="H44" s="35" t="s">
        <v>95</v>
      </c>
      <c r="I44" s="35" t="s">
        <v>96</v>
      </c>
      <c r="J44" s="36" t="s">
        <v>12</v>
      </c>
      <c r="K44" s="37">
        <f t="shared" si="3"/>
        <v>0.01</v>
      </c>
    </row>
    <row r="45" spans="1:13" ht="56.25" x14ac:dyDescent="0.2">
      <c r="A45" s="9">
        <v>40</v>
      </c>
      <c r="B45" s="30" t="s">
        <v>62</v>
      </c>
      <c r="C45" s="31">
        <v>381493</v>
      </c>
      <c r="D45" s="32" t="s">
        <v>15</v>
      </c>
      <c r="E45" s="33">
        <f>727500+1500</f>
        <v>729000</v>
      </c>
      <c r="F45" s="38">
        <v>0.03</v>
      </c>
      <c r="G45" s="35">
        <f t="shared" si="2"/>
        <v>21870</v>
      </c>
      <c r="H45" s="35" t="s">
        <v>95</v>
      </c>
      <c r="I45" s="35" t="s">
        <v>96</v>
      </c>
      <c r="J45" s="36" t="s">
        <v>12</v>
      </c>
      <c r="K45" s="37">
        <f t="shared" si="3"/>
        <v>0.01</v>
      </c>
    </row>
    <row r="46" spans="1:13" ht="56.25" x14ac:dyDescent="0.2">
      <c r="A46" s="9">
        <v>41</v>
      </c>
      <c r="B46" s="30" t="s">
        <v>63</v>
      </c>
      <c r="C46" s="31">
        <v>445337</v>
      </c>
      <c r="D46" s="32" t="s">
        <v>15</v>
      </c>
      <c r="E46" s="33">
        <f>125000+500</f>
        <v>125500</v>
      </c>
      <c r="F46" s="38">
        <v>0.11</v>
      </c>
      <c r="G46" s="35">
        <f t="shared" si="2"/>
        <v>13805</v>
      </c>
      <c r="H46" s="35" t="s">
        <v>95</v>
      </c>
      <c r="I46" s="35" t="s">
        <v>96</v>
      </c>
      <c r="J46" s="36" t="s">
        <v>12</v>
      </c>
      <c r="K46" s="37">
        <f t="shared" si="3"/>
        <v>0.01</v>
      </c>
    </row>
    <row r="47" spans="1:13" ht="56.25" x14ac:dyDescent="0.2">
      <c r="A47" s="9">
        <v>42</v>
      </c>
      <c r="B47" s="30" t="s">
        <v>64</v>
      </c>
      <c r="C47" s="31">
        <v>288984</v>
      </c>
      <c r="D47" s="32" t="s">
        <v>91</v>
      </c>
      <c r="E47" s="33">
        <v>14</v>
      </c>
      <c r="F47" s="38">
        <v>412.51</v>
      </c>
      <c r="G47" s="35">
        <f t="shared" si="2"/>
        <v>5775.1399999999994</v>
      </c>
      <c r="H47" s="35" t="s">
        <v>95</v>
      </c>
      <c r="I47" s="35" t="s">
        <v>96</v>
      </c>
      <c r="J47" s="36" t="s">
        <v>12</v>
      </c>
      <c r="K47" s="37">
        <f t="shared" si="3"/>
        <v>0.2</v>
      </c>
    </row>
    <row r="48" spans="1:13" ht="56.25" x14ac:dyDescent="0.25">
      <c r="A48" s="9">
        <v>43</v>
      </c>
      <c r="B48" s="30" t="s">
        <v>65</v>
      </c>
      <c r="C48" s="31">
        <v>59129</v>
      </c>
      <c r="D48" s="32" t="s">
        <v>92</v>
      </c>
      <c r="E48" s="33">
        <v>7</v>
      </c>
      <c r="F48" s="38">
        <v>222.72</v>
      </c>
      <c r="G48" s="35">
        <f t="shared" si="2"/>
        <v>1559.04</v>
      </c>
      <c r="H48" s="35" t="s">
        <v>95</v>
      </c>
      <c r="I48" s="35" t="s">
        <v>96</v>
      </c>
      <c r="J48" s="36" t="s">
        <v>12</v>
      </c>
      <c r="K48" s="37">
        <f t="shared" si="3"/>
        <v>0.2</v>
      </c>
      <c r="L48" s="28"/>
    </row>
    <row r="49" spans="1:11" ht="90" x14ac:dyDescent="0.2">
      <c r="A49" s="9">
        <v>44</v>
      </c>
      <c r="B49" s="30" t="s">
        <v>66</v>
      </c>
      <c r="C49" s="31">
        <v>327336</v>
      </c>
      <c r="D49" s="32" t="s">
        <v>16</v>
      </c>
      <c r="E49" s="33">
        <v>13</v>
      </c>
      <c r="F49" s="38">
        <v>34.35</v>
      </c>
      <c r="G49" s="35">
        <f t="shared" si="2"/>
        <v>446.55</v>
      </c>
      <c r="H49" s="35" t="s">
        <v>95</v>
      </c>
      <c r="I49" s="35" t="s">
        <v>96</v>
      </c>
      <c r="J49" s="36" t="s">
        <v>12</v>
      </c>
      <c r="K49" s="37">
        <f t="shared" si="3"/>
        <v>0.05</v>
      </c>
    </row>
    <row r="50" spans="1:11" ht="33.75" x14ac:dyDescent="0.2">
      <c r="A50" s="9">
        <v>45</v>
      </c>
      <c r="B50" s="11" t="s">
        <v>67</v>
      </c>
      <c r="C50" s="15">
        <v>391748</v>
      </c>
      <c r="D50" s="14" t="s">
        <v>21</v>
      </c>
      <c r="E50" s="13">
        <f>9+1</f>
        <v>10</v>
      </c>
      <c r="F50" s="26">
        <v>43.5</v>
      </c>
      <c r="G50" s="17">
        <f t="shared" si="2"/>
        <v>435</v>
      </c>
      <c r="H50" s="17" t="s">
        <v>95</v>
      </c>
      <c r="I50" s="17" t="s">
        <v>96</v>
      </c>
      <c r="J50" s="8" t="s">
        <v>12</v>
      </c>
      <c r="K50" s="12">
        <f t="shared" si="3"/>
        <v>0.05</v>
      </c>
    </row>
    <row r="51" spans="1:11" ht="33.75" x14ac:dyDescent="0.2">
      <c r="A51" s="9">
        <v>46</v>
      </c>
      <c r="B51" s="11" t="s">
        <v>68</v>
      </c>
      <c r="C51" s="15">
        <v>416878</v>
      </c>
      <c r="D51" s="14" t="s">
        <v>21</v>
      </c>
      <c r="E51" s="13">
        <f>15+1</f>
        <v>16</v>
      </c>
      <c r="F51" s="26">
        <v>30.1</v>
      </c>
      <c r="G51" s="17">
        <f t="shared" si="2"/>
        <v>481.6</v>
      </c>
      <c r="H51" s="17" t="s">
        <v>95</v>
      </c>
      <c r="I51" s="17" t="s">
        <v>96</v>
      </c>
      <c r="J51" s="8" t="s">
        <v>12</v>
      </c>
      <c r="K51" s="12">
        <f t="shared" si="3"/>
        <v>0.05</v>
      </c>
    </row>
    <row r="52" spans="1:11" ht="33.75" x14ac:dyDescent="0.2">
      <c r="A52" s="9">
        <v>47</v>
      </c>
      <c r="B52" s="11" t="s">
        <v>69</v>
      </c>
      <c r="C52" s="15">
        <v>454040</v>
      </c>
      <c r="D52" s="14" t="s">
        <v>21</v>
      </c>
      <c r="E52" s="13">
        <f>15+1</f>
        <v>16</v>
      </c>
      <c r="F52" s="26">
        <v>33.65</v>
      </c>
      <c r="G52" s="17">
        <f t="shared" si="2"/>
        <v>538.4</v>
      </c>
      <c r="H52" s="17" t="s">
        <v>95</v>
      </c>
      <c r="I52" s="17" t="s">
        <v>96</v>
      </c>
      <c r="J52" s="8" t="s">
        <v>12</v>
      </c>
      <c r="K52" s="12">
        <f t="shared" si="3"/>
        <v>0.05</v>
      </c>
    </row>
    <row r="53" spans="1:11" ht="56.25" x14ac:dyDescent="0.2">
      <c r="A53" s="9">
        <v>48</v>
      </c>
      <c r="B53" s="11" t="s">
        <v>70</v>
      </c>
      <c r="C53" s="15">
        <v>400851</v>
      </c>
      <c r="D53" s="14" t="s">
        <v>15</v>
      </c>
      <c r="E53" s="13">
        <v>123000</v>
      </c>
      <c r="F53" s="26">
        <v>0.37</v>
      </c>
      <c r="G53" s="17">
        <f t="shared" si="2"/>
        <v>45510</v>
      </c>
      <c r="H53" s="17" t="s">
        <v>95</v>
      </c>
      <c r="I53" s="17" t="s">
        <v>96</v>
      </c>
      <c r="J53" s="8" t="s">
        <v>12</v>
      </c>
      <c r="K53" s="12">
        <f t="shared" si="3"/>
        <v>0.01</v>
      </c>
    </row>
    <row r="54" spans="1:11" ht="67.5" x14ac:dyDescent="0.2">
      <c r="A54" s="9">
        <v>49</v>
      </c>
      <c r="B54" s="11" t="s">
        <v>71</v>
      </c>
      <c r="C54" s="15">
        <v>382241</v>
      </c>
      <c r="D54" s="14" t="s">
        <v>15</v>
      </c>
      <c r="E54" s="13">
        <v>79000</v>
      </c>
      <c r="F54" s="26">
        <v>0.03</v>
      </c>
      <c r="G54" s="17">
        <f t="shared" si="2"/>
        <v>2370</v>
      </c>
      <c r="H54" s="17" t="s">
        <v>95</v>
      </c>
      <c r="I54" s="17" t="s">
        <v>96</v>
      </c>
      <c r="J54" s="8" t="s">
        <v>12</v>
      </c>
      <c r="K54" s="12">
        <f t="shared" si="3"/>
        <v>0.01</v>
      </c>
    </row>
    <row r="55" spans="1:11" ht="67.5" x14ac:dyDescent="0.2">
      <c r="A55" s="9">
        <v>50</v>
      </c>
      <c r="B55" s="11" t="s">
        <v>72</v>
      </c>
      <c r="C55" s="15">
        <v>348685</v>
      </c>
      <c r="D55" s="14" t="s">
        <v>15</v>
      </c>
      <c r="E55" s="13">
        <v>75000</v>
      </c>
      <c r="F55" s="26">
        <v>0.2</v>
      </c>
      <c r="G55" s="17">
        <f t="shared" si="2"/>
        <v>15000</v>
      </c>
      <c r="H55" s="17" t="s">
        <v>95</v>
      </c>
      <c r="I55" s="17" t="s">
        <v>96</v>
      </c>
      <c r="J55" s="8" t="s">
        <v>12</v>
      </c>
      <c r="K55" s="12">
        <f t="shared" si="3"/>
        <v>0.01</v>
      </c>
    </row>
    <row r="56" spans="1:11" ht="67.5" x14ac:dyDescent="0.2">
      <c r="A56" s="9">
        <v>51</v>
      </c>
      <c r="B56" s="11" t="s">
        <v>73</v>
      </c>
      <c r="C56" s="15">
        <v>381358</v>
      </c>
      <c r="D56" s="14" t="s">
        <v>16</v>
      </c>
      <c r="E56" s="13">
        <v>8</v>
      </c>
      <c r="F56" s="26">
        <v>864.73</v>
      </c>
      <c r="G56" s="17">
        <f t="shared" si="2"/>
        <v>6917.84</v>
      </c>
      <c r="H56" s="17" t="s">
        <v>95</v>
      </c>
      <c r="I56" s="17" t="s">
        <v>96</v>
      </c>
      <c r="J56" s="8" t="s">
        <v>12</v>
      </c>
      <c r="K56" s="12">
        <f t="shared" si="3"/>
        <v>0.4</v>
      </c>
    </row>
    <row r="57" spans="1:11" ht="67.5" x14ac:dyDescent="0.2">
      <c r="A57" s="9">
        <v>52</v>
      </c>
      <c r="B57" s="11" t="s">
        <v>74</v>
      </c>
      <c r="C57" s="15">
        <v>347745</v>
      </c>
      <c r="D57" s="14" t="s">
        <v>15</v>
      </c>
      <c r="E57" s="13">
        <v>354500</v>
      </c>
      <c r="F57" s="26">
        <v>0.1</v>
      </c>
      <c r="G57" s="17">
        <f t="shared" si="2"/>
        <v>35450</v>
      </c>
      <c r="H57" s="17" t="s">
        <v>95</v>
      </c>
      <c r="I57" s="17" t="s">
        <v>96</v>
      </c>
      <c r="J57" s="8" t="s">
        <v>12</v>
      </c>
      <c r="K57" s="12">
        <f t="shared" si="3"/>
        <v>0.01</v>
      </c>
    </row>
    <row r="58" spans="1:11" ht="67.5" x14ac:dyDescent="0.2">
      <c r="A58" s="9">
        <v>53</v>
      </c>
      <c r="B58" s="11" t="s">
        <v>75</v>
      </c>
      <c r="C58" s="15">
        <v>380844</v>
      </c>
      <c r="D58" s="14" t="s">
        <v>16</v>
      </c>
      <c r="E58" s="13">
        <v>32</v>
      </c>
      <c r="F58" s="26">
        <v>26.54</v>
      </c>
      <c r="G58" s="17">
        <f t="shared" si="2"/>
        <v>849.28</v>
      </c>
      <c r="H58" s="17" t="s">
        <v>95</v>
      </c>
      <c r="I58" s="17" t="s">
        <v>96</v>
      </c>
      <c r="J58" s="8" t="s">
        <v>12</v>
      </c>
      <c r="K58" s="12">
        <f t="shared" si="3"/>
        <v>0.05</v>
      </c>
    </row>
    <row r="59" spans="1:11" ht="33.75" x14ac:dyDescent="0.2">
      <c r="A59" s="9">
        <v>54</v>
      </c>
      <c r="B59" s="11" t="s">
        <v>76</v>
      </c>
      <c r="C59" s="15">
        <v>376493</v>
      </c>
      <c r="D59" s="14" t="s">
        <v>16</v>
      </c>
      <c r="E59" s="13">
        <v>14</v>
      </c>
      <c r="F59" s="26">
        <v>448.93</v>
      </c>
      <c r="G59" s="17">
        <f t="shared" si="2"/>
        <v>6285.02</v>
      </c>
      <c r="H59" s="17" t="s">
        <v>95</v>
      </c>
      <c r="I59" s="17" t="s">
        <v>96</v>
      </c>
      <c r="J59" s="8" t="s">
        <v>12</v>
      </c>
      <c r="K59" s="12">
        <f t="shared" si="3"/>
        <v>0.2</v>
      </c>
    </row>
    <row r="60" spans="1:11" ht="90" x14ac:dyDescent="0.2">
      <c r="A60" s="9">
        <v>55</v>
      </c>
      <c r="B60" s="11" t="s">
        <v>77</v>
      </c>
      <c r="C60" s="15">
        <v>409859</v>
      </c>
      <c r="D60" s="14" t="s">
        <v>16</v>
      </c>
      <c r="E60" s="13">
        <v>48</v>
      </c>
      <c r="F60" s="26">
        <v>455.44</v>
      </c>
      <c r="G60" s="17">
        <f t="shared" si="2"/>
        <v>21861.119999999999</v>
      </c>
      <c r="H60" s="17" t="s">
        <v>95</v>
      </c>
      <c r="I60" s="17" t="s">
        <v>96</v>
      </c>
      <c r="J60" s="8" t="s">
        <v>12</v>
      </c>
      <c r="K60" s="12">
        <f t="shared" si="3"/>
        <v>0.2</v>
      </c>
    </row>
    <row r="61" spans="1:11" ht="101.25" x14ac:dyDescent="0.2">
      <c r="A61" s="9">
        <v>56</v>
      </c>
      <c r="B61" s="11" t="s">
        <v>78</v>
      </c>
      <c r="C61" s="15">
        <v>415514</v>
      </c>
      <c r="D61" s="14" t="s">
        <v>16</v>
      </c>
      <c r="E61" s="13">
        <v>14</v>
      </c>
      <c r="F61" s="26">
        <v>924.64</v>
      </c>
      <c r="G61" s="17">
        <f t="shared" si="2"/>
        <v>12944.96</v>
      </c>
      <c r="H61" s="17" t="s">
        <v>95</v>
      </c>
      <c r="I61" s="17" t="s">
        <v>96</v>
      </c>
      <c r="J61" s="8" t="s">
        <v>12</v>
      </c>
      <c r="K61" s="12">
        <f t="shared" si="3"/>
        <v>0.4</v>
      </c>
    </row>
    <row r="62" spans="1:11" ht="56.25" x14ac:dyDescent="0.2">
      <c r="A62" s="9">
        <v>57</v>
      </c>
      <c r="B62" s="11" t="s">
        <v>79</v>
      </c>
      <c r="C62" s="15">
        <v>412630</v>
      </c>
      <c r="D62" s="14" t="s">
        <v>15</v>
      </c>
      <c r="E62" s="13">
        <f>316000+1000</f>
        <v>317000</v>
      </c>
      <c r="F62" s="26">
        <v>0.03</v>
      </c>
      <c r="G62" s="17">
        <f t="shared" si="2"/>
        <v>9510</v>
      </c>
      <c r="H62" s="17" t="s">
        <v>95</v>
      </c>
      <c r="I62" s="17" t="s">
        <v>96</v>
      </c>
      <c r="J62" s="8" t="s">
        <v>12</v>
      </c>
      <c r="K62" s="12">
        <f t="shared" si="3"/>
        <v>0.01</v>
      </c>
    </row>
    <row r="63" spans="1:11" ht="90" x14ac:dyDescent="0.2">
      <c r="A63" s="9">
        <v>58</v>
      </c>
      <c r="B63" s="11" t="s">
        <v>80</v>
      </c>
      <c r="C63" s="15">
        <v>135046</v>
      </c>
      <c r="D63" s="14" t="s">
        <v>15</v>
      </c>
      <c r="E63" s="13">
        <v>10000</v>
      </c>
      <c r="F63" s="26">
        <v>0.15</v>
      </c>
      <c r="G63" s="17">
        <f t="shared" si="2"/>
        <v>1500</v>
      </c>
      <c r="H63" s="17" t="s">
        <v>95</v>
      </c>
      <c r="I63" s="17" t="s">
        <v>96</v>
      </c>
      <c r="J63" s="8" t="s">
        <v>12</v>
      </c>
      <c r="K63" s="12">
        <f t="shared" si="3"/>
        <v>0.01</v>
      </c>
    </row>
    <row r="64" spans="1:11" ht="90" x14ac:dyDescent="0.2">
      <c r="A64" s="9">
        <v>59</v>
      </c>
      <c r="B64" s="11" t="s">
        <v>81</v>
      </c>
      <c r="C64" s="15">
        <v>346184</v>
      </c>
      <c r="D64" s="14" t="s">
        <v>16</v>
      </c>
      <c r="E64" s="13">
        <v>258</v>
      </c>
      <c r="F64" s="26">
        <v>57.37</v>
      </c>
      <c r="G64" s="17">
        <f t="shared" si="2"/>
        <v>14801.46</v>
      </c>
      <c r="H64" s="17" t="s">
        <v>95</v>
      </c>
      <c r="I64" s="17" t="s">
        <v>96</v>
      </c>
      <c r="J64" s="8" t="s">
        <v>12</v>
      </c>
      <c r="K64" s="12">
        <f t="shared" si="3"/>
        <v>0.1</v>
      </c>
    </row>
    <row r="65" spans="1:11" ht="112.5" x14ac:dyDescent="0.2">
      <c r="A65" s="9">
        <v>60</v>
      </c>
      <c r="B65" s="11" t="s">
        <v>82</v>
      </c>
      <c r="C65" s="15">
        <v>353661</v>
      </c>
      <c r="D65" s="14" t="s">
        <v>22</v>
      </c>
      <c r="E65" s="13">
        <v>4</v>
      </c>
      <c r="F65" s="26">
        <v>359.33</v>
      </c>
      <c r="G65" s="17">
        <f t="shared" si="2"/>
        <v>1437.32</v>
      </c>
      <c r="H65" s="17" t="s">
        <v>95</v>
      </c>
      <c r="I65" s="17" t="s">
        <v>96</v>
      </c>
      <c r="J65" s="8" t="s">
        <v>12</v>
      </c>
      <c r="K65" s="12">
        <f t="shared" si="3"/>
        <v>0.2</v>
      </c>
    </row>
    <row r="66" spans="1:11" ht="56.25" x14ac:dyDescent="0.2">
      <c r="A66" s="9">
        <v>61</v>
      </c>
      <c r="B66" s="11" t="s">
        <v>83</v>
      </c>
      <c r="C66" s="9">
        <v>347684</v>
      </c>
      <c r="D66" s="14" t="s">
        <v>15</v>
      </c>
      <c r="E66" s="13">
        <v>54750</v>
      </c>
      <c r="F66" s="26">
        <v>0.14000000000000001</v>
      </c>
      <c r="G66" s="17">
        <f t="shared" si="2"/>
        <v>7665.0000000000009</v>
      </c>
      <c r="H66" s="17" t="s">
        <v>95</v>
      </c>
      <c r="I66" s="17" t="s">
        <v>96</v>
      </c>
      <c r="J66" s="8" t="s">
        <v>12</v>
      </c>
      <c r="K66" s="12">
        <f t="shared" si="3"/>
        <v>0.01</v>
      </c>
    </row>
    <row r="67" spans="1:11" ht="22.5" x14ac:dyDescent="0.2">
      <c r="A67" s="18"/>
      <c r="B67" s="19"/>
      <c r="C67" s="18"/>
      <c r="D67" s="20"/>
      <c r="E67" s="20"/>
      <c r="F67" s="6" t="s">
        <v>94</v>
      </c>
      <c r="G67" s="27">
        <f>SUM(G6:G66)</f>
        <v>784371.58</v>
      </c>
      <c r="H67" s="21"/>
      <c r="I67" s="21"/>
      <c r="J67" s="23"/>
      <c r="K67" s="21"/>
    </row>
    <row r="68" spans="1:11" x14ac:dyDescent="0.2">
      <c r="A68" s="18"/>
      <c r="B68" s="19"/>
      <c r="C68" s="18"/>
      <c r="D68" s="20"/>
      <c r="E68" s="20"/>
      <c r="F68" s="21"/>
      <c r="G68" s="22"/>
      <c r="H68" s="21"/>
      <c r="I68" s="21"/>
      <c r="J68" s="23"/>
      <c r="K68" s="21"/>
    </row>
    <row r="69" spans="1:11" x14ac:dyDescent="0.2">
      <c r="A69" s="18"/>
      <c r="B69" s="19"/>
      <c r="C69" s="18"/>
      <c r="D69" s="20"/>
      <c r="E69" s="20"/>
      <c r="F69" s="21"/>
      <c r="G69" s="22"/>
      <c r="H69" s="21"/>
      <c r="I69" s="21"/>
      <c r="J69" s="23"/>
      <c r="K69" s="21"/>
    </row>
    <row r="70" spans="1:11" x14ac:dyDescent="0.2">
      <c r="A70" s="18"/>
      <c r="B70" s="19"/>
      <c r="C70" s="18"/>
      <c r="D70" s="20"/>
      <c r="E70" s="20"/>
      <c r="F70" s="21"/>
      <c r="G70" s="22"/>
      <c r="H70" s="21"/>
      <c r="I70" s="21"/>
      <c r="J70" s="23"/>
      <c r="K70" s="21"/>
    </row>
    <row r="71" spans="1:11" x14ac:dyDescent="0.2">
      <c r="A71" s="18"/>
      <c r="B71" s="19"/>
      <c r="C71" s="18"/>
      <c r="D71" s="20"/>
      <c r="E71" s="20"/>
      <c r="F71" s="21"/>
      <c r="G71" s="22"/>
      <c r="H71" s="21"/>
      <c r="I71" s="21"/>
      <c r="J71" s="23"/>
      <c r="K71" s="21"/>
    </row>
    <row r="72" spans="1:11" x14ac:dyDescent="0.2">
      <c r="A72" s="18"/>
      <c r="B72" s="19"/>
      <c r="C72" s="18"/>
      <c r="D72" s="20"/>
      <c r="E72" s="20"/>
      <c r="F72" s="21"/>
      <c r="G72" s="22"/>
      <c r="H72" s="21"/>
      <c r="I72" s="21"/>
      <c r="J72" s="23"/>
      <c r="K72" s="21"/>
    </row>
    <row r="73" spans="1:11" x14ac:dyDescent="0.2">
      <c r="A73" s="18"/>
      <c r="B73" s="19"/>
      <c r="C73" s="18"/>
      <c r="D73" s="20"/>
      <c r="E73" s="20"/>
      <c r="F73" s="21"/>
      <c r="G73" s="22"/>
      <c r="H73" s="21"/>
      <c r="I73" s="21"/>
      <c r="J73" s="23"/>
      <c r="K73" s="21"/>
    </row>
    <row r="74" spans="1:11" x14ac:dyDescent="0.2">
      <c r="A74" s="18"/>
      <c r="B74" s="19"/>
      <c r="C74" s="18"/>
      <c r="D74" s="20"/>
      <c r="E74" s="20"/>
      <c r="F74" s="21"/>
      <c r="G74" s="22"/>
      <c r="H74" s="21"/>
      <c r="I74" s="21"/>
      <c r="J74" s="23"/>
      <c r="K74" s="21"/>
    </row>
    <row r="75" spans="1:11" x14ac:dyDescent="0.2">
      <c r="A75" s="18"/>
      <c r="B75" s="19"/>
      <c r="C75" s="18"/>
      <c r="D75" s="20"/>
      <c r="E75" s="20"/>
      <c r="F75" s="21"/>
      <c r="G75" s="22"/>
      <c r="H75" s="21"/>
      <c r="I75" s="21"/>
      <c r="J75" s="23"/>
      <c r="K75" s="21"/>
    </row>
    <row r="76" spans="1:11" x14ac:dyDescent="0.2">
      <c r="A76" s="18"/>
      <c r="B76" s="19"/>
      <c r="C76" s="18"/>
      <c r="D76" s="20"/>
      <c r="E76" s="20"/>
      <c r="F76" s="21"/>
      <c r="G76" s="22"/>
      <c r="H76" s="21"/>
      <c r="I76" s="21"/>
      <c r="J76" s="23"/>
      <c r="K76" s="21"/>
    </row>
    <row r="77" spans="1:11" x14ac:dyDescent="0.2">
      <c r="A77" s="18"/>
      <c r="B77" s="19"/>
      <c r="C77" s="18"/>
      <c r="D77" s="20"/>
      <c r="E77" s="20"/>
      <c r="F77" s="21"/>
      <c r="G77" s="22"/>
      <c r="H77" s="21"/>
      <c r="I77" s="21"/>
      <c r="J77" s="23"/>
      <c r="K77" s="21"/>
    </row>
    <row r="78" spans="1:11" x14ac:dyDescent="0.2">
      <c r="A78" s="18"/>
      <c r="B78" s="19"/>
      <c r="C78" s="18"/>
      <c r="D78" s="20"/>
      <c r="E78" s="20"/>
      <c r="F78" s="21"/>
      <c r="G78" s="22"/>
      <c r="H78" s="21"/>
      <c r="I78" s="21"/>
      <c r="J78" s="23"/>
      <c r="K78" s="21"/>
    </row>
    <row r="79" spans="1:11" x14ac:dyDescent="0.2">
      <c r="A79" s="18"/>
      <c r="B79" s="19"/>
      <c r="C79" s="18"/>
      <c r="D79" s="20"/>
      <c r="E79" s="20"/>
      <c r="F79" s="21"/>
      <c r="G79" s="22"/>
      <c r="H79" s="21"/>
      <c r="I79" s="21"/>
      <c r="J79" s="23"/>
      <c r="K79" s="21"/>
    </row>
    <row r="80" spans="1:11" x14ac:dyDescent="0.2">
      <c r="A80" s="18"/>
      <c r="B80" s="19"/>
      <c r="C80" s="18"/>
      <c r="D80" s="20"/>
      <c r="E80" s="20"/>
      <c r="F80" s="21"/>
      <c r="G80" s="22"/>
      <c r="H80" s="21"/>
      <c r="I80" s="21"/>
      <c r="J80" s="23"/>
      <c r="K80" s="21"/>
    </row>
    <row r="81" spans="1:11" x14ac:dyDescent="0.2">
      <c r="A81" s="18"/>
      <c r="B81" s="19"/>
      <c r="C81" s="18"/>
      <c r="D81" s="20"/>
      <c r="E81" s="20"/>
      <c r="F81" s="21"/>
      <c r="G81" s="22"/>
      <c r="H81" s="21"/>
      <c r="I81" s="21"/>
      <c r="J81" s="23"/>
      <c r="K81" s="21"/>
    </row>
    <row r="82" spans="1:11" x14ac:dyDescent="0.2">
      <c r="A82" s="18"/>
      <c r="B82" s="24"/>
      <c r="C82" s="18"/>
      <c r="D82" s="25"/>
      <c r="E82" s="25"/>
      <c r="F82" s="21"/>
      <c r="G82" s="22"/>
      <c r="H82" s="21"/>
      <c r="I82" s="21"/>
      <c r="J82" s="23"/>
      <c r="K82" s="21"/>
    </row>
    <row r="83" spans="1:11" x14ac:dyDescent="0.2">
      <c r="A83" s="18"/>
      <c r="B83" s="19"/>
      <c r="C83" s="18"/>
      <c r="D83" s="20"/>
      <c r="E83" s="20"/>
      <c r="F83" s="21"/>
      <c r="G83" s="22"/>
      <c r="H83" s="21"/>
      <c r="I83" s="21"/>
      <c r="J83" s="23"/>
      <c r="K83" s="21"/>
    </row>
    <row r="84" spans="1:11" x14ac:dyDescent="0.2">
      <c r="A84" s="18"/>
      <c r="B84" s="19"/>
      <c r="C84" s="18"/>
      <c r="D84" s="20"/>
      <c r="E84" s="20"/>
      <c r="F84" s="21"/>
      <c r="G84" s="22"/>
      <c r="H84" s="21"/>
      <c r="I84" s="21"/>
      <c r="J84" s="23"/>
      <c r="K84" s="21"/>
    </row>
    <row r="85" spans="1:11" x14ac:dyDescent="0.2">
      <c r="A85" s="18"/>
      <c r="B85" s="19"/>
      <c r="C85" s="18"/>
      <c r="D85" s="20"/>
      <c r="E85" s="20"/>
      <c r="F85" s="21"/>
      <c r="G85" s="22"/>
      <c r="H85" s="21"/>
      <c r="I85" s="21"/>
      <c r="J85" s="23"/>
      <c r="K85" s="21"/>
    </row>
    <row r="86" spans="1:11" x14ac:dyDescent="0.2">
      <c r="A86" s="18"/>
      <c r="B86" s="19"/>
      <c r="C86" s="18"/>
      <c r="D86" s="20"/>
      <c r="E86" s="20"/>
      <c r="F86" s="21"/>
      <c r="G86" s="22"/>
      <c r="H86" s="21"/>
      <c r="I86" s="21"/>
      <c r="J86" s="23"/>
      <c r="K86" s="21"/>
    </row>
    <row r="87" spans="1:11" x14ac:dyDescent="0.2">
      <c r="A87" s="18"/>
      <c r="B87" s="19"/>
      <c r="C87" s="18"/>
      <c r="D87" s="20"/>
      <c r="E87" s="20"/>
      <c r="F87" s="21"/>
      <c r="G87" s="22"/>
      <c r="H87" s="21"/>
      <c r="I87" s="21"/>
      <c r="J87" s="23"/>
      <c r="K87" s="21"/>
    </row>
    <row r="88" spans="1:11" x14ac:dyDescent="0.2">
      <c r="A88" s="18"/>
      <c r="B88" s="19"/>
      <c r="C88" s="18"/>
      <c r="D88" s="20"/>
      <c r="E88" s="20"/>
      <c r="F88" s="21"/>
      <c r="G88" s="22"/>
      <c r="H88" s="21"/>
      <c r="I88" s="21"/>
      <c r="J88" s="23"/>
      <c r="K88" s="21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Header>&amp;L&amp;G&amp;CPREGÃO ELETRÔNICO XX/2021  
&amp;R&amp;G</oddHeader>
    <oddFooter>&amp;L&amp;"-,Itálico"&amp;9ANEXO I-A- PLANILHA ESTIMATIVA DE QUANTIDADE E PREÇO&amp;R&amp;9&amp;P/&amp;N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Folha1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Aline Trindade</cp:lastModifiedBy>
  <cp:lastPrinted>2021-04-27T19:19:52Z</cp:lastPrinted>
  <dcterms:created xsi:type="dcterms:W3CDTF">2019-07-30T23:05:19Z</dcterms:created>
  <dcterms:modified xsi:type="dcterms:W3CDTF">2021-09-16T02:53:47Z</dcterms:modified>
</cp:coreProperties>
</file>