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6020" windowHeight="9345"/>
  </bookViews>
  <sheets>
    <sheet name="ENCARGOS SOCIAIS -SINAPI" sheetId="4" r:id="rId1"/>
    <sheet name="ENCARGOS SOCIAIS - SCO-RJ" sheetId="5" r:id="rId2"/>
  </sheets>
  <definedNames>
    <definedName name="_xlnm.Print_Area" localSheetId="1">'ENCARGOS SOCIAIS - SCO-RJ'!$A$1:$C$60</definedName>
    <definedName name="_xlnm.Print_Area" localSheetId="0">'ENCARGOS SOCIAIS -SINAPI'!$A$1:$D$54</definedName>
    <definedName name="Excel_BuiltIn_Print_Titles_1_1" localSheetId="1">#REF!</definedName>
    <definedName name="Excel_BuiltIn_Print_Titles_1_1">#REF!</definedName>
  </definedNames>
  <calcPr calcId="125725" iterateDelta="1E-4"/>
</workbook>
</file>

<file path=xl/calcChain.xml><?xml version="1.0" encoding="utf-8"?>
<calcChain xmlns="http://schemas.openxmlformats.org/spreadsheetml/2006/main">
  <c r="D32" i="4"/>
  <c r="C32"/>
  <c r="C50" i="5"/>
  <c r="C42"/>
  <c r="D40" i="4"/>
  <c r="D19"/>
  <c r="D47" s="1"/>
  <c r="D48" s="1"/>
  <c r="D43" l="1"/>
  <c r="D44" s="1"/>
  <c r="D50" s="1"/>
  <c r="C34" i="5" l="1"/>
  <c r="C29"/>
  <c r="C18"/>
  <c r="C40" i="4"/>
  <c r="C19"/>
  <c r="C47" s="1"/>
  <c r="C54" i="5" l="1"/>
  <c r="C56" s="1"/>
  <c r="C48" i="4"/>
  <c r="C43"/>
  <c r="C44" s="1"/>
  <c r="C50" l="1"/>
</calcChain>
</file>

<file path=xl/sharedStrings.xml><?xml version="1.0" encoding="utf-8"?>
<sst xmlns="http://schemas.openxmlformats.org/spreadsheetml/2006/main" count="161" uniqueCount="84">
  <si>
    <t>GRUPO A</t>
  </si>
  <si>
    <t>%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</si>
  <si>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</si>
  <si>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</si>
  <si>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</si>
  <si>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</si>
  <si>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</si>
  <si>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</si>
  <si>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</si>
  <si>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</si>
  <si>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</si>
  <si>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</si>
  <si>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</si>
  <si>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</si>
  <si>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</si>
  <si>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</si>
  <si>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</si>
  <si>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</si>
  <si>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</si>
  <si>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</si>
  <si>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</si>
  <si>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</si>
  <si>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Férias</t>
  </si>
  <si>
    <t>Abono Constitucional de Férias</t>
  </si>
  <si>
    <t>Auxílio Doença</t>
  </si>
  <si>
    <t>Licença Paternidade</t>
  </si>
  <si>
    <t>Faltas Legais</t>
  </si>
  <si>
    <t>Acidentes de Trabalho</t>
  </si>
  <si>
    <t>Aviso Prévio Trabalhado</t>
  </si>
  <si>
    <t>13º Salário</t>
  </si>
  <si>
    <t>Descanso Semanal Remunerado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</si>
  <si>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</si>
  <si>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</si>
  <si>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</si>
  <si>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</si>
  <si>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</si>
  <si>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</si>
  <si>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</si>
  <si>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</si>
  <si>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</si>
  <si>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</si>
  <si>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</si>
  <si>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</si>
  <si>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</si>
  <si>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</si>
  <si>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SESI</t>
  </si>
  <si>
    <t>SENAI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</si>
  <si>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</si>
  <si>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</si>
  <si>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</si>
  <si>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</si>
  <si>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</si>
  <si>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GRUPO I</t>
  </si>
  <si>
    <t>GRUPO II</t>
  </si>
  <si>
    <t>GRUPO III</t>
  </si>
  <si>
    <t>GRUPO IV</t>
  </si>
  <si>
    <t>Indenização (rescisão sem justa causa)</t>
  </si>
  <si>
    <t>Contribuição social (art. 1º da Lei Complementar n.º 110/01)</t>
  </si>
  <si>
    <t>Aviso prévio indenizado</t>
  </si>
  <si>
    <t>Incidência do aviso prévio indenizado sobre férias e 13º salário</t>
  </si>
  <si>
    <t>Indenização adicional</t>
  </si>
  <si>
    <t>GRUPO V</t>
  </si>
  <si>
    <t>Indices incidentes sobre os itens de composição do SCO/RJ (Folha desonerada)</t>
  </si>
  <si>
    <t>Indíces incidentes sobe as composições do SINAPI e  SBC (Folha desonerada)</t>
  </si>
  <si>
    <t>Incidência do Grupo A sobre a Licença Maternidade</t>
  </si>
  <si>
    <t>Incidência do FGTS sobre Acidente do Trabalho</t>
  </si>
  <si>
    <t>Incidência do FGTS sobre aviso prévio indenizado</t>
  </si>
  <si>
    <t>Incidência do FGTS sobre reflexo do aviso prévio indenizado 13º salario</t>
  </si>
  <si>
    <t>Abono pecuniário</t>
  </si>
  <si>
    <t>GRUPO VI</t>
  </si>
  <si>
    <t>Incidência cumulativa do Grupo I x (Grupo II + Grupo III)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</si>
  <si>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</si>
  <si>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</si>
  <si>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</si>
  <si>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</si>
  <si>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</si>
  <si>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</si>
  <si>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</si>
  <si>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</si>
  <si>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COMPOSIÇÃO DE ENCARGOS SOCIAIS E OBRIGAÇÕES TRABALHISTAS (modelo)</t>
  </si>
  <si>
    <t>ANEXO V-C DO EDITAL DE LICITAÇÃO POR RDC N.º 06/2020/AD</t>
  </si>
  <si>
    <t>ANEXO V-D DO EDITAL DE LICITAÇÃO POR RDC N.º 06/2020/AD</t>
  </si>
  <si>
    <t>LOCAL: Bloco E do Campus do Gragoatá, Rua Alexandre Moura nº 8, São Domingos, Niterói  – RJ.</t>
  </si>
  <si>
    <t>OBRA: Substituição completa e integral dos elevadores e manutenção destes equipamentos durante a vigência do contrato de modernização da Escola de Serviço Social da UFF.</t>
  </si>
</sst>
</file>

<file path=xl/styles.xml><?xml version="1.0" encoding="utf-8"?>
<styleSheet xmlns="http://schemas.openxmlformats.org/spreadsheetml/2006/main">
  <numFmts count="1">
    <numFmt numFmtId="5" formatCode="&quot;R$&quot;\ #,##0;\-&quot;R$&quot;\ #,##0"/>
  </numFmts>
  <fonts count="39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0"/>
      <name val="Verdana"/>
      <family val="2"/>
    </font>
    <font>
      <b/>
      <sz val="12"/>
      <color rgb="FFFF000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4" fillId="0" borderId="0" applyFont="0" applyFill="0" applyBorder="0" applyAlignment="0" applyProtection="0"/>
  </cellStyleXfs>
  <cellXfs count="127">
    <xf numFmtId="0" fontId="0" fillId="0" borderId="0" xfId="0"/>
    <xf numFmtId="0" fontId="11" fillId="0" borderId="0" xfId="34"/>
    <xf numFmtId="0" fontId="24" fillId="0" borderId="0" xfId="34" applyFont="1"/>
    <xf numFmtId="0" fontId="23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Alignment="1"/>
    <xf numFmtId="0" fontId="29" fillId="0" borderId="0" xfId="0" applyFont="1" applyBorder="1" applyAlignment="1"/>
    <xf numFmtId="0" fontId="32" fillId="0" borderId="0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11" fillId="0" borderId="0" xfId="34" applyBorder="1"/>
    <xf numFmtId="0" fontId="31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distributed" wrapText="1"/>
    </xf>
    <xf numFmtId="10" fontId="11" fillId="0" borderId="0" xfId="34" applyNumberFormat="1"/>
    <xf numFmtId="0" fontId="31" fillId="0" borderId="10" xfId="0" applyFont="1" applyBorder="1" applyAlignment="1">
      <alignment horizontal="center" vertical="top" wrapText="1"/>
    </xf>
    <xf numFmtId="0" fontId="35" fillId="0" borderId="0" xfId="0" applyFont="1" applyAlignment="1">
      <alignment vertical="center" wrapText="1"/>
    </xf>
    <xf numFmtId="0" fontId="37" fillId="0" borderId="0" xfId="34" applyFont="1"/>
    <xf numFmtId="0" fontId="37" fillId="0" borderId="0" xfId="34" applyFont="1" applyAlignment="1">
      <alignment horizontal="center"/>
    </xf>
    <xf numFmtId="0" fontId="28" fillId="0" borderId="23" xfId="34" applyFont="1" applyBorder="1" applyAlignment="1">
      <alignment horizontal="justify" vertical="center" wrapText="1"/>
    </xf>
    <xf numFmtId="10" fontId="28" fillId="0" borderId="23" xfId="37" applyNumberFormat="1" applyFont="1" applyBorder="1" applyAlignment="1">
      <alignment horizontal="center" vertical="center" wrapText="1"/>
    </xf>
    <xf numFmtId="0" fontId="29" fillId="0" borderId="23" xfId="34" applyFont="1" applyBorder="1" applyAlignment="1">
      <alignment horizontal="justify" vertical="center" wrapText="1"/>
    </xf>
    <xf numFmtId="10" fontId="29" fillId="0" borderId="23" xfId="37" applyNumberFormat="1" applyFont="1" applyBorder="1" applyAlignment="1">
      <alignment horizontal="center" vertical="center" wrapText="1"/>
    </xf>
    <xf numFmtId="0" fontId="28" fillId="0" borderId="24" xfId="34" applyFont="1" applyBorder="1" applyAlignment="1">
      <alignment horizontal="center" vertical="center" wrapText="1"/>
    </xf>
    <xf numFmtId="49" fontId="37" fillId="0" borderId="27" xfId="34" applyNumberFormat="1" applyFont="1" applyBorder="1" applyAlignment="1">
      <alignment horizontal="center" vertical="center"/>
    </xf>
    <xf numFmtId="49" fontId="37" fillId="0" borderId="28" xfId="34" applyNumberFormat="1" applyFont="1" applyBorder="1" applyAlignment="1">
      <alignment horizontal="center" vertical="center"/>
    </xf>
    <xf numFmtId="49" fontId="37" fillId="0" borderId="29" xfId="34" applyNumberFormat="1" applyFont="1" applyBorder="1" applyAlignment="1">
      <alignment horizontal="center" vertical="center"/>
    </xf>
    <xf numFmtId="10" fontId="29" fillId="0" borderId="30" xfId="37" applyNumberFormat="1" applyFont="1" applyBorder="1" applyAlignment="1">
      <alignment horizontal="center" vertical="center" wrapText="1"/>
    </xf>
    <xf numFmtId="49" fontId="27" fillId="0" borderId="31" xfId="34" applyNumberFormat="1" applyFont="1" applyBorder="1" applyAlignment="1">
      <alignment horizontal="center" vertical="center"/>
    </xf>
    <xf numFmtId="49" fontId="27" fillId="0" borderId="33" xfId="34" applyNumberFormat="1" applyFont="1" applyBorder="1" applyAlignment="1">
      <alignment horizontal="center" vertical="center"/>
    </xf>
    <xf numFmtId="0" fontId="37" fillId="0" borderId="34" xfId="34" applyFont="1" applyBorder="1"/>
    <xf numFmtId="49" fontId="27" fillId="0" borderId="31" xfId="34" applyNumberFormat="1" applyFont="1" applyBorder="1" applyAlignment="1">
      <alignment vertical="center"/>
    </xf>
    <xf numFmtId="49" fontId="27" fillId="0" borderId="33" xfId="34" applyNumberFormat="1" applyFont="1" applyBorder="1" applyAlignment="1">
      <alignment vertical="center"/>
    </xf>
    <xf numFmtId="10" fontId="37" fillId="0" borderId="34" xfId="48" applyNumberFormat="1" applyFont="1" applyBorder="1" applyAlignment="1">
      <alignment horizontal="center"/>
    </xf>
    <xf numFmtId="49" fontId="37" fillId="0" borderId="33" xfId="34" applyNumberFormat="1" applyFont="1" applyBorder="1" applyAlignment="1">
      <alignment horizontal="center" vertical="center"/>
    </xf>
    <xf numFmtId="49" fontId="27" fillId="0" borderId="35" xfId="34" applyNumberFormat="1" applyFont="1" applyBorder="1" applyAlignment="1">
      <alignment vertical="center"/>
    </xf>
    <xf numFmtId="10" fontId="28" fillId="0" borderId="19" xfId="37" applyNumberFormat="1" applyFont="1" applyBorder="1" applyAlignment="1">
      <alignment horizontal="center" vertical="center" wrapText="1"/>
    </xf>
    <xf numFmtId="10" fontId="28" fillId="0" borderId="34" xfId="37" applyNumberFormat="1" applyFont="1" applyBorder="1" applyAlignment="1">
      <alignment horizontal="center" vertical="center" wrapText="1"/>
    </xf>
    <xf numFmtId="49" fontId="27" fillId="0" borderId="36" xfId="34" applyNumberFormat="1" applyFont="1" applyBorder="1" applyAlignment="1">
      <alignment vertical="center"/>
    </xf>
    <xf numFmtId="0" fontId="28" fillId="0" borderId="37" xfId="34" applyFont="1" applyBorder="1" applyAlignment="1">
      <alignment horizontal="center" vertical="center" wrapText="1"/>
    </xf>
    <xf numFmtId="10" fontId="28" fillId="0" borderId="38" xfId="37" applyNumberFormat="1" applyFont="1" applyBorder="1" applyAlignment="1">
      <alignment horizontal="center" vertical="center" wrapText="1"/>
    </xf>
    <xf numFmtId="0" fontId="29" fillId="0" borderId="41" xfId="34" applyFont="1" applyBorder="1" applyAlignment="1">
      <alignment horizontal="justify" vertical="center" wrapText="1"/>
    </xf>
    <xf numFmtId="0" fontId="29" fillId="0" borderId="25" xfId="34" applyFont="1" applyBorder="1" applyAlignment="1">
      <alignment horizontal="justify" vertical="center" wrapText="1"/>
    </xf>
    <xf numFmtId="0" fontId="29" fillId="0" borderId="40" xfId="34" applyFont="1" applyFill="1" applyBorder="1" applyAlignment="1">
      <alignment horizontal="justify" vertical="center" wrapText="1"/>
    </xf>
    <xf numFmtId="0" fontId="28" fillId="0" borderId="44" xfId="34" applyFont="1" applyBorder="1" applyAlignment="1">
      <alignment horizontal="center" vertical="center" wrapText="1"/>
    </xf>
    <xf numFmtId="10" fontId="29" fillId="0" borderId="45" xfId="37" applyNumberFormat="1" applyFont="1" applyBorder="1" applyAlignment="1">
      <alignment horizontal="center" vertical="center" wrapText="1"/>
    </xf>
    <xf numFmtId="10" fontId="29" fillId="0" borderId="46" xfId="37" applyNumberFormat="1" applyFont="1" applyBorder="1" applyAlignment="1">
      <alignment horizontal="center" vertical="center" wrapText="1"/>
    </xf>
    <xf numFmtId="10" fontId="29" fillId="0" borderId="47" xfId="37" applyNumberFormat="1" applyFont="1" applyBorder="1" applyAlignment="1">
      <alignment horizontal="center" vertical="center" wrapText="1"/>
    </xf>
    <xf numFmtId="10" fontId="29" fillId="0" borderId="48" xfId="37" applyNumberFormat="1" applyFont="1" applyBorder="1" applyAlignment="1">
      <alignment horizontal="center" vertical="center" wrapText="1"/>
    </xf>
    <xf numFmtId="10" fontId="29" fillId="0" borderId="49" xfId="37" applyNumberFormat="1" applyFont="1" applyBorder="1" applyAlignment="1">
      <alignment horizontal="center" vertical="center" wrapText="1"/>
    </xf>
    <xf numFmtId="10" fontId="29" fillId="0" borderId="50" xfId="37" applyNumberFormat="1" applyFont="1" applyBorder="1" applyAlignment="1">
      <alignment horizontal="center" vertical="center" wrapText="1"/>
    </xf>
    <xf numFmtId="10" fontId="28" fillId="0" borderId="18" xfId="37" applyNumberFormat="1" applyFont="1" applyBorder="1" applyAlignment="1">
      <alignment horizontal="center" vertical="center" wrapText="1"/>
    </xf>
    <xf numFmtId="0" fontId="29" fillId="0" borderId="40" xfId="34" applyFont="1" applyBorder="1" applyAlignment="1">
      <alignment horizontal="justify" vertical="center" wrapText="1"/>
    </xf>
    <xf numFmtId="10" fontId="37" fillId="0" borderId="45" xfId="48" applyNumberFormat="1" applyFont="1" applyBorder="1" applyAlignment="1">
      <alignment horizontal="center"/>
    </xf>
    <xf numFmtId="10" fontId="37" fillId="0" borderId="46" xfId="48" applyNumberFormat="1" applyFont="1" applyBorder="1" applyAlignment="1">
      <alignment horizontal="center"/>
    </xf>
    <xf numFmtId="10" fontId="37" fillId="0" borderId="47" xfId="48" applyNumberFormat="1" applyFont="1" applyBorder="1" applyAlignment="1">
      <alignment horizontal="center"/>
    </xf>
    <xf numFmtId="10" fontId="27" fillId="0" borderId="19" xfId="48" applyNumberFormat="1" applyFont="1" applyBorder="1" applyAlignment="1">
      <alignment horizontal="center"/>
    </xf>
    <xf numFmtId="0" fontId="29" fillId="0" borderId="39" xfId="34" applyFont="1" applyBorder="1" applyAlignment="1">
      <alignment horizontal="justify" vertical="center" wrapText="1"/>
    </xf>
    <xf numFmtId="10" fontId="29" fillId="0" borderId="53" xfId="37" applyNumberFormat="1" applyFont="1" applyBorder="1" applyAlignment="1">
      <alignment horizontal="center" vertical="center" wrapText="1"/>
    </xf>
    <xf numFmtId="10" fontId="28" fillId="0" borderId="54" xfId="37" applyNumberFormat="1" applyFont="1" applyBorder="1" applyAlignment="1">
      <alignment horizontal="center" vertical="center" wrapText="1"/>
    </xf>
    <xf numFmtId="0" fontId="27" fillId="0" borderId="0" xfId="34" applyFont="1" applyAlignment="1">
      <alignment horizontal="center"/>
    </xf>
    <xf numFmtId="0" fontId="28" fillId="0" borderId="56" xfId="34" applyFont="1" applyBorder="1" applyAlignment="1">
      <alignment horizontal="center" vertical="center" wrapText="1"/>
    </xf>
    <xf numFmtId="10" fontId="28" fillId="0" borderId="30" xfId="37" applyNumberFormat="1" applyFont="1" applyBorder="1" applyAlignment="1">
      <alignment horizontal="center" vertical="center" wrapText="1"/>
    </xf>
    <xf numFmtId="10" fontId="29" fillId="0" borderId="57" xfId="37" applyNumberFormat="1" applyFont="1" applyBorder="1" applyAlignment="1">
      <alignment horizontal="center" vertical="center" wrapText="1"/>
    </xf>
    <xf numFmtId="10" fontId="28" fillId="0" borderId="57" xfId="37" applyNumberFormat="1" applyFont="1" applyBorder="1" applyAlignment="1">
      <alignment horizontal="center" vertical="center" wrapText="1"/>
    </xf>
    <xf numFmtId="49" fontId="27" fillId="0" borderId="58" xfId="34" applyNumberFormat="1" applyFont="1" applyBorder="1" applyAlignment="1">
      <alignment vertical="center"/>
    </xf>
    <xf numFmtId="0" fontId="28" fillId="0" borderId="54" xfId="34" applyFont="1" applyBorder="1" applyAlignment="1">
      <alignment horizontal="center" vertical="center" wrapText="1"/>
    </xf>
    <xf numFmtId="10" fontId="28" fillId="0" borderId="59" xfId="37" applyNumberFormat="1" applyFont="1" applyBorder="1" applyAlignment="1">
      <alignment horizontal="center" vertical="center" wrapText="1"/>
    </xf>
    <xf numFmtId="49" fontId="37" fillId="0" borderId="15" xfId="34" applyNumberFormat="1" applyFont="1" applyBorder="1" applyAlignment="1">
      <alignment horizontal="center" vertical="center"/>
    </xf>
    <xf numFmtId="49" fontId="37" fillId="0" borderId="14" xfId="34" applyNumberFormat="1" applyFont="1" applyBorder="1" applyAlignment="1">
      <alignment horizontal="center" vertical="center"/>
    </xf>
    <xf numFmtId="0" fontId="29" fillId="0" borderId="60" xfId="34" applyFont="1" applyBorder="1" applyAlignment="1">
      <alignment horizontal="justify" vertical="center" wrapText="1"/>
    </xf>
    <xf numFmtId="0" fontId="29" fillId="0" borderId="49" xfId="34" applyFont="1" applyBorder="1" applyAlignment="1">
      <alignment horizontal="justify" vertical="center" wrapText="1"/>
    </xf>
    <xf numFmtId="10" fontId="28" fillId="0" borderId="46" xfId="37" applyNumberFormat="1" applyFont="1" applyBorder="1" applyAlignment="1">
      <alignment horizontal="center" vertical="center" wrapText="1"/>
    </xf>
    <xf numFmtId="49" fontId="37" fillId="0" borderId="16" xfId="34" applyNumberFormat="1" applyFont="1" applyBorder="1" applyAlignment="1">
      <alignment horizontal="center" vertical="center"/>
    </xf>
    <xf numFmtId="0" fontId="29" fillId="0" borderId="50" xfId="34" applyFont="1" applyFill="1" applyBorder="1" applyAlignment="1">
      <alignment horizontal="justify" vertical="center" wrapText="1"/>
    </xf>
    <xf numFmtId="49" fontId="37" fillId="0" borderId="31" xfId="34" applyNumberFormat="1" applyFont="1" applyBorder="1" applyAlignment="1">
      <alignment horizontal="center" vertical="center"/>
    </xf>
    <xf numFmtId="0" fontId="28" fillId="0" borderId="22" xfId="34" applyFont="1" applyBorder="1" applyAlignment="1">
      <alignment horizontal="center" vertical="center" wrapText="1"/>
    </xf>
    <xf numFmtId="0" fontId="29" fillId="0" borderId="50" xfId="34" applyFont="1" applyBorder="1" applyAlignment="1">
      <alignment horizontal="justify" vertical="center" wrapText="1"/>
    </xf>
    <xf numFmtId="49" fontId="37" fillId="0" borderId="31" xfId="34" applyNumberFormat="1" applyFont="1" applyBorder="1" applyAlignment="1">
      <alignment vertical="center"/>
    </xf>
    <xf numFmtId="10" fontId="27" fillId="0" borderId="46" xfId="48" applyNumberFormat="1" applyFont="1" applyBorder="1" applyAlignment="1">
      <alignment horizontal="center" vertical="center"/>
    </xf>
    <xf numFmtId="49" fontId="37" fillId="0" borderId="13" xfId="34" applyNumberFormat="1" applyFont="1" applyBorder="1" applyAlignment="1">
      <alignment horizontal="center" vertical="center"/>
    </xf>
    <xf numFmtId="0" fontId="29" fillId="0" borderId="61" xfId="34" applyFont="1" applyBorder="1" applyAlignment="1">
      <alignment horizontal="justify" vertical="center" wrapText="1"/>
    </xf>
    <xf numFmtId="0" fontId="28" fillId="0" borderId="42" xfId="34" applyFont="1" applyBorder="1" applyAlignment="1">
      <alignment horizontal="center" vertical="center" wrapText="1"/>
    </xf>
    <xf numFmtId="10" fontId="29" fillId="0" borderId="60" xfId="37" applyNumberFormat="1" applyFont="1" applyBorder="1" applyAlignment="1">
      <alignment horizontal="center" vertical="center" wrapText="1"/>
    </xf>
    <xf numFmtId="10" fontId="29" fillId="0" borderId="0" xfId="37" applyNumberFormat="1" applyFont="1" applyBorder="1" applyAlignment="1">
      <alignment horizontal="center" vertical="center" wrapText="1"/>
    </xf>
    <xf numFmtId="0" fontId="29" fillId="0" borderId="17" xfId="34" applyFont="1" applyBorder="1" applyAlignment="1">
      <alignment horizontal="justify" vertical="center" wrapText="1"/>
    </xf>
    <xf numFmtId="10" fontId="11" fillId="0" borderId="62" xfId="48" applyNumberFormat="1" applyFont="1" applyBorder="1" applyAlignment="1">
      <alignment horizontal="center"/>
    </xf>
    <xf numFmtId="0" fontId="29" fillId="0" borderId="10" xfId="34" applyFont="1" applyBorder="1" applyAlignment="1">
      <alignment horizontal="justify" vertical="center" wrapText="1"/>
    </xf>
    <xf numFmtId="10" fontId="37" fillId="0" borderId="10" xfId="48" applyNumberFormat="1" applyFont="1" applyBorder="1" applyAlignment="1">
      <alignment horizontal="center"/>
    </xf>
    <xf numFmtId="10" fontId="11" fillId="0" borderId="63" xfId="48" applyNumberFormat="1" applyFont="1" applyBorder="1" applyAlignment="1">
      <alignment horizontal="center"/>
    </xf>
    <xf numFmtId="49" fontId="37" fillId="0" borderId="64" xfId="34" applyNumberFormat="1" applyFont="1" applyBorder="1" applyAlignment="1">
      <alignment horizontal="center" vertical="center"/>
    </xf>
    <xf numFmtId="0" fontId="29" fillId="0" borderId="65" xfId="34" applyFont="1" applyBorder="1" applyAlignment="1">
      <alignment horizontal="justify" vertical="center" wrapText="1"/>
    </xf>
    <xf numFmtId="10" fontId="37" fillId="0" borderId="65" xfId="48" applyNumberFormat="1" applyFont="1" applyBorder="1" applyAlignment="1">
      <alignment horizontal="center"/>
    </xf>
    <xf numFmtId="10" fontId="11" fillId="0" borderId="66" xfId="48" applyNumberFormat="1" applyFont="1" applyBorder="1" applyAlignment="1">
      <alignment horizontal="center"/>
    </xf>
    <xf numFmtId="10" fontId="37" fillId="0" borderId="67" xfId="48" applyNumberFormat="1" applyFont="1" applyBorder="1" applyAlignment="1">
      <alignment horizontal="center"/>
    </xf>
    <xf numFmtId="10" fontId="29" fillId="0" borderId="61" xfId="37" applyNumberFormat="1" applyFont="1" applyBorder="1" applyAlignment="1">
      <alignment horizontal="center" vertical="center" wrapText="1"/>
    </xf>
    <xf numFmtId="0" fontId="36" fillId="25" borderId="0" xfId="0" applyFont="1" applyFill="1" applyBorder="1" applyAlignment="1"/>
    <xf numFmtId="0" fontId="36" fillId="25" borderId="0" xfId="0" applyFont="1" applyFill="1" applyBorder="1" applyAlignment="1">
      <alignment vertical="center" wrapText="1"/>
    </xf>
    <xf numFmtId="0" fontId="11" fillId="0" borderId="13" xfId="34" applyBorder="1"/>
    <xf numFmtId="0" fontId="33" fillId="0" borderId="0" xfId="0" applyFont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top" wrapText="1"/>
    </xf>
    <xf numFmtId="0" fontId="28" fillId="0" borderId="26" xfId="34" applyFont="1" applyBorder="1" applyAlignment="1">
      <alignment horizontal="center" vertical="center" wrapText="1"/>
    </xf>
    <xf numFmtId="0" fontId="28" fillId="0" borderId="43" xfId="34" applyFont="1" applyBorder="1" applyAlignment="1">
      <alignment horizontal="center" vertical="center" wrapText="1"/>
    </xf>
    <xf numFmtId="0" fontId="28" fillId="0" borderId="31" xfId="34" applyFont="1" applyBorder="1" applyAlignment="1">
      <alignment horizontal="center" vertical="center" wrapText="1"/>
    </xf>
    <xf numFmtId="0" fontId="28" fillId="0" borderId="21" xfId="34" applyFont="1" applyBorder="1" applyAlignment="1">
      <alignment horizontal="center" vertical="center" wrapText="1"/>
    </xf>
    <xf numFmtId="0" fontId="28" fillId="0" borderId="51" xfId="34" applyFont="1" applyBorder="1" applyAlignment="1">
      <alignment horizontal="center" vertical="center" wrapText="1"/>
    </xf>
    <xf numFmtId="0" fontId="28" fillId="0" borderId="32" xfId="34" applyFont="1" applyBorder="1" applyAlignment="1">
      <alignment horizontal="center" vertical="center" wrapText="1"/>
    </xf>
    <xf numFmtId="0" fontId="28" fillId="0" borderId="35" xfId="34" applyFont="1" applyBorder="1" applyAlignment="1">
      <alignment horizontal="center" vertical="center" wrapText="1"/>
    </xf>
    <xf numFmtId="0" fontId="28" fillId="0" borderId="24" xfId="34" applyFont="1" applyBorder="1" applyAlignment="1">
      <alignment horizontal="center" vertical="center" wrapText="1"/>
    </xf>
    <xf numFmtId="0" fontId="28" fillId="0" borderId="52" xfId="34" applyFont="1" applyBorder="1" applyAlignment="1">
      <alignment horizontal="center" vertical="center" wrapText="1"/>
    </xf>
    <xf numFmtId="0" fontId="28" fillId="0" borderId="19" xfId="34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 wrapText="1"/>
    </xf>
    <xf numFmtId="0" fontId="36" fillId="25" borderId="68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35" fillId="24" borderId="0" xfId="33" applyFont="1" applyFill="1" applyAlignment="1">
      <alignment horizontal="center" vertical="center" wrapText="1"/>
    </xf>
    <xf numFmtId="0" fontId="28" fillId="24" borderId="0" xfId="33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22" fillId="24" borderId="0" xfId="33" applyFont="1" applyFill="1" applyAlignment="1">
      <alignment horizontal="center" vertical="center" wrapText="1"/>
    </xf>
    <xf numFmtId="0" fontId="33" fillId="0" borderId="11" xfId="0" applyFont="1" applyBorder="1" applyAlignment="1">
      <alignment horizontal="center" vertical="distributed" wrapText="1"/>
    </xf>
    <xf numFmtId="0" fontId="28" fillId="0" borderId="55" xfId="34" applyFont="1" applyBorder="1" applyAlignment="1">
      <alignment horizontal="center" vertical="center" wrapText="1"/>
    </xf>
    <xf numFmtId="0" fontId="28" fillId="0" borderId="42" xfId="34" applyFont="1" applyBorder="1" applyAlignment="1">
      <alignment horizontal="center" vertical="center" wrapText="1"/>
    </xf>
    <xf numFmtId="0" fontId="28" fillId="0" borderId="20" xfId="34" applyFont="1" applyBorder="1" applyAlignment="1">
      <alignment horizontal="center" vertical="center" wrapText="1"/>
    </xf>
    <xf numFmtId="0" fontId="28" fillId="0" borderId="18" xfId="34" applyFont="1" applyBorder="1" applyAlignment="1">
      <alignment horizontal="center" vertical="center" wrapText="1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_BDI´s Obras-Projetos-Equipamentos" xfId="33"/>
    <cellStyle name="Normal_Requalificação Valonguinho (1)" xfId="34"/>
    <cellStyle name="Nota" xfId="35" builtinId="10" customBuiltin="1"/>
    <cellStyle name="Porcentagem" xfId="48" builtinId="5"/>
    <cellStyle name="Porcentagem 2" xfId="36"/>
    <cellStyle name="Porcentagem_Requalificação Valonguinho (1)" xfId="37"/>
    <cellStyle name="Saída" xfId="38" builtinId="21" customBuiltin="1"/>
    <cellStyle name="Separador de milhares 2" xfId="39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Normal="100" zoomScaleSheetLayoutView="100" workbookViewId="0">
      <selection activeCell="A7" sqref="A7:D7"/>
    </sheetView>
  </sheetViews>
  <sheetFormatPr defaultColWidth="8" defaultRowHeight="12.75"/>
  <cols>
    <col min="1" max="1" width="8.375" style="1" customWidth="1"/>
    <col min="2" max="2" width="40.875" style="1" customWidth="1"/>
    <col min="3" max="3" width="13.125" style="1" customWidth="1"/>
    <col min="4" max="4" width="12.87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13" ht="15">
      <c r="A1" s="116" t="s">
        <v>39</v>
      </c>
      <c r="B1" s="116"/>
      <c r="C1" s="116"/>
      <c r="D1" s="116"/>
      <c r="E1" s="6"/>
      <c r="F1" s="6"/>
      <c r="G1" s="6"/>
    </row>
    <row r="2" spans="1:13" ht="15">
      <c r="A2" s="116" t="s">
        <v>40</v>
      </c>
      <c r="B2" s="116"/>
      <c r="C2" s="116"/>
      <c r="D2" s="116"/>
      <c r="E2" s="6"/>
      <c r="F2" s="6"/>
      <c r="G2" s="6"/>
    </row>
    <row r="3" spans="1:13" ht="15">
      <c r="A3" s="115" t="s">
        <v>80</v>
      </c>
      <c r="B3" s="115"/>
      <c r="C3" s="115"/>
      <c r="D3" s="115"/>
      <c r="E3" s="6"/>
      <c r="F3" s="6"/>
      <c r="G3" s="6"/>
    </row>
    <row r="4" spans="1:13" ht="7.5" customHeight="1">
      <c r="A4" s="5"/>
      <c r="B4" s="5"/>
      <c r="C4" s="5"/>
      <c r="D4" s="6"/>
      <c r="E4" s="6"/>
      <c r="F4" s="6"/>
      <c r="G4" s="6"/>
    </row>
    <row r="5" spans="1:13" ht="30.75" customHeight="1">
      <c r="A5" s="117" t="s">
        <v>79</v>
      </c>
      <c r="B5" s="117"/>
      <c r="C5" s="117"/>
      <c r="D5" s="117"/>
      <c r="E5" s="7"/>
      <c r="F5" s="7"/>
      <c r="G5" s="7"/>
    </row>
    <row r="6" spans="1:13" ht="19.5" customHeight="1">
      <c r="A6" s="118" t="s">
        <v>63</v>
      </c>
      <c r="B6" s="118"/>
      <c r="C6" s="118"/>
      <c r="D6" s="118"/>
      <c r="E6" s="7"/>
      <c r="F6" s="7"/>
      <c r="G6" s="7"/>
    </row>
    <row r="7" spans="1:13" ht="48.75" customHeight="1">
      <c r="A7" s="119" t="s">
        <v>83</v>
      </c>
      <c r="B7" s="119"/>
      <c r="C7" s="119"/>
      <c r="D7" s="119"/>
      <c r="E7" s="8"/>
      <c r="F7" s="8"/>
      <c r="G7" s="8"/>
    </row>
    <row r="8" spans="1:13" ht="32.25" customHeight="1" thickBot="1">
      <c r="A8" s="114" t="s">
        <v>82</v>
      </c>
      <c r="B8" s="114"/>
      <c r="C8" s="114"/>
      <c r="D8" s="114"/>
      <c r="E8" s="97"/>
      <c r="F8" s="97"/>
      <c r="G8" s="97"/>
      <c r="H8" s="97"/>
      <c r="I8" s="97"/>
      <c r="J8" s="97"/>
      <c r="K8" s="97"/>
      <c r="L8" s="97"/>
      <c r="M8" s="97"/>
    </row>
    <row r="9" spans="1:13" ht="13.5" thickTop="1">
      <c r="A9" s="102" t="s">
        <v>0</v>
      </c>
      <c r="B9" s="103"/>
      <c r="C9" s="83" t="s">
        <v>71</v>
      </c>
      <c r="D9" s="83" t="s">
        <v>48</v>
      </c>
    </row>
    <row r="10" spans="1:13">
      <c r="A10" s="25" t="s">
        <v>2</v>
      </c>
      <c r="B10" s="42" t="s">
        <v>3</v>
      </c>
      <c r="C10" s="49"/>
      <c r="D10" s="46"/>
      <c r="F10" s="2"/>
    </row>
    <row r="11" spans="1:13">
      <c r="A11" s="26" t="s">
        <v>4</v>
      </c>
      <c r="B11" s="43" t="s">
        <v>45</v>
      </c>
      <c r="C11" s="50">
        <v>1.4999999999999999E-2</v>
      </c>
      <c r="D11" s="47">
        <v>1.4999999999999999E-2</v>
      </c>
    </row>
    <row r="12" spans="1:13">
      <c r="A12" s="26" t="s">
        <v>6</v>
      </c>
      <c r="B12" s="43" t="s">
        <v>46</v>
      </c>
      <c r="C12" s="50">
        <v>0.01</v>
      </c>
      <c r="D12" s="47">
        <v>0.01</v>
      </c>
    </row>
    <row r="13" spans="1:13">
      <c r="A13" s="26" t="s">
        <v>8</v>
      </c>
      <c r="B13" s="43" t="s">
        <v>9</v>
      </c>
      <c r="C13" s="50">
        <v>2E-3</v>
      </c>
      <c r="D13" s="47">
        <v>2E-3</v>
      </c>
    </row>
    <row r="14" spans="1:13">
      <c r="A14" s="26" t="s">
        <v>10</v>
      </c>
      <c r="B14" s="43" t="s">
        <v>11</v>
      </c>
      <c r="C14" s="50">
        <v>2.5000000000000001E-2</v>
      </c>
      <c r="D14" s="47">
        <v>2.5000000000000001E-2</v>
      </c>
    </row>
    <row r="15" spans="1:13">
      <c r="A15" s="26" t="s">
        <v>12</v>
      </c>
      <c r="B15" s="43" t="s">
        <v>13</v>
      </c>
      <c r="C15" s="50">
        <v>0.08</v>
      </c>
      <c r="D15" s="47">
        <v>0.08</v>
      </c>
    </row>
    <row r="16" spans="1:13">
      <c r="A16" s="26" t="s">
        <v>14</v>
      </c>
      <c r="B16" s="43" t="s">
        <v>15</v>
      </c>
      <c r="C16" s="50">
        <v>0.03</v>
      </c>
      <c r="D16" s="47">
        <v>0.03</v>
      </c>
    </row>
    <row r="17" spans="1:6">
      <c r="A17" s="26" t="s">
        <v>16</v>
      </c>
      <c r="B17" s="43" t="s">
        <v>17</v>
      </c>
      <c r="C17" s="50">
        <v>6.0000000000000001E-3</v>
      </c>
      <c r="D17" s="47">
        <v>6.0000000000000001E-3</v>
      </c>
    </row>
    <row r="18" spans="1:6">
      <c r="A18" s="27" t="s">
        <v>18</v>
      </c>
      <c r="B18" s="44" t="s">
        <v>19</v>
      </c>
      <c r="C18" s="51">
        <v>0.01</v>
      </c>
      <c r="D18" s="48">
        <v>0.01</v>
      </c>
    </row>
    <row r="19" spans="1:6">
      <c r="A19" s="29"/>
      <c r="B19" s="45" t="s">
        <v>31</v>
      </c>
      <c r="C19" s="52">
        <f>SUM(C10:C18)</f>
        <v>0.17800000000000002</v>
      </c>
      <c r="D19" s="37">
        <f>SUM(D10:D18)</f>
        <v>0.17800000000000002</v>
      </c>
    </row>
    <row r="20" spans="1:6" ht="6" customHeight="1">
      <c r="A20" s="30"/>
      <c r="B20" s="20"/>
      <c r="C20" s="21"/>
      <c r="D20" s="31"/>
    </row>
    <row r="21" spans="1:6" ht="14.25" customHeight="1">
      <c r="A21" s="104" t="s">
        <v>20</v>
      </c>
      <c r="B21" s="105"/>
      <c r="C21" s="106"/>
      <c r="D21" s="107"/>
    </row>
    <row r="22" spans="1:6">
      <c r="A22" s="25" t="s">
        <v>2</v>
      </c>
      <c r="B22" s="86" t="s">
        <v>72</v>
      </c>
      <c r="C22" s="95">
        <v>0.1799</v>
      </c>
      <c r="D22" s="87">
        <v>0</v>
      </c>
      <c r="F22" s="85"/>
    </row>
    <row r="23" spans="1:6">
      <c r="A23" s="26" t="s">
        <v>4</v>
      </c>
      <c r="B23" s="88" t="s">
        <v>49</v>
      </c>
      <c r="C23" s="89">
        <v>4.87E-2</v>
      </c>
      <c r="D23" s="90">
        <v>0</v>
      </c>
      <c r="F23" s="85"/>
    </row>
    <row r="24" spans="1:6">
      <c r="A24" s="26" t="s">
        <v>6</v>
      </c>
      <c r="B24" s="88" t="s">
        <v>73</v>
      </c>
      <c r="C24" s="89">
        <v>8.8999999999999999E-3</v>
      </c>
      <c r="D24" s="90">
        <v>6.8999999999999999E-3</v>
      </c>
      <c r="F24" s="85"/>
    </row>
    <row r="25" spans="1:6">
      <c r="A25" s="26" t="s">
        <v>8</v>
      </c>
      <c r="B25" s="88" t="s">
        <v>29</v>
      </c>
      <c r="C25" s="89">
        <v>0.10730000000000001</v>
      </c>
      <c r="D25" s="90">
        <v>8.3299999999999999E-2</v>
      </c>
      <c r="F25" s="85"/>
    </row>
    <row r="26" spans="1:6">
      <c r="A26" s="26" t="s">
        <v>10</v>
      </c>
      <c r="B26" s="88" t="s">
        <v>25</v>
      </c>
      <c r="C26" s="89">
        <v>6.9999999999999999E-4</v>
      </c>
      <c r="D26" s="90">
        <v>5.9999999999999995E-4</v>
      </c>
      <c r="F26" s="85"/>
    </row>
    <row r="27" spans="1:6">
      <c r="A27" s="26" t="s">
        <v>12</v>
      </c>
      <c r="B27" s="88" t="s">
        <v>74</v>
      </c>
      <c r="C27" s="89">
        <v>7.1999999999999998E-3</v>
      </c>
      <c r="D27" s="90">
        <v>5.5999999999999999E-3</v>
      </c>
      <c r="F27" s="85"/>
    </row>
    <row r="28" spans="1:6">
      <c r="A28" s="26" t="s">
        <v>14</v>
      </c>
      <c r="B28" s="88" t="s">
        <v>75</v>
      </c>
      <c r="C28" s="89">
        <v>1.23E-2</v>
      </c>
      <c r="D28" s="90">
        <v>0</v>
      </c>
      <c r="F28" s="85"/>
    </row>
    <row r="29" spans="1:6">
      <c r="A29" s="26" t="s">
        <v>16</v>
      </c>
      <c r="B29" s="88" t="s">
        <v>76</v>
      </c>
      <c r="C29" s="89">
        <v>1.1000000000000001E-3</v>
      </c>
      <c r="D29" s="90">
        <v>8.9999999999999998E-4</v>
      </c>
      <c r="F29" s="85"/>
    </row>
    <row r="30" spans="1:6">
      <c r="A30" s="26" t="s">
        <v>18</v>
      </c>
      <c r="B30" s="88" t="s">
        <v>77</v>
      </c>
      <c r="C30" s="89">
        <v>0.12590000000000001</v>
      </c>
      <c r="D30" s="90">
        <v>9.7799999999999998E-2</v>
      </c>
      <c r="F30" s="85"/>
    </row>
    <row r="31" spans="1:6">
      <c r="A31" s="91" t="s">
        <v>21</v>
      </c>
      <c r="B31" s="92" t="s">
        <v>47</v>
      </c>
      <c r="C31" s="93">
        <v>2.9999999999999997E-4</v>
      </c>
      <c r="D31" s="94">
        <v>2.9999999999999997E-4</v>
      </c>
      <c r="F31" s="85"/>
    </row>
    <row r="32" spans="1:6">
      <c r="A32" s="32"/>
      <c r="B32" s="45" t="s">
        <v>31</v>
      </c>
      <c r="C32" s="57">
        <f>SUM(C22:C31)</f>
        <v>0.49229999999999996</v>
      </c>
      <c r="D32" s="57">
        <f>SUM(D22:D31)</f>
        <v>0.19539999999999999</v>
      </c>
    </row>
    <row r="33" spans="1:5" ht="6" customHeight="1">
      <c r="A33" s="33"/>
      <c r="B33" s="20"/>
      <c r="C33" s="21"/>
      <c r="D33" s="34"/>
    </row>
    <row r="34" spans="1:5" ht="12.75" customHeight="1">
      <c r="A34" s="108" t="s">
        <v>32</v>
      </c>
      <c r="B34" s="109"/>
      <c r="C34" s="110"/>
      <c r="D34" s="111"/>
    </row>
    <row r="35" spans="1:5">
      <c r="A35" s="25" t="s">
        <v>2</v>
      </c>
      <c r="B35" s="42" t="s">
        <v>33</v>
      </c>
      <c r="C35" s="84">
        <v>3.9199999999999999E-2</v>
      </c>
      <c r="D35" s="54">
        <v>3.0499999999999999E-2</v>
      </c>
    </row>
    <row r="36" spans="1:5">
      <c r="A36" s="26" t="s">
        <v>4</v>
      </c>
      <c r="B36" s="43" t="s">
        <v>28</v>
      </c>
      <c r="C36" s="50">
        <v>8.9999999999999998E-4</v>
      </c>
      <c r="D36" s="55">
        <v>6.9999999999999999E-4</v>
      </c>
    </row>
    <row r="37" spans="1:5">
      <c r="A37" s="26" t="s">
        <v>6</v>
      </c>
      <c r="B37" s="43" t="s">
        <v>50</v>
      </c>
      <c r="C37" s="50">
        <v>1.32E-2</v>
      </c>
      <c r="D37" s="55">
        <v>1.03E-2</v>
      </c>
    </row>
    <row r="38" spans="1:5">
      <c r="A38" s="26" t="s">
        <v>8</v>
      </c>
      <c r="B38" s="43" t="s">
        <v>78</v>
      </c>
      <c r="C38" s="50">
        <v>3.8899999999999997E-2</v>
      </c>
      <c r="D38" s="55">
        <v>3.0200000000000001E-2</v>
      </c>
    </row>
    <row r="39" spans="1:5">
      <c r="A39" s="27" t="s">
        <v>10</v>
      </c>
      <c r="B39" s="53" t="s">
        <v>34</v>
      </c>
      <c r="C39" s="51">
        <v>3.3E-3</v>
      </c>
      <c r="D39" s="56">
        <v>2.5999999999999999E-3</v>
      </c>
    </row>
    <row r="40" spans="1:5">
      <c r="A40" s="32"/>
      <c r="B40" s="45" t="s">
        <v>31</v>
      </c>
      <c r="C40" s="52">
        <f>SUM(C35:C39)</f>
        <v>9.5500000000000002E-2</v>
      </c>
      <c r="D40" s="37">
        <f>SUM(D35:D39)</f>
        <v>7.4300000000000005E-2</v>
      </c>
    </row>
    <row r="41" spans="1:5" ht="6" customHeight="1">
      <c r="A41" s="33"/>
      <c r="B41" s="22"/>
      <c r="C41" s="23"/>
      <c r="D41" s="34"/>
    </row>
    <row r="42" spans="1:5" ht="12.75" customHeight="1">
      <c r="A42" s="108" t="s">
        <v>35</v>
      </c>
      <c r="B42" s="109"/>
      <c r="C42" s="110"/>
      <c r="D42" s="111"/>
    </row>
    <row r="43" spans="1:5">
      <c r="A43" s="35" t="s">
        <v>2</v>
      </c>
      <c r="B43" s="58" t="s">
        <v>36</v>
      </c>
      <c r="C43" s="96">
        <f>C19*C32</f>
        <v>8.7629399999999996E-2</v>
      </c>
      <c r="D43" s="59">
        <f>D19*D32</f>
        <v>3.4781200000000005E-2</v>
      </c>
    </row>
    <row r="44" spans="1:5">
      <c r="A44" s="36"/>
      <c r="B44" s="24" t="s">
        <v>31</v>
      </c>
      <c r="C44" s="52">
        <f>C43</f>
        <v>8.7629399999999996E-2</v>
      </c>
      <c r="D44" s="37">
        <f>D43</f>
        <v>3.4781200000000005E-2</v>
      </c>
    </row>
    <row r="45" spans="1:5" ht="6" customHeight="1">
      <c r="A45" s="33"/>
      <c r="B45" s="20"/>
      <c r="C45" s="21"/>
      <c r="D45" s="34"/>
    </row>
    <row r="46" spans="1:5" ht="12.75" customHeight="1">
      <c r="A46" s="108" t="s">
        <v>37</v>
      </c>
      <c r="B46" s="109"/>
      <c r="C46" s="110"/>
      <c r="D46" s="111"/>
    </row>
    <row r="47" spans="1:5" ht="22.5">
      <c r="A47" s="35" t="s">
        <v>2</v>
      </c>
      <c r="B47" s="58" t="s">
        <v>51</v>
      </c>
      <c r="C47" s="96">
        <f>C19*C36+0.08*C35</f>
        <v>3.2962E-3</v>
      </c>
      <c r="D47" s="59">
        <f>D19*D36+0.08*D35</f>
        <v>2.5645999999999998E-3</v>
      </c>
      <c r="E47" s="15"/>
    </row>
    <row r="48" spans="1:5">
      <c r="A48" s="36"/>
      <c r="B48" s="24" t="s">
        <v>31</v>
      </c>
      <c r="C48" s="52">
        <f>C47</f>
        <v>3.2962E-3</v>
      </c>
      <c r="D48" s="37">
        <f>D47</f>
        <v>2.5645999999999998E-3</v>
      </c>
    </row>
    <row r="49" spans="1:7" ht="6" customHeight="1">
      <c r="A49" s="33"/>
      <c r="B49" s="20"/>
      <c r="C49" s="21"/>
      <c r="D49" s="38"/>
    </row>
    <row r="50" spans="1:7" ht="13.5" thickBot="1">
      <c r="A50" s="39"/>
      <c r="B50" s="40" t="s">
        <v>38</v>
      </c>
      <c r="C50" s="60">
        <f>C19+C32+C40+C44+C48</f>
        <v>0.85672559999999998</v>
      </c>
      <c r="D50" s="41">
        <f>D19+D32+D40+D44+D48</f>
        <v>0.48504579999999997</v>
      </c>
      <c r="E50" s="15"/>
    </row>
    <row r="51" spans="1:7" ht="16.5" customHeight="1" thickTop="1">
      <c r="A51" s="112" t="s">
        <v>41</v>
      </c>
      <c r="B51" s="112"/>
      <c r="C51" s="113"/>
      <c r="D51" s="112"/>
      <c r="E51" s="12"/>
    </row>
    <row r="52" spans="1:7" ht="18.75" customHeight="1">
      <c r="A52" s="101" t="s">
        <v>43</v>
      </c>
      <c r="B52" s="101"/>
      <c r="C52" s="101" t="s">
        <v>44</v>
      </c>
      <c r="D52" s="101"/>
      <c r="E52" s="12"/>
    </row>
    <row r="53" spans="1:7" ht="12.75" customHeight="1">
      <c r="A53" s="101" t="s">
        <v>42</v>
      </c>
      <c r="B53" s="101"/>
      <c r="C53" s="101"/>
      <c r="D53" s="101"/>
      <c r="E53" s="10"/>
      <c r="F53" s="10"/>
      <c r="G53" s="10"/>
    </row>
    <row r="54" spans="1:7" ht="15.75" customHeight="1">
      <c r="A54" s="101"/>
      <c r="B54" s="101"/>
      <c r="C54" s="101"/>
      <c r="D54" s="101"/>
      <c r="E54" s="10"/>
      <c r="F54" s="10"/>
      <c r="G54" s="10"/>
    </row>
    <row r="55" spans="1:7" ht="36" customHeight="1">
      <c r="A55" s="100"/>
      <c r="B55" s="100"/>
      <c r="C55" s="100"/>
      <c r="D55" s="14"/>
      <c r="E55" s="14"/>
      <c r="F55" s="14"/>
      <c r="G55" s="14"/>
    </row>
    <row r="56" spans="1:7">
      <c r="B56" s="4"/>
    </row>
    <row r="57" spans="1:7">
      <c r="B57" s="3"/>
    </row>
    <row r="58" spans="1:7">
      <c r="B58" s="3"/>
    </row>
  </sheetData>
  <mergeCells count="17">
    <mergeCell ref="A8:D8"/>
    <mergeCell ref="A3:D3"/>
    <mergeCell ref="A1:D1"/>
    <mergeCell ref="A2:D2"/>
    <mergeCell ref="A5:D5"/>
    <mergeCell ref="A6:D6"/>
    <mergeCell ref="A7:D7"/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23069.153783/2020-96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Normal="100" zoomScaleSheetLayoutView="100" workbookViewId="0">
      <selection activeCell="A6" sqref="A6:C6"/>
    </sheetView>
  </sheetViews>
  <sheetFormatPr defaultColWidth="8" defaultRowHeight="12.75"/>
  <cols>
    <col min="1" max="1" width="8.375" style="1" customWidth="1"/>
    <col min="2" max="2" width="60.125" style="1" customWidth="1"/>
    <col min="3" max="3" width="11.5" style="1" customWidth="1"/>
    <col min="4" max="4" width="9.2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15">
      <c r="A1" s="116" t="s">
        <v>39</v>
      </c>
      <c r="B1" s="116"/>
      <c r="C1" s="116"/>
      <c r="D1" s="6"/>
      <c r="E1" s="6"/>
      <c r="F1" s="6"/>
      <c r="G1" s="6"/>
    </row>
    <row r="2" spans="1:7" ht="15">
      <c r="A2" s="116" t="s">
        <v>40</v>
      </c>
      <c r="B2" s="116"/>
      <c r="C2" s="116"/>
      <c r="D2" s="6"/>
      <c r="E2" s="6"/>
      <c r="F2" s="6"/>
      <c r="G2" s="6"/>
    </row>
    <row r="3" spans="1:7" ht="15">
      <c r="A3" s="120" t="s">
        <v>81</v>
      </c>
      <c r="B3" s="120"/>
      <c r="C3" s="120"/>
      <c r="D3" s="6"/>
      <c r="E3" s="6"/>
      <c r="F3" s="6"/>
      <c r="G3" s="6"/>
    </row>
    <row r="4" spans="1:7" ht="15">
      <c r="A4" s="121" t="s">
        <v>79</v>
      </c>
      <c r="B4" s="121"/>
      <c r="C4" s="121"/>
      <c r="D4" s="7"/>
      <c r="E4" s="7"/>
      <c r="F4" s="7"/>
      <c r="G4" s="7"/>
    </row>
    <row r="5" spans="1:7" ht="16.5" customHeight="1">
      <c r="A5" s="118" t="s">
        <v>62</v>
      </c>
      <c r="B5" s="118"/>
      <c r="C5" s="118"/>
      <c r="D5" s="7"/>
      <c r="E5" s="7"/>
      <c r="F5" s="7"/>
      <c r="G5" s="7"/>
    </row>
    <row r="6" spans="1:7" ht="46.5" customHeight="1">
      <c r="A6" s="119" t="s">
        <v>83</v>
      </c>
      <c r="B6" s="119"/>
      <c r="C6" s="119"/>
      <c r="D6" s="17"/>
      <c r="E6" s="8"/>
      <c r="F6" s="8"/>
      <c r="G6" s="8"/>
    </row>
    <row r="7" spans="1:7" ht="29.25" customHeight="1" thickBot="1">
      <c r="A7" s="114" t="s">
        <v>82</v>
      </c>
      <c r="B7" s="114"/>
      <c r="C7" s="114"/>
      <c r="D7" s="98"/>
      <c r="E7" s="9"/>
      <c r="F7" s="9"/>
      <c r="G7" s="9"/>
    </row>
    <row r="8" spans="1:7" ht="13.5" thickTop="1">
      <c r="A8" s="123" t="s">
        <v>52</v>
      </c>
      <c r="B8" s="124"/>
      <c r="C8" s="62" t="s">
        <v>1</v>
      </c>
      <c r="D8" s="99"/>
    </row>
    <row r="9" spans="1:7">
      <c r="A9" s="69" t="s">
        <v>2</v>
      </c>
      <c r="B9" s="71" t="s">
        <v>3</v>
      </c>
      <c r="C9" s="46"/>
      <c r="F9" s="2"/>
    </row>
    <row r="10" spans="1:7">
      <c r="A10" s="70" t="s">
        <v>4</v>
      </c>
      <c r="B10" s="72" t="s">
        <v>5</v>
      </c>
      <c r="C10" s="47">
        <v>1.4999999999999999E-2</v>
      </c>
    </row>
    <row r="11" spans="1:7">
      <c r="A11" s="70" t="s">
        <v>6</v>
      </c>
      <c r="B11" s="72" t="s">
        <v>7</v>
      </c>
      <c r="C11" s="47">
        <v>0.01</v>
      </c>
    </row>
    <row r="12" spans="1:7">
      <c r="A12" s="70" t="s">
        <v>8</v>
      </c>
      <c r="B12" s="72" t="s">
        <v>9</v>
      </c>
      <c r="C12" s="47">
        <v>2E-3</v>
      </c>
    </row>
    <row r="13" spans="1:7">
      <c r="A13" s="70" t="s">
        <v>10</v>
      </c>
      <c r="B13" s="72" t="s">
        <v>11</v>
      </c>
      <c r="C13" s="47">
        <v>2.5000000000000001E-2</v>
      </c>
    </row>
    <row r="14" spans="1:7">
      <c r="A14" s="70" t="s">
        <v>12</v>
      </c>
      <c r="B14" s="72" t="s">
        <v>13</v>
      </c>
      <c r="C14" s="47">
        <v>0.08</v>
      </c>
    </row>
    <row r="15" spans="1:7">
      <c r="A15" s="70" t="s">
        <v>14</v>
      </c>
      <c r="B15" s="72" t="s">
        <v>15</v>
      </c>
      <c r="C15" s="47">
        <v>0.03</v>
      </c>
    </row>
    <row r="16" spans="1:7">
      <c r="A16" s="70" t="s">
        <v>16</v>
      </c>
      <c r="B16" s="72" t="s">
        <v>17</v>
      </c>
      <c r="C16" s="47">
        <v>6.0000000000000001E-3</v>
      </c>
    </row>
    <row r="17" spans="1:3">
      <c r="A17" s="74" t="s">
        <v>18</v>
      </c>
      <c r="B17" s="75" t="s">
        <v>19</v>
      </c>
      <c r="C17" s="47">
        <v>0.01</v>
      </c>
    </row>
    <row r="18" spans="1:3">
      <c r="A18" s="76"/>
      <c r="B18" s="77" t="s">
        <v>31</v>
      </c>
      <c r="C18" s="73">
        <f>SUM(C9:C17)</f>
        <v>0.17800000000000002</v>
      </c>
    </row>
    <row r="19" spans="1:3" ht="3.95" customHeight="1">
      <c r="A19" s="30"/>
      <c r="B19" s="20"/>
      <c r="C19" s="63"/>
    </row>
    <row r="20" spans="1:3">
      <c r="A20" s="125" t="s">
        <v>53</v>
      </c>
      <c r="B20" s="126"/>
      <c r="C20" s="64"/>
    </row>
    <row r="21" spans="1:3">
      <c r="A21" s="69" t="s">
        <v>2</v>
      </c>
      <c r="B21" s="71" t="s">
        <v>22</v>
      </c>
      <c r="C21" s="46">
        <v>8.7900000000000006E-2</v>
      </c>
    </row>
    <row r="22" spans="1:3">
      <c r="A22" s="70" t="s">
        <v>4</v>
      </c>
      <c r="B22" s="72" t="s">
        <v>24</v>
      </c>
      <c r="C22" s="47">
        <v>1.2200000000000001E-2</v>
      </c>
    </row>
    <row r="23" spans="1:3">
      <c r="A23" s="70" t="s">
        <v>6</v>
      </c>
      <c r="B23" s="72" t="s">
        <v>25</v>
      </c>
      <c r="C23" s="47">
        <v>6.9999999999999999E-4</v>
      </c>
    </row>
    <row r="24" spans="1:3">
      <c r="A24" s="70" t="s">
        <v>8</v>
      </c>
      <c r="B24" s="72" t="s">
        <v>26</v>
      </c>
      <c r="C24" s="47">
        <v>6.4999999999999997E-3</v>
      </c>
    </row>
    <row r="25" spans="1:3">
      <c r="A25" s="70" t="s">
        <v>10</v>
      </c>
      <c r="B25" s="72" t="s">
        <v>27</v>
      </c>
      <c r="C25" s="47">
        <v>2.2000000000000001E-3</v>
      </c>
    </row>
    <row r="26" spans="1:3">
      <c r="A26" s="70" t="s">
        <v>12</v>
      </c>
      <c r="B26" s="72" t="s">
        <v>28</v>
      </c>
      <c r="C26" s="47">
        <v>5.1000000000000004E-3</v>
      </c>
    </row>
    <row r="27" spans="1:3">
      <c r="A27" s="70" t="s">
        <v>14</v>
      </c>
      <c r="B27" s="72" t="s">
        <v>49</v>
      </c>
      <c r="C27" s="47">
        <v>4.4600000000000001E-2</v>
      </c>
    </row>
    <row r="28" spans="1:3">
      <c r="A28" s="74" t="s">
        <v>16</v>
      </c>
      <c r="B28" s="78" t="s">
        <v>30</v>
      </c>
      <c r="C28" s="47">
        <v>0.19370000000000001</v>
      </c>
    </row>
    <row r="29" spans="1:3">
      <c r="A29" s="32"/>
      <c r="B29" s="77" t="s">
        <v>31</v>
      </c>
      <c r="C29" s="73">
        <f>SUM(C21:C28)</f>
        <v>0.35289999999999999</v>
      </c>
    </row>
    <row r="30" spans="1:3" ht="3.95" customHeight="1">
      <c r="A30" s="33"/>
      <c r="B30" s="20"/>
      <c r="C30" s="63"/>
    </row>
    <row r="31" spans="1:3">
      <c r="A31" s="125" t="s">
        <v>54</v>
      </c>
      <c r="B31" s="126"/>
      <c r="C31" s="64"/>
    </row>
    <row r="32" spans="1:3">
      <c r="A32" s="69" t="s">
        <v>2</v>
      </c>
      <c r="B32" s="71" t="s">
        <v>23</v>
      </c>
      <c r="C32" s="46">
        <v>2.93E-2</v>
      </c>
    </row>
    <row r="33" spans="1:6">
      <c r="A33" s="74" t="s">
        <v>4</v>
      </c>
      <c r="B33" s="78" t="s">
        <v>29</v>
      </c>
      <c r="C33" s="47">
        <v>9.2799999999999994E-2</v>
      </c>
    </row>
    <row r="34" spans="1:6">
      <c r="A34" s="32"/>
      <c r="B34" s="77" t="s">
        <v>31</v>
      </c>
      <c r="C34" s="73">
        <f>SUM(C32:C33)</f>
        <v>0.12209999999999999</v>
      </c>
    </row>
    <row r="35" spans="1:6" ht="3.95" customHeight="1">
      <c r="A35" s="33"/>
      <c r="B35" s="22"/>
      <c r="C35" s="28"/>
    </row>
    <row r="36" spans="1:6">
      <c r="A36" s="125" t="s">
        <v>55</v>
      </c>
      <c r="B36" s="126"/>
      <c r="C36" s="64"/>
    </row>
    <row r="37" spans="1:6">
      <c r="A37" s="69" t="s">
        <v>2</v>
      </c>
      <c r="B37" s="71" t="s">
        <v>56</v>
      </c>
      <c r="C37" s="46">
        <v>4.9599999999999998E-2</v>
      </c>
    </row>
    <row r="38" spans="1:6">
      <c r="A38" s="70" t="s">
        <v>4</v>
      </c>
      <c r="B38" s="72" t="s">
        <v>57</v>
      </c>
      <c r="C38" s="47">
        <v>1.24E-2</v>
      </c>
    </row>
    <row r="39" spans="1:6">
      <c r="A39" s="70" t="s">
        <v>6</v>
      </c>
      <c r="B39" s="72" t="s">
        <v>58</v>
      </c>
      <c r="C39" s="47">
        <v>8.5199999999999998E-2</v>
      </c>
    </row>
    <row r="40" spans="1:6">
      <c r="A40" s="70" t="s">
        <v>8</v>
      </c>
      <c r="B40" s="72" t="s">
        <v>59</v>
      </c>
      <c r="C40" s="47">
        <v>1.66E-2</v>
      </c>
    </row>
    <row r="41" spans="1:6">
      <c r="A41" s="74" t="s">
        <v>10</v>
      </c>
      <c r="B41" s="78" t="s">
        <v>60</v>
      </c>
      <c r="C41" s="47">
        <v>8.2000000000000007E-3</v>
      </c>
      <c r="F41" s="15"/>
    </row>
    <row r="42" spans="1:6">
      <c r="A42" s="79"/>
      <c r="B42" s="77" t="s">
        <v>31</v>
      </c>
      <c r="C42" s="73">
        <f>SUM(C37:C41)</f>
        <v>0.17200000000000001</v>
      </c>
    </row>
    <row r="43" spans="1:6" ht="3.95" customHeight="1">
      <c r="A43" s="33"/>
      <c r="B43" s="20"/>
      <c r="C43" s="63"/>
    </row>
    <row r="44" spans="1:6">
      <c r="A44" s="125" t="s">
        <v>61</v>
      </c>
      <c r="B44" s="126"/>
      <c r="C44" s="65"/>
    </row>
    <row r="45" spans="1:6">
      <c r="A45" s="69" t="s">
        <v>2</v>
      </c>
      <c r="B45" s="71" t="s">
        <v>64</v>
      </c>
      <c r="C45" s="46">
        <v>2.9999999999999997E-4</v>
      </c>
      <c r="E45" s="15"/>
    </row>
    <row r="46" spans="1:6">
      <c r="A46" s="70" t="s">
        <v>4</v>
      </c>
      <c r="B46" s="72" t="s">
        <v>65</v>
      </c>
      <c r="C46" s="47">
        <v>1E-4</v>
      </c>
      <c r="E46" s="15"/>
    </row>
    <row r="47" spans="1:6">
      <c r="A47" s="70" t="s">
        <v>6</v>
      </c>
      <c r="B47" s="72" t="s">
        <v>66</v>
      </c>
      <c r="C47" s="47">
        <v>6.7999999999999996E-3</v>
      </c>
      <c r="E47" s="15"/>
    </row>
    <row r="48" spans="1:6">
      <c r="A48" s="70" t="s">
        <v>8</v>
      </c>
      <c r="B48" s="72" t="s">
        <v>67</v>
      </c>
      <c r="C48" s="47">
        <v>5.9999999999999995E-4</v>
      </c>
      <c r="E48" s="15"/>
    </row>
    <row r="49" spans="1:7">
      <c r="A49" s="74" t="s">
        <v>10</v>
      </c>
      <c r="B49" s="78" t="s">
        <v>68</v>
      </c>
      <c r="C49" s="47">
        <v>5.1999999999999998E-3</v>
      </c>
      <c r="E49" s="15"/>
    </row>
    <row r="50" spans="1:7">
      <c r="A50" s="32"/>
      <c r="B50" s="77" t="s">
        <v>31</v>
      </c>
      <c r="C50" s="73">
        <f>SUM(C45:C49)</f>
        <v>1.2999999999999999E-2</v>
      </c>
    </row>
    <row r="51" spans="1:7" ht="3.95" customHeight="1">
      <c r="A51" s="33"/>
      <c r="B51" s="20"/>
      <c r="C51" s="63"/>
    </row>
    <row r="52" spans="1:7">
      <c r="A52" s="125" t="s">
        <v>69</v>
      </c>
      <c r="B52" s="126"/>
      <c r="C52" s="65"/>
    </row>
    <row r="53" spans="1:7">
      <c r="A53" s="81" t="s">
        <v>2</v>
      </c>
      <c r="B53" s="82" t="s">
        <v>70</v>
      </c>
      <c r="C53" s="46">
        <v>2.9999999999999997E-4</v>
      </c>
    </row>
    <row r="54" spans="1:7">
      <c r="A54" s="32"/>
      <c r="B54" s="77" t="s">
        <v>31</v>
      </c>
      <c r="C54" s="80">
        <f>((+C18)*(C29+C34))</f>
        <v>8.455E-2</v>
      </c>
    </row>
    <row r="55" spans="1:7" ht="3.95" customHeight="1">
      <c r="A55" s="33"/>
      <c r="B55" s="20"/>
      <c r="C55" s="63"/>
    </row>
    <row r="56" spans="1:7" ht="13.5" thickBot="1">
      <c r="A56" s="66"/>
      <c r="B56" s="67" t="s">
        <v>38</v>
      </c>
      <c r="C56" s="68">
        <f>C18+C29+C34+C42+C50+C54</f>
        <v>0.92255000000000009</v>
      </c>
      <c r="E56" s="15"/>
    </row>
    <row r="57" spans="1:7" ht="24" customHeight="1" thickTop="1">
      <c r="A57" s="113" t="s">
        <v>41</v>
      </c>
      <c r="B57" s="113"/>
      <c r="C57" s="113"/>
      <c r="D57" s="11"/>
      <c r="E57" s="12"/>
    </row>
    <row r="58" spans="1:7" ht="22.5" customHeight="1">
      <c r="A58" s="101" t="s">
        <v>43</v>
      </c>
      <c r="B58" s="101"/>
      <c r="C58" s="16" t="s">
        <v>44</v>
      </c>
      <c r="D58" s="13"/>
      <c r="E58" s="12"/>
    </row>
    <row r="59" spans="1:7">
      <c r="A59" s="101" t="s">
        <v>42</v>
      </c>
      <c r="B59" s="101"/>
      <c r="C59" s="101"/>
      <c r="D59" s="10"/>
      <c r="E59" s="10"/>
      <c r="F59" s="10"/>
      <c r="G59" s="10"/>
    </row>
    <row r="60" spans="1:7" ht="15.75" customHeight="1">
      <c r="A60" s="101"/>
      <c r="B60" s="101"/>
      <c r="C60" s="101"/>
      <c r="D60" s="10"/>
      <c r="E60" s="10"/>
      <c r="F60" s="10"/>
      <c r="G60" s="10"/>
    </row>
    <row r="61" spans="1:7" ht="36" customHeight="1">
      <c r="A61" s="122"/>
      <c r="B61" s="122"/>
      <c r="C61" s="122"/>
      <c r="D61" s="14"/>
      <c r="E61" s="14"/>
      <c r="F61" s="14"/>
      <c r="G61" s="14"/>
    </row>
    <row r="62" spans="1:7">
      <c r="A62" s="18"/>
      <c r="B62" s="19"/>
      <c r="C62" s="18"/>
    </row>
    <row r="63" spans="1:7">
      <c r="A63" s="18"/>
      <c r="B63" s="61"/>
      <c r="C63" s="18"/>
    </row>
    <row r="64" spans="1:7">
      <c r="A64" s="18"/>
      <c r="B64" s="61"/>
      <c r="C64" s="18"/>
    </row>
    <row r="65" spans="1:3">
      <c r="A65" s="18"/>
      <c r="B65" s="18"/>
      <c r="C65" s="18"/>
    </row>
    <row r="66" spans="1:3">
      <c r="A66" s="18"/>
      <c r="B66" s="18"/>
      <c r="C66" s="18"/>
    </row>
    <row r="67" spans="1:3">
      <c r="A67" s="18"/>
      <c r="B67" s="18"/>
      <c r="C67" s="18"/>
    </row>
    <row r="68" spans="1:3">
      <c r="A68" s="18"/>
      <c r="B68" s="18"/>
      <c r="C68" s="18"/>
    </row>
    <row r="69" spans="1:3">
      <c r="A69" s="18"/>
      <c r="B69" s="18"/>
      <c r="C69" s="18"/>
    </row>
    <row r="70" spans="1:3">
      <c r="A70" s="18"/>
      <c r="B70" s="18"/>
      <c r="C70" s="18"/>
    </row>
    <row r="71" spans="1:3">
      <c r="A71" s="18"/>
      <c r="B71" s="18"/>
      <c r="C71" s="18"/>
    </row>
    <row r="72" spans="1:3">
      <c r="A72" s="18"/>
      <c r="B72" s="18"/>
      <c r="C72" s="18"/>
    </row>
    <row r="73" spans="1:3">
      <c r="A73" s="18"/>
      <c r="B73" s="18"/>
      <c r="C73" s="18"/>
    </row>
    <row r="74" spans="1:3">
      <c r="A74" s="18"/>
      <c r="B74" s="18"/>
      <c r="C74" s="18"/>
    </row>
    <row r="75" spans="1:3">
      <c r="A75" s="18"/>
      <c r="B75" s="18"/>
      <c r="C75" s="18"/>
    </row>
    <row r="76" spans="1:3">
      <c r="A76" s="18"/>
      <c r="B76" s="18"/>
      <c r="C76" s="18"/>
    </row>
    <row r="77" spans="1:3">
      <c r="A77" s="18"/>
      <c r="B77" s="18"/>
      <c r="C77" s="18"/>
    </row>
  </sheetData>
  <mergeCells count="17">
    <mergeCell ref="A58:B58"/>
    <mergeCell ref="A59:C60"/>
    <mergeCell ref="A61:C61"/>
    <mergeCell ref="A8:B8"/>
    <mergeCell ref="A20:B20"/>
    <mergeCell ref="A31:B31"/>
    <mergeCell ref="A36:B36"/>
    <mergeCell ref="A44:B44"/>
    <mergeCell ref="A57:C57"/>
    <mergeCell ref="A52:B52"/>
    <mergeCell ref="A7:C7"/>
    <mergeCell ref="A5:C5"/>
    <mergeCell ref="A3:C3"/>
    <mergeCell ref="A1:C1"/>
    <mergeCell ref="A2:C2"/>
    <mergeCell ref="A4:C4"/>
    <mergeCell ref="A6:C6"/>
  </mergeCells>
  <printOptions horizontalCentered="1"/>
  <pageMargins left="0" right="0" top="0.43307086614173229" bottom="0.31496062992125984" header="0.27559055118110237" footer="0.31496062992125984"/>
  <pageSetup paperSize="9" scale="90" orientation="portrait" horizontalDpi="300" verticalDpi="300" r:id="rId1"/>
  <headerFooter alignWithMargins="0">
    <oddHeader>&amp;RFl.______
Processo n.º 23069.153783/2020-96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ENCARGOS SOCIAIS -SINAPI</vt:lpstr>
      <vt:lpstr>ENCARGOS SOCIAIS - SCO-RJ</vt:lpstr>
      <vt:lpstr>'ENCARGOS SOCIAIS - SCO-RJ'!Area_de_impressao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 Caldas Jr</cp:lastModifiedBy>
  <cp:lastPrinted>2020-08-20T20:08:52Z</cp:lastPrinted>
  <dcterms:created xsi:type="dcterms:W3CDTF">2013-12-09T15:32:24Z</dcterms:created>
  <dcterms:modified xsi:type="dcterms:W3CDTF">2020-08-20T20:08:57Z</dcterms:modified>
</cp:coreProperties>
</file>