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u Drive\CCON JP\2020\LICITACOES\Limpeza Oriximina\"/>
    </mc:Choice>
  </mc:AlternateContent>
  <xr:revisionPtr revIDLastSave="0" documentId="8_{6783BE10-872D-4E8F-B119-3219F448A7D9}" xr6:coauthVersionLast="45" xr6:coauthVersionMax="45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RESUMO" sheetId="1" r:id="rId1"/>
    <sheet name="Resumo Metragens" sheetId="4" r:id="rId2"/>
    <sheet name="Enderecos das Unidades" sheetId="7" r:id="rId3"/>
  </sheets>
  <externalReferences>
    <externalReference r:id="rId4"/>
  </externalReferences>
  <definedNames>
    <definedName name="_xlnm._FilterDatabase" localSheetId="2" hidden="1">'Enderecos das Unidades'!#REF!</definedName>
    <definedName name="_xlnm._FilterDatabase" localSheetId="0" hidden="1">RESUMO!#REF!</definedName>
    <definedName name="_xlnm._FilterDatabase" localSheetId="1" hidden="1">'Resumo Metragens'!#REF!</definedName>
    <definedName name="_xlnm.Print_Titles" localSheetId="2">'Enderecos das Unidades'!$5:$5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4" l="1"/>
  <c r="F11" i="4" s="1"/>
  <c r="D12" i="4"/>
  <c r="C14" i="1" l="1"/>
  <c r="C8" i="1"/>
  <c r="C25" i="4"/>
  <c r="B12" i="4"/>
  <c r="E10" i="4"/>
  <c r="F10" i="4" s="1"/>
  <c r="E9" i="4"/>
  <c r="F9" i="4" s="1"/>
  <c r="E8" i="4"/>
  <c r="F8" i="4" s="1"/>
  <c r="F12" i="4" l="1"/>
  <c r="D14" i="1" l="1"/>
  <c r="E14" i="1" s="1"/>
  <c r="F14" i="1" s="1"/>
  <c r="B25" i="4"/>
  <c r="D25" i="4" s="1"/>
  <c r="D26" i="4" s="1"/>
  <c r="D8" i="1"/>
  <c r="E25" i="4" l="1"/>
  <c r="E26" i="4" s="1"/>
  <c r="F15" i="1" l="1"/>
  <c r="E15" i="1"/>
  <c r="E8" i="1" l="1"/>
  <c r="F8" i="1" s="1"/>
  <c r="F9" i="1" l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JoaoPaulo</author>
  </authors>
  <commentList>
    <comment ref="D5" authorId="0" shapeId="0" xr:uid="{765D669E-C036-4A8E-BE57-549E7212C7EE}">
      <text>
        <r>
          <rPr>
            <b/>
            <sz val="9"/>
            <color indexed="81"/>
            <rFont val="Segoe UI"/>
            <family val="2"/>
          </rPr>
          <t>De acordo com a Produtividade estabelecida pelo Licitante.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" authorId="0" shapeId="0" xr:uid="{87144600-3DF8-4F04-83B5-310B8C243A12}">
      <text>
        <r>
          <rPr>
            <b/>
            <sz val="9"/>
            <color indexed="81"/>
            <rFont val="Segoe UI"/>
            <family val="2"/>
          </rPr>
          <t>Conforme Planilha de Formação de Custo Anexo IV-B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<sst xmlns="http://schemas.openxmlformats.org/spreadsheetml/2006/main" count="86" uniqueCount="62">
  <si>
    <t>PRÓ-REITORIA DE ADMINISTRAÇÃO</t>
  </si>
  <si>
    <t>COORDENAÇÃO DE CONTRATOS</t>
  </si>
  <si>
    <t>TIPO DE ÁREA</t>
  </si>
  <si>
    <t>VALOR TOTAL</t>
  </si>
  <si>
    <t>ÁREA</t>
  </si>
  <si>
    <t>VALOR</t>
  </si>
  <si>
    <t>SUBTOTAL</t>
  </si>
  <si>
    <t xml:space="preserve"> Valores limites Mínimos e Máximos MPOG * </t>
  </si>
  <si>
    <t>R$</t>
  </si>
  <si>
    <t>(M²)</t>
  </si>
  <si>
    <t>(R$/M2)</t>
  </si>
  <si>
    <t>(R$)</t>
  </si>
  <si>
    <t xml:space="preserve"> I - Área Interna</t>
  </si>
  <si>
    <t>TOTAL</t>
  </si>
  <si>
    <t>* Fonte: &lt;https://www.comprasgovernamentais.gov.br/index.php/cadernos-tecnicos-e-valores-limites?layout=edit&amp;id=471&gt;</t>
  </si>
  <si>
    <t>* Fonte: &lt;https://www.comprasgovernamentais.gov.br/index.php/cadernos-tecnicos-e-valores-limites?layout=edit&amp;id=466&gt;</t>
  </si>
  <si>
    <t>ANEXO II - RESUMO DOS LOCAIS DE EXECUÇÃO DE SERVIÇOS SUGESTIVOS E ESTIMATIVOS</t>
  </si>
  <si>
    <t>ITEM</t>
  </si>
  <si>
    <t>PREÇO HOMEM-MÊS</t>
  </si>
  <si>
    <t>[a]</t>
  </si>
  <si>
    <t>[b]</t>
  </si>
  <si>
    <t>[c] = [a] x [b]</t>
  </si>
  <si>
    <t>ÁREA INTERNA</t>
  </si>
  <si>
    <t>Encarregado</t>
  </si>
  <si>
    <t>[c]</t>
  </si>
  <si>
    <t>RESUMO</t>
  </si>
  <si>
    <t>Custo Mensal</t>
  </si>
  <si>
    <t>Custo Anual</t>
  </si>
  <si>
    <t>[d] = [c] x 12</t>
  </si>
  <si>
    <r>
      <t>(R$/M</t>
    </r>
    <r>
      <rPr>
        <b/>
        <vertAlign val="superscript"/>
        <sz val="12"/>
        <color indexed="8"/>
        <rFont val="Calibri"/>
        <family val="2"/>
        <scheme val="minor"/>
      </rPr>
      <t>2</t>
    </r>
    <r>
      <rPr>
        <b/>
        <sz val="12"/>
        <color indexed="8"/>
        <rFont val="Calibri"/>
        <family val="2"/>
        <scheme val="minor"/>
      </rPr>
      <t>)</t>
    </r>
  </si>
  <si>
    <r>
      <t>Custo M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</si>
  <si>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>(M</t>
    </r>
    <r>
      <rPr>
        <b/>
        <vertAlign val="superscript"/>
        <sz val="12"/>
        <color indexed="8"/>
        <rFont val="Calibri"/>
        <family val="2"/>
        <scheme val="minor"/>
      </rPr>
      <t>2</t>
    </r>
    <r>
      <rPr>
        <b/>
        <sz val="12"/>
        <color indexed="8"/>
        <rFont val="Calibri"/>
        <family val="2"/>
        <scheme val="minor"/>
      </rPr>
      <t>)</t>
    </r>
  </si>
  <si>
    <r>
      <t>(R$</t>
    </r>
    <r>
      <rPr>
        <b/>
        <sz val="12"/>
        <color indexed="8"/>
        <rFont val="Calibri"/>
        <family val="2"/>
        <scheme val="minor"/>
      </rPr>
      <t>)</t>
    </r>
  </si>
  <si>
    <r>
      <t>Quantidade M</t>
    </r>
    <r>
      <rPr>
        <b/>
        <vertAlign val="superscript"/>
        <sz val="12"/>
        <color indexed="8"/>
        <rFont val="Calibri"/>
        <family val="2"/>
        <scheme val="minor"/>
      </rPr>
      <t>2</t>
    </r>
    <r>
      <rPr>
        <b/>
        <sz val="12"/>
        <color indexed="8"/>
        <rFont val="Calibri"/>
        <family val="2"/>
        <scheme val="minor"/>
      </rPr>
      <t xml:space="preserve"> - RJ OU PA</t>
    </r>
  </si>
  <si>
    <t>Item</t>
  </si>
  <si>
    <t>Prédio</t>
  </si>
  <si>
    <t>Endereço</t>
  </si>
  <si>
    <t>Descrição</t>
  </si>
  <si>
    <t>Servente Líder</t>
  </si>
  <si>
    <t>ÁREA TOTAL [a]</t>
  </si>
  <si>
    <t>MÃO DE OBRA ESTIMADA</t>
  </si>
  <si>
    <t>QTDADE ESTIMADA [b]</t>
  </si>
  <si>
    <t>[d] = [b] x [c]/[a]</t>
  </si>
  <si>
    <t>Legenda Produtividade:</t>
  </si>
  <si>
    <t>AI - ÁREA INTERNA COMUM</t>
  </si>
  <si>
    <t>Produtividade = (AI)/1200 + (AI)/15*1200 + (AI)/30*1200</t>
  </si>
  <si>
    <t>WC - ÁREA INTERNA BANHEIRO</t>
  </si>
  <si>
    <t>Produtividade = (WC)/300 + (WC)/15*300 + (WC)/30*300</t>
  </si>
  <si>
    <t>LAB - ÁREA INTERNA DE LABORATÓRIOS E AMB. MÉDICOS</t>
  </si>
  <si>
    <t>Produtividade = (LAB)/450 + (LAB)/15*450 + (LAB)/30*450</t>
  </si>
  <si>
    <t>ESQ - ESQUADRIAS INTERNAS E EXTERNAS</t>
  </si>
  <si>
    <t>Produtividade = (ESQ)/1200 + (ESQ)/15*1200 + (ESQ)/30*1200</t>
  </si>
  <si>
    <t>AE - ÁREA EXTERNA</t>
  </si>
  <si>
    <t>Produtividade = (AE)/2700 + (AE)/15*2700 + (AE)/30*2700</t>
  </si>
  <si>
    <t>ITEM 2</t>
  </si>
  <si>
    <t>ITEM 1</t>
  </si>
  <si>
    <t>Servente 12X36H</t>
  </si>
  <si>
    <t>Servente 44H</t>
  </si>
  <si>
    <t>ANEXO II-A - RESUMO DOS LOCAIS DE EXECUÇÃO DE SERVIÇOS SUGESTIVOS E ESTIMATIVOS</t>
  </si>
  <si>
    <t>ORIXIMINÁ</t>
  </si>
  <si>
    <t>Extensão Oriximiná - Pará</t>
  </si>
  <si>
    <t>Travessa Carlos Maria Teixeira, sn Oriximiná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</si>
</sst>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0.00000000E+00"/>
    <numFmt numFmtId="165" formatCode="&quot;R$&quot;\ #,##0.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i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8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 wrapText="1"/>
    </xf>
    <xf numFmtId="8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8" fontId="3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8" fontId="1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 wrapText="1"/>
    </xf>
    <xf numFmtId="8" fontId="0" fillId="0" borderId="0" xfId="0" applyNumberFormat="1"/>
    <xf numFmtId="165" fontId="8" fillId="4" borderId="9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1" fontId="8" fillId="4" borderId="10" xfId="0" applyNumberFormat="1" applyFont="1" applyFill="1" applyBorder="1" applyAlignment="1">
      <alignment horizontal="center" vertical="center"/>
    </xf>
    <xf numFmtId="165" fontId="8" fillId="4" borderId="11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0" fontId="1" fillId="3" borderId="0" xfId="0" applyFont="1" applyFill="1"/>
    <xf numFmtId="1" fontId="8" fillId="3" borderId="0" xfId="0" applyNumberFormat="1" applyFont="1" applyFill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3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/>
    <xf numFmtId="0" fontId="11" fillId="0" borderId="3" xfId="0" applyFont="1" applyBorder="1" applyAlignment="1">
      <alignment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10" xfId="0" applyFont="1" applyBorder="1"/>
    <xf numFmtId="0" fontId="14" fillId="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165" fontId="2" fillId="4" borderId="12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vertical="center"/>
    </xf>
    <xf numFmtId="0" fontId="15" fillId="3" borderId="8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0" fontId="15" fillId="3" borderId="11" xfId="0" applyFont="1" applyFill="1" applyBorder="1" applyAlignment="1">
      <alignment horizontal="left" vertical="center"/>
    </xf>
    <xf numFmtId="0" fontId="13" fillId="5" borderId="7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D154497F-5AE8-4084-B4AE-D51FDE688E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%20Drive/CMC%20JOAO%20PAULO/2020/LICITACOES/Limpeza%20657.2020.30/Anexo%20IV-B%20-%20Planilha%20de%20Custos%20e%20Forma&#231;&#227;o%20de%20Pre&#231;os%20R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ente 44h"/>
      <sheetName val="Servente 12x36"/>
      <sheetName val="Servente Líder"/>
      <sheetName val="Encarregado"/>
      <sheetName val="Custo Total MDO"/>
    </sheetNames>
    <sheetDataSet>
      <sheetData sheetId="0"/>
      <sheetData sheetId="1"/>
      <sheetData sheetId="2"/>
      <sheetData sheetId="3"/>
      <sheetData sheetId="4">
        <row r="10">
          <cell r="F10">
            <v>4091.2451235321823</v>
          </cell>
        </row>
        <row r="11">
          <cell r="F11">
            <v>7543.5871088529757</v>
          </cell>
        </row>
        <row r="12">
          <cell r="F12">
            <v>4562.4196020796544</v>
          </cell>
        </row>
        <row r="13">
          <cell r="F13">
            <v>5788.4411073232513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opLeftCell="A2" zoomScaleNormal="100" zoomScaleSheetLayoutView="80" workbookViewId="0">
      <selection activeCell="E18" sqref="E18"/>
    </sheetView>
  </sheetViews>
  <sheetFormatPr defaultColWidth="9.109375" defaultRowHeight="13.8" x14ac:dyDescent="0.3"/>
  <cols>
    <col min="1" max="1" width="10" style="2" bestFit="1" customWidth="1"/>
    <col min="2" max="2" width="18.6640625" style="2" customWidth="1"/>
    <col min="3" max="3" width="31.44140625" style="2" customWidth="1"/>
    <col min="4" max="4" width="17" style="3" bestFit="1" customWidth="1"/>
    <col min="5" max="6" width="17" style="4" customWidth="1"/>
    <col min="7" max="7" width="14" style="4" bestFit="1" customWidth="1"/>
    <col min="8" max="8" width="14" style="4" customWidth="1"/>
    <col min="9" max="9" width="15.6640625" style="4" customWidth="1"/>
    <col min="10" max="16384" width="9.109375" style="1"/>
  </cols>
  <sheetData>
    <row r="1" spans="1:9" x14ac:dyDescent="0.3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x14ac:dyDescent="0.3">
      <c r="A2" s="63" t="s">
        <v>1</v>
      </c>
      <c r="B2" s="63"/>
      <c r="C2" s="63"/>
      <c r="D2" s="63"/>
      <c r="E2" s="63"/>
      <c r="F2" s="63"/>
      <c r="G2" s="63"/>
      <c r="H2" s="63"/>
      <c r="I2" s="63"/>
    </row>
    <row r="3" spans="1:9" x14ac:dyDescent="0.3">
      <c r="A3" s="63" t="s">
        <v>16</v>
      </c>
      <c r="B3" s="63"/>
      <c r="C3" s="63"/>
      <c r="D3" s="63"/>
      <c r="E3" s="63"/>
      <c r="F3" s="63"/>
      <c r="G3" s="63"/>
      <c r="H3" s="63"/>
      <c r="I3" s="63"/>
    </row>
    <row r="6" spans="1:9" ht="14.4" customHeight="1" x14ac:dyDescent="0.3">
      <c r="A6" s="64" t="s">
        <v>55</v>
      </c>
      <c r="B6" s="65" t="s">
        <v>2</v>
      </c>
      <c r="C6" s="5" t="s">
        <v>4</v>
      </c>
      <c r="D6" s="5" t="s">
        <v>5</v>
      </c>
      <c r="E6" s="5" t="s">
        <v>6</v>
      </c>
      <c r="F6" s="6" t="s">
        <v>3</v>
      </c>
      <c r="G6" s="66" t="s">
        <v>7</v>
      </c>
      <c r="H6" s="66"/>
      <c r="I6" s="1"/>
    </row>
    <row r="7" spans="1:9" ht="14.4" x14ac:dyDescent="0.3">
      <c r="A7" s="64"/>
      <c r="B7" s="65"/>
      <c r="C7" s="5" t="s">
        <v>9</v>
      </c>
      <c r="D7" s="5" t="s">
        <v>10</v>
      </c>
      <c r="E7" s="5" t="s">
        <v>11</v>
      </c>
      <c r="F7" s="6" t="s">
        <v>8</v>
      </c>
      <c r="G7" s="66"/>
      <c r="H7" s="66"/>
      <c r="I7" s="1"/>
    </row>
    <row r="8" spans="1:9" ht="14.4" x14ac:dyDescent="0.3">
      <c r="A8" s="64"/>
      <c r="B8" s="7" t="s">
        <v>12</v>
      </c>
      <c r="C8" s="8">
        <f>'Resumo Metragens'!B12</f>
        <v>462972.23</v>
      </c>
      <c r="D8" s="9">
        <f>'Resumo Metragens'!F12</f>
        <v>3.3465479159763163</v>
      </c>
      <c r="E8" s="18">
        <f>D8*C8</f>
        <v>1549358.7514614076</v>
      </c>
      <c r="F8" s="10">
        <f>E8*12</f>
        <v>18592305.017536893</v>
      </c>
      <c r="G8" s="11">
        <v>3.05</v>
      </c>
      <c r="H8" s="11">
        <v>3.68</v>
      </c>
      <c r="I8" s="1"/>
    </row>
    <row r="9" spans="1:9" ht="14.4" x14ac:dyDescent="0.3">
      <c r="A9" s="64"/>
      <c r="B9" s="6" t="s">
        <v>13</v>
      </c>
      <c r="C9" s="5"/>
      <c r="D9" s="5"/>
      <c r="E9" s="13">
        <f>SUM(E8:E8)</f>
        <v>1549358.7514614076</v>
      </c>
      <c r="F9" s="13">
        <f>SUM(F8:F8)</f>
        <v>18592305.017536893</v>
      </c>
      <c r="G9" s="12"/>
      <c r="H9" s="12"/>
      <c r="I9" s="1"/>
    </row>
    <row r="10" spans="1:9" x14ac:dyDescent="0.3">
      <c r="A10" s="68" t="s">
        <v>14</v>
      </c>
      <c r="B10" s="68"/>
      <c r="C10" s="68"/>
      <c r="D10" s="68"/>
      <c r="E10" s="68"/>
      <c r="F10" s="68"/>
      <c r="G10" s="68"/>
      <c r="H10" s="68"/>
      <c r="I10" s="68"/>
    </row>
    <row r="12" spans="1:9" ht="14.4" x14ac:dyDescent="0.3">
      <c r="A12" s="67" t="s">
        <v>54</v>
      </c>
      <c r="B12" s="65" t="s">
        <v>2</v>
      </c>
      <c r="C12" s="5" t="s">
        <v>4</v>
      </c>
      <c r="D12" s="5" t="s">
        <v>5</v>
      </c>
      <c r="E12" s="5" t="s">
        <v>6</v>
      </c>
      <c r="F12" s="6" t="s">
        <v>3</v>
      </c>
      <c r="G12" s="66" t="s">
        <v>7</v>
      </c>
      <c r="H12" s="66"/>
      <c r="I12" s="1"/>
    </row>
    <row r="13" spans="1:9" ht="14.4" x14ac:dyDescent="0.3">
      <c r="A13" s="67"/>
      <c r="B13" s="65"/>
      <c r="C13" s="5" t="s">
        <v>9</v>
      </c>
      <c r="D13" s="5" t="s">
        <v>10</v>
      </c>
      <c r="E13" s="5" t="s">
        <v>11</v>
      </c>
      <c r="F13" s="6" t="s">
        <v>8</v>
      </c>
      <c r="G13" s="66"/>
      <c r="H13" s="66"/>
      <c r="I13" s="1"/>
    </row>
    <row r="14" spans="1:9" ht="14.4" x14ac:dyDescent="0.3">
      <c r="A14" s="67"/>
      <c r="B14" s="7" t="s">
        <v>12</v>
      </c>
      <c r="C14" s="8" t="e">
        <f>#REF!</f>
        <v>#REF!</v>
      </c>
      <c r="D14" s="51" t="e">
        <f>#REF!</f>
        <v>#REF!</v>
      </c>
      <c r="E14" s="51" t="e">
        <f>D14*C14</f>
        <v>#REF!</v>
      </c>
      <c r="F14" s="51" t="e">
        <f>E14*12</f>
        <v>#REF!</v>
      </c>
      <c r="G14" s="52">
        <v>2.79</v>
      </c>
      <c r="H14" s="52">
        <v>3.36</v>
      </c>
      <c r="I14" s="1"/>
    </row>
    <row r="15" spans="1:9" ht="14.4" x14ac:dyDescent="0.3">
      <c r="A15" s="67"/>
      <c r="B15" s="6" t="s">
        <v>13</v>
      </c>
      <c r="C15" s="5"/>
      <c r="D15" s="5"/>
      <c r="E15" s="13" t="e">
        <f>SUM(E14:E14)</f>
        <v>#REF!</v>
      </c>
      <c r="F15" s="13" t="e">
        <f>SUM(F14:F14)</f>
        <v>#REF!</v>
      </c>
      <c r="G15" s="12"/>
      <c r="H15" s="12"/>
      <c r="I15" s="1"/>
    </row>
    <row r="16" spans="1:9" x14ac:dyDescent="0.3">
      <c r="A16" s="68" t="s">
        <v>15</v>
      </c>
      <c r="B16" s="68"/>
      <c r="C16" s="68"/>
      <c r="D16" s="68"/>
      <c r="E16" s="68"/>
      <c r="F16" s="68"/>
      <c r="G16" s="68"/>
      <c r="H16" s="68"/>
      <c r="I16" s="68"/>
    </row>
  </sheetData>
  <mergeCells count="11">
    <mergeCell ref="A12:A15"/>
    <mergeCell ref="B12:B13"/>
    <mergeCell ref="G12:H13"/>
    <mergeCell ref="A10:I10"/>
    <mergeCell ref="A16:I16"/>
    <mergeCell ref="A1:I1"/>
    <mergeCell ref="A2:I2"/>
    <mergeCell ref="A3:I3"/>
    <mergeCell ref="A6:A9"/>
    <mergeCell ref="B6:B7"/>
    <mergeCell ref="G6:H7"/>
  </mergeCell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&amp;L&amp;G&amp;CPROCESSO 23069.000657/2020-30
PREGÃO ELETRÔNICO XXX/2020    
&amp;R&amp;G</oddHeader>
    <oddFooter>&amp;L&amp;"-,Itálico"&amp;9ANEXO II- DEMONSTRATIVO DE LOCAIS DE LIMPEZA
(PODENDO SURGIR NOVAS UNIDADES)&amp;R&amp;9&amp;P/&amp;N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0E380-F13F-4EF5-9083-CCAA1D129833}">
  <sheetPr>
    <pageSetUpPr fitToPage="1"/>
  </sheetPr>
  <dimension ref="A1:J26"/>
  <sheetViews>
    <sheetView topLeftCell="A16" zoomScaleNormal="100" zoomScaleSheetLayoutView="80" workbookViewId="0">
      <selection activeCell="A22" sqref="A22:E26"/>
    </sheetView>
  </sheetViews>
  <sheetFormatPr defaultColWidth="9.109375" defaultRowHeight="13.8" x14ac:dyDescent="0.3"/>
  <cols>
    <col min="1" max="1" width="16" style="24" customWidth="1"/>
    <col min="2" max="2" width="14.77734375" style="24" customWidth="1"/>
    <col min="3" max="3" width="18.6640625" style="24" customWidth="1"/>
    <col min="4" max="4" width="13.5546875" style="24" customWidth="1"/>
    <col min="5" max="5" width="26.44140625" style="24" customWidth="1"/>
    <col min="6" max="6" width="17" style="25" bestFit="1" customWidth="1"/>
    <col min="7" max="7" width="16.6640625" style="26" bestFit="1" customWidth="1"/>
    <col min="8" max="8" width="14" style="26" bestFit="1" customWidth="1"/>
    <col min="9" max="9" width="17.44140625" style="26" customWidth="1"/>
    <col min="10" max="10" width="15.6640625" style="26" customWidth="1"/>
    <col min="11" max="16384" width="9.109375" style="23"/>
  </cols>
  <sheetData>
    <row r="1" spans="1:10" ht="13.8" customHeight="1" x14ac:dyDescent="0.3">
      <c r="A1" s="74" t="s">
        <v>0</v>
      </c>
      <c r="B1" s="74"/>
      <c r="C1" s="74"/>
      <c r="D1" s="74"/>
      <c r="E1" s="74"/>
      <c r="F1" s="74"/>
      <c r="G1" s="22"/>
      <c r="H1" s="22"/>
      <c r="I1" s="22"/>
      <c r="J1" s="22"/>
    </row>
    <row r="2" spans="1:10" ht="13.8" customHeight="1" x14ac:dyDescent="0.3">
      <c r="A2" s="74" t="s">
        <v>1</v>
      </c>
      <c r="B2" s="74"/>
      <c r="C2" s="74"/>
      <c r="D2" s="74"/>
      <c r="E2" s="74"/>
      <c r="F2" s="74"/>
      <c r="G2" s="22"/>
      <c r="H2" s="22"/>
      <c r="I2" s="22"/>
      <c r="J2" s="22"/>
    </row>
    <row r="3" spans="1:10" ht="13.8" customHeight="1" x14ac:dyDescent="0.3">
      <c r="A3" s="74" t="s">
        <v>16</v>
      </c>
      <c r="B3" s="74"/>
      <c r="C3" s="74"/>
      <c r="D3" s="74"/>
      <c r="E3" s="74"/>
      <c r="F3" s="74"/>
      <c r="G3" s="22"/>
      <c r="H3" s="22"/>
      <c r="I3" s="22"/>
      <c r="J3" s="22"/>
    </row>
    <row r="4" spans="1:10" ht="14.4" thickBot="1" x14ac:dyDescent="0.35"/>
    <row r="5" spans="1:10" ht="15.6" x14ac:dyDescent="0.3">
      <c r="A5" s="69" t="s">
        <v>17</v>
      </c>
      <c r="B5" s="71" t="s">
        <v>39</v>
      </c>
      <c r="C5" s="71" t="s">
        <v>40</v>
      </c>
      <c r="D5" s="71" t="s">
        <v>41</v>
      </c>
      <c r="E5" s="27" t="s">
        <v>18</v>
      </c>
      <c r="F5" s="28" t="s">
        <v>6</v>
      </c>
      <c r="G5"/>
      <c r="H5"/>
      <c r="J5" s="23"/>
    </row>
    <row r="6" spans="1:10" ht="17.399999999999999" x14ac:dyDescent="0.3">
      <c r="A6" s="70"/>
      <c r="B6" s="72"/>
      <c r="C6" s="72"/>
      <c r="D6" s="72"/>
      <c r="E6" s="20" t="s">
        <v>11</v>
      </c>
      <c r="F6" s="29" t="s">
        <v>29</v>
      </c>
      <c r="G6"/>
      <c r="H6"/>
      <c r="J6" s="23"/>
    </row>
    <row r="7" spans="1:10" ht="31.2" x14ac:dyDescent="0.3">
      <c r="A7" s="70"/>
      <c r="B7" s="72"/>
      <c r="C7" s="72"/>
      <c r="D7" s="72"/>
      <c r="E7" s="20" t="s">
        <v>24</v>
      </c>
      <c r="F7" s="29" t="s">
        <v>42</v>
      </c>
      <c r="G7"/>
      <c r="H7"/>
      <c r="J7" s="23"/>
    </row>
    <row r="8" spans="1:10" ht="15.6" x14ac:dyDescent="0.3">
      <c r="A8" s="75" t="s">
        <v>22</v>
      </c>
      <c r="B8" s="73">
        <v>462972.23</v>
      </c>
      <c r="C8" s="19" t="s">
        <v>23</v>
      </c>
      <c r="D8" s="21">
        <v>12</v>
      </c>
      <c r="E8" s="17">
        <f>'[1]Custo Total MDO'!$F$13</f>
        <v>5788.4411073232513</v>
      </c>
      <c r="F8" s="30">
        <f>D8*E8/B8</f>
        <v>0.15003339031345145</v>
      </c>
      <c r="G8" s="31"/>
      <c r="H8" s="31"/>
      <c r="J8" s="23"/>
    </row>
    <row r="9" spans="1:10" ht="15.6" x14ac:dyDescent="0.3">
      <c r="A9" s="75"/>
      <c r="B9" s="73"/>
      <c r="C9" s="19" t="s">
        <v>38</v>
      </c>
      <c r="D9" s="21">
        <v>25</v>
      </c>
      <c r="E9" s="17">
        <f>'[1]Custo Total MDO'!$F$12</f>
        <v>4562.4196020796544</v>
      </c>
      <c r="F9" s="30">
        <f>D9*E9/B8</f>
        <v>0.24636572705881596</v>
      </c>
      <c r="G9" s="31"/>
      <c r="H9" s="31"/>
      <c r="J9" s="23"/>
    </row>
    <row r="10" spans="1:10" ht="15.6" x14ac:dyDescent="0.3">
      <c r="A10" s="75"/>
      <c r="B10" s="73"/>
      <c r="C10" s="19" t="s">
        <v>57</v>
      </c>
      <c r="D10" s="21">
        <v>332</v>
      </c>
      <c r="E10" s="17">
        <f>'[1]Custo Total MDO'!$F$10</f>
        <v>4091.2451235321823</v>
      </c>
      <c r="F10" s="30">
        <f>D10*E10/B8</f>
        <v>2.9338549765991031</v>
      </c>
      <c r="G10" s="31"/>
      <c r="H10"/>
      <c r="J10" s="23"/>
    </row>
    <row r="11" spans="1:10" ht="15.6" x14ac:dyDescent="0.3">
      <c r="A11" s="54"/>
      <c r="B11" s="53"/>
      <c r="C11" s="19" t="s">
        <v>56</v>
      </c>
      <c r="D11" s="21">
        <v>1</v>
      </c>
      <c r="E11" s="17">
        <f>'[1]Custo Total MDO'!$F$11</f>
        <v>7543.5871088529757</v>
      </c>
      <c r="F11" s="30">
        <f>D11*E11/B8</f>
        <v>1.6293822004946119E-2</v>
      </c>
      <c r="G11" s="31"/>
      <c r="H11"/>
      <c r="J11" s="23"/>
    </row>
    <row r="12" spans="1:10" ht="16.2" thickBot="1" x14ac:dyDescent="0.35">
      <c r="A12" s="32" t="s">
        <v>13</v>
      </c>
      <c r="B12" s="33">
        <f>B8</f>
        <v>462972.23</v>
      </c>
      <c r="C12" s="55"/>
      <c r="D12" s="34">
        <f>SUM(D8:D11)</f>
        <v>370</v>
      </c>
      <c r="E12" s="55"/>
      <c r="F12" s="35">
        <f>SUM(F8:F11)</f>
        <v>3.3465479159763163</v>
      </c>
      <c r="G12" s="23"/>
      <c r="H12" s="23"/>
      <c r="I12" s="23"/>
      <c r="J12" s="23"/>
    </row>
    <row r="13" spans="1:10" ht="15.6" x14ac:dyDescent="0.3">
      <c r="A13" s="36"/>
      <c r="B13" s="36"/>
      <c r="C13" s="37"/>
      <c r="D13" s="38"/>
      <c r="E13" s="37"/>
      <c r="F13" s="36"/>
      <c r="G13" s="23"/>
      <c r="H13" s="23"/>
      <c r="I13" s="23"/>
      <c r="J13" s="23"/>
    </row>
    <row r="14" spans="1:10" ht="16.2" thickBot="1" x14ac:dyDescent="0.35">
      <c r="A14" s="36"/>
      <c r="B14" s="36"/>
      <c r="C14" s="37"/>
      <c r="D14" s="38"/>
      <c r="E14" s="37"/>
      <c r="F14" s="36"/>
      <c r="G14" s="23"/>
      <c r="H14" s="23"/>
      <c r="I14" s="23"/>
      <c r="J14" s="23"/>
    </row>
    <row r="15" spans="1:10" ht="41.4" x14ac:dyDescent="0.3">
      <c r="A15" s="76" t="s">
        <v>43</v>
      </c>
      <c r="B15" s="39" t="s">
        <v>44</v>
      </c>
      <c r="C15" s="79" t="s">
        <v>45</v>
      </c>
      <c r="D15" s="79"/>
      <c r="E15" s="80"/>
      <c r="F15" s="37"/>
      <c r="G15" s="40"/>
      <c r="H15" s="23"/>
      <c r="I15"/>
    </row>
    <row r="16" spans="1:10" ht="41.4" x14ac:dyDescent="0.3">
      <c r="A16" s="77"/>
      <c r="B16" s="41" t="s">
        <v>46</v>
      </c>
      <c r="C16" s="81" t="s">
        <v>47</v>
      </c>
      <c r="D16" s="81"/>
      <c r="E16" s="82"/>
      <c r="F16" s="37"/>
      <c r="G16" s="40"/>
      <c r="H16" s="23"/>
      <c r="I16"/>
    </row>
    <row r="17" spans="1:10" ht="55.2" x14ac:dyDescent="0.3">
      <c r="A17" s="77"/>
      <c r="B17" s="41" t="s">
        <v>48</v>
      </c>
      <c r="C17" s="81" t="s">
        <v>49</v>
      </c>
      <c r="D17" s="81"/>
      <c r="E17" s="82"/>
      <c r="F17" s="37"/>
      <c r="G17" s="40"/>
      <c r="H17" s="23"/>
      <c r="I17"/>
    </row>
    <row r="18" spans="1:10" ht="55.2" x14ac:dyDescent="0.3">
      <c r="A18" s="77"/>
      <c r="B18" s="41" t="s">
        <v>50</v>
      </c>
      <c r="C18" s="81" t="s">
        <v>51</v>
      </c>
      <c r="D18" s="81"/>
      <c r="E18" s="82"/>
      <c r="F18" s="37"/>
      <c r="G18" s="40"/>
      <c r="H18" s="23"/>
      <c r="I18"/>
    </row>
    <row r="19" spans="1:10" ht="28.2" thickBot="1" x14ac:dyDescent="0.35">
      <c r="A19" s="78"/>
      <c r="B19" s="42" t="s">
        <v>52</v>
      </c>
      <c r="C19" s="83" t="s">
        <v>53</v>
      </c>
      <c r="D19" s="83"/>
      <c r="E19" s="84"/>
      <c r="F19" s="37"/>
      <c r="G19" s="40"/>
      <c r="H19" s="23"/>
      <c r="I19"/>
    </row>
    <row r="20" spans="1:10" ht="14.4" x14ac:dyDescent="0.3">
      <c r="A20" s="43"/>
      <c r="B20" s="43"/>
      <c r="C20" s="37"/>
      <c r="D20" s="37"/>
      <c r="E20" s="37"/>
      <c r="F20" s="37"/>
      <c r="G20"/>
      <c r="H20" s="23"/>
      <c r="I20"/>
    </row>
    <row r="21" spans="1:10" ht="15" thickBot="1" x14ac:dyDescent="0.35">
      <c r="A21" s="23"/>
      <c r="B21" s="23"/>
      <c r="C21"/>
      <c r="D21"/>
      <c r="E21"/>
      <c r="F21"/>
      <c r="G21"/>
      <c r="H21"/>
      <c r="I21"/>
    </row>
    <row r="22" spans="1:10" ht="33" x14ac:dyDescent="0.3">
      <c r="A22" s="69" t="s">
        <v>25</v>
      </c>
      <c r="B22" s="27" t="s">
        <v>30</v>
      </c>
      <c r="C22" s="27" t="s">
        <v>33</v>
      </c>
      <c r="D22" s="27" t="s">
        <v>26</v>
      </c>
      <c r="E22" s="28" t="s">
        <v>27</v>
      </c>
      <c r="F22" s="44"/>
      <c r="G22"/>
      <c r="I22" s="23"/>
      <c r="J22" s="23"/>
    </row>
    <row r="23" spans="1:10" ht="17.399999999999999" x14ac:dyDescent="0.3">
      <c r="A23" s="70"/>
      <c r="B23" s="20" t="s">
        <v>29</v>
      </c>
      <c r="C23" s="20" t="s">
        <v>31</v>
      </c>
      <c r="D23" s="20" t="s">
        <v>11</v>
      </c>
      <c r="E23" s="29" t="s">
        <v>32</v>
      </c>
      <c r="F23"/>
      <c r="G23"/>
      <c r="I23" s="23"/>
      <c r="J23" s="23"/>
    </row>
    <row r="24" spans="1:10" ht="15.6" x14ac:dyDescent="0.3">
      <c r="A24" s="70"/>
      <c r="B24" s="20" t="s">
        <v>19</v>
      </c>
      <c r="C24" s="20" t="s">
        <v>20</v>
      </c>
      <c r="D24" s="20" t="s">
        <v>21</v>
      </c>
      <c r="E24" s="29" t="s">
        <v>28</v>
      </c>
      <c r="F24"/>
      <c r="G24"/>
      <c r="I24" s="23"/>
      <c r="J24" s="23"/>
    </row>
    <row r="25" spans="1:10" ht="15.6" x14ac:dyDescent="0.3">
      <c r="A25" s="45" t="s">
        <v>22</v>
      </c>
      <c r="B25" s="14">
        <f>F12</f>
        <v>3.3465479159763163</v>
      </c>
      <c r="C25" s="15">
        <f>B8</f>
        <v>462972.23</v>
      </c>
      <c r="D25" s="15">
        <f>B25*C25</f>
        <v>1549358.7514614076</v>
      </c>
      <c r="E25" s="46">
        <f>D25*12</f>
        <v>18592305.017536893</v>
      </c>
      <c r="F25"/>
      <c r="G25"/>
      <c r="I25" s="23"/>
      <c r="J25" s="23"/>
    </row>
    <row r="26" spans="1:10" ht="16.2" thickBot="1" x14ac:dyDescent="0.35">
      <c r="A26" s="47" t="s">
        <v>13</v>
      </c>
      <c r="B26" s="48"/>
      <c r="C26" s="48"/>
      <c r="D26" s="49">
        <f>SUM(D25:D25)</f>
        <v>1549358.7514614076</v>
      </c>
      <c r="E26" s="50">
        <f>SUM(E25:E25)</f>
        <v>18592305.017536893</v>
      </c>
      <c r="F26"/>
      <c r="G26"/>
      <c r="I26" s="23"/>
      <c r="J26" s="23"/>
    </row>
  </sheetData>
  <mergeCells count="16">
    <mergeCell ref="A22:A24"/>
    <mergeCell ref="B5:B7"/>
    <mergeCell ref="B8:B10"/>
    <mergeCell ref="A1:F1"/>
    <mergeCell ref="A2:F2"/>
    <mergeCell ref="A3:F3"/>
    <mergeCell ref="D5:D7"/>
    <mergeCell ref="A5:A7"/>
    <mergeCell ref="C5:C7"/>
    <mergeCell ref="A8:A10"/>
    <mergeCell ref="A15:A19"/>
    <mergeCell ref="C15:E15"/>
    <mergeCell ref="C16:E16"/>
    <mergeCell ref="C17:E17"/>
    <mergeCell ref="C18:E18"/>
    <mergeCell ref="C19:E19"/>
  </mergeCells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headerFooter>
    <oddHeader>&amp;L&amp;G&amp;CPROCESSO 23069.000657/2020-30
PREGÃO ELETRÔNICO XXX/2020    
&amp;R&amp;G</oddHeader>
    <oddFooter>&amp;L&amp;"-,Itálico"&amp;9ANEXO II- DEMONSTRATIVO DE LOCAIS DE LIMPEZA
(PODENDO SURGIR NOVAS UNIDADES)&amp;R&amp;9&amp;P/&amp;N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9A78-AD66-4C3B-954A-A3BA6AE3473B}">
  <dimension ref="A1:E6"/>
  <sheetViews>
    <sheetView tabSelected="1" zoomScaleNormal="100" zoomScaleSheetLayoutView="80" workbookViewId="0">
      <selection activeCell="E17" sqref="E17"/>
    </sheetView>
  </sheetViews>
  <sheetFormatPr defaultColWidth="9.109375" defaultRowHeight="13.8" x14ac:dyDescent="0.3"/>
  <cols>
    <col min="1" max="1" width="5.5546875" style="1" bestFit="1" customWidth="1"/>
    <col min="2" max="2" width="20" style="2" customWidth="1"/>
    <col min="3" max="3" width="6.6640625" style="2" bestFit="1" customWidth="1"/>
    <col min="4" max="4" width="42.33203125" style="16" customWidth="1"/>
    <col min="5" max="5" width="47.33203125" style="16" customWidth="1"/>
    <col min="6" max="16384" width="9.109375" style="1"/>
  </cols>
  <sheetData>
    <row r="1" spans="1:5" x14ac:dyDescent="0.3">
      <c r="B1" s="63" t="s">
        <v>0</v>
      </c>
      <c r="C1" s="63"/>
      <c r="D1" s="63"/>
      <c r="E1" s="63"/>
    </row>
    <row r="2" spans="1:5" x14ac:dyDescent="0.3">
      <c r="B2" s="63" t="s">
        <v>1</v>
      </c>
      <c r="C2" s="63"/>
      <c r="D2" s="63"/>
      <c r="E2" s="63"/>
    </row>
    <row r="3" spans="1:5" x14ac:dyDescent="0.3">
      <c r="B3" s="63" t="s">
        <v>58</v>
      </c>
      <c r="C3" s="63"/>
      <c r="D3" s="63"/>
      <c r="E3" s="63"/>
    </row>
    <row r="4" spans="1:5" ht="14.4" thickBot="1" x14ac:dyDescent="0.35"/>
    <row r="5" spans="1:5" x14ac:dyDescent="0.3">
      <c r="A5" s="58" t="s">
        <v>34</v>
      </c>
      <c r="B5" s="59" t="s">
        <v>37</v>
      </c>
      <c r="C5" s="59" t="s">
        <v>35</v>
      </c>
      <c r="D5" s="85" t="s">
        <v>36</v>
      </c>
      <c r="E5" s="86"/>
    </row>
    <row r="6" spans="1:5" ht="14.4" thickBot="1" x14ac:dyDescent="0.35">
      <c r="A6" s="62">
        <v>1</v>
      </c>
      <c r="B6" s="56" t="s">
        <v>59</v>
      </c>
      <c r="C6" s="57">
        <v>90</v>
      </c>
      <c r="D6" s="60" t="s">
        <v>60</v>
      </c>
      <c r="E6" s="61" t="s">
        <v>61</v>
      </c>
    </row>
  </sheetData>
  <mergeCells count="4">
    <mergeCell ref="B1:E1"/>
    <mergeCell ref="B2:E2"/>
    <mergeCell ref="B3:E3"/>
    <mergeCell ref="D5:E5"/>
  </mergeCells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headerFooter>
    <oddHeader>&amp;L&amp;G&amp;CPROCESSO 23069.157535/2020-14
PREGÃO ELETRÔNICO XXX/2020    
&amp;R&amp;G</oddHeader>
    <oddFooter>&amp;L&amp;"-,Itálico"&amp;9ANEXO II-A - RESUMO DOS LOCAIS DE EXECUÇÃO DE SERVIÇOS SUGESTIVOS E ESTIMATIVOS
ENDEREÇOS DAS UNIDADES&amp;R&amp;9&amp;P/&amp;N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RESUMO</vt:lpstr>
      <vt:lpstr>Resumo Metragens</vt:lpstr>
      <vt:lpstr>Enderecos das Unidades</vt:lpstr>
      <vt:lpstr>'Enderecos das Unidades'!Titulos_de_impressao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JoaoPaulo</cp:lastModifiedBy>
  <cp:lastPrinted>2020-02-28T04:20:53Z</cp:lastPrinted>
  <dcterms:created xsi:type="dcterms:W3CDTF">2019-07-30T23:05:19Z</dcterms:created>
  <dcterms:modified xsi:type="dcterms:W3CDTF">2020-08-31T02:54:54Z</dcterms:modified>
</cp:coreProperties>
</file>