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10" yWindow="1335" windowWidth="11475" windowHeight="9750"/>
  </bookViews>
  <sheets>
    <sheet name="Orçamen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0">Orçamento!$A$7:$N$43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J33" i="2" l="1"/>
  <c r="J32" i="2"/>
  <c r="J29" i="2"/>
  <c r="J28" i="2"/>
  <c r="J25" i="2"/>
  <c r="J24" i="2"/>
  <c r="J21" i="2"/>
  <c r="J20" i="2"/>
  <c r="J19" i="2"/>
  <c r="J18" i="2"/>
  <c r="J15" i="2"/>
  <c r="J14" i="2"/>
  <c r="J13" i="2"/>
  <c r="J12" i="2"/>
  <c r="I33" i="2"/>
  <c r="I29" i="2"/>
  <c r="I25" i="2"/>
  <c r="I21" i="2"/>
  <c r="I15" i="2"/>
  <c r="I20" i="2"/>
  <c r="I14" i="2"/>
  <c r="I32" i="2"/>
  <c r="I28" i="2"/>
  <c r="I24" i="2"/>
  <c r="I19" i="2"/>
  <c r="I18" i="2"/>
  <c r="K18" i="2" s="1"/>
  <c r="L18" i="2" s="1"/>
  <c r="I13" i="2"/>
  <c r="K13" i="2" s="1"/>
  <c r="L13" i="2" s="1"/>
  <c r="K24" i="2" l="1"/>
  <c r="L24" i="2" s="1"/>
  <c r="K14" i="2"/>
  <c r="L14" i="2" s="1"/>
  <c r="K21" i="2"/>
  <c r="L21" i="2" s="1"/>
  <c r="K29" i="2"/>
  <c r="L29" i="2" s="1"/>
  <c r="K19" i="2"/>
  <c r="L19" i="2" s="1"/>
  <c r="K28" i="2"/>
  <c r="L28" i="2" s="1"/>
  <c r="M27" i="2" s="1"/>
  <c r="K15" i="2"/>
  <c r="L15" i="2" s="1"/>
  <c r="K20" i="2"/>
  <c r="L20" i="2" s="1"/>
  <c r="K25" i="2"/>
  <c r="L25" i="2" s="1"/>
  <c r="M23" i="2" s="1"/>
  <c r="K32" i="2"/>
  <c r="L32" i="2" s="1"/>
  <c r="K33" i="2"/>
  <c r="L33" i="2" s="1"/>
  <c r="M31" i="2" l="1"/>
  <c r="M17" i="2"/>
  <c r="I12" i="2"/>
  <c r="K12" i="2" s="1"/>
  <c r="L12" i="2" s="1"/>
  <c r="M11" i="2" s="1"/>
  <c r="M35" i="2" s="1"/>
</calcChain>
</file>

<file path=xl/sharedStrings.xml><?xml version="1.0" encoding="utf-8"?>
<sst xmlns="http://schemas.openxmlformats.org/spreadsheetml/2006/main" count="112" uniqueCount="74">
  <si>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</si>
  <si>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</si>
  <si>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</si>
  <si>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</si>
  <si>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</si>
  <si>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</si>
  <si>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</si>
  <si>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</si>
  <si>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</si>
  <si>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</si>
  <si>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</si>
  <si>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</si>
  <si>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</si>
  <si>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No caso de não haver o insumo no SINAPI, foi mantido a referência de valor indicada na composição do SCO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</si>
  <si>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</si>
  <si>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</si>
  <si>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</si>
  <si>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</si>
  <si>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</si>
  <si>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</si>
  <si>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</si>
  <si>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SUBITEM</t>
  </si>
  <si>
    <t>1.</t>
  </si>
  <si>
    <t>1.1</t>
  </si>
  <si>
    <t>1.2</t>
  </si>
  <si>
    <t>2.</t>
  </si>
  <si>
    <t>2.1</t>
  </si>
  <si>
    <t>CREA/CAU:</t>
  </si>
  <si>
    <t>SE 20.10.1350 (A)</t>
  </si>
  <si>
    <t>SCO-Rio</t>
  </si>
  <si>
    <t>SE 20.10.1375 (A)</t>
  </si>
  <si>
    <r>
      <t xml:space="preserve">Levantamento topográfico, planialtimétrico e cadastral, executado de acordo com as especificações da Prefeitura da Cidade do Rio de Janeiro em áreas que apresente uma maior densidade de detalhes cadastrais, com </t>
    </r>
    <r>
      <rPr>
        <b/>
        <sz val="9"/>
        <color rgb="FF000000"/>
        <rFont val="Verdana"/>
        <family val="2"/>
      </rPr>
      <t>ate 10 ha</t>
    </r>
    <r>
      <rPr>
        <sz val="9"/>
        <color rgb="FF000000"/>
        <rFont val="Verdana"/>
        <family val="2"/>
      </rPr>
      <t>, elaborado na escala 1:250, incluindo-se a apresentação em papel e meio digital (Autocad).</t>
    </r>
  </si>
  <si>
    <r>
      <t xml:space="preserve">Levantamento topográfico, planialtimétrico e cadastral, executado de acordo com as especificações da Prefeitura da Cidade do Rio de Janeiro, </t>
    </r>
    <r>
      <rPr>
        <b/>
        <sz val="9"/>
        <color rgb="FF000000"/>
        <rFont val="Verdana"/>
        <family val="2"/>
      </rPr>
      <t>em áreas com mais de 10ha</t>
    </r>
    <r>
      <rPr>
        <sz val="9"/>
        <color rgb="FF000000"/>
        <rFont val="Verdana"/>
        <family val="2"/>
      </rPr>
      <t>, que apresentem uma grande densidade de detalhes cadastrais, elaborado na escala 1:250, incluindo-se a apresentação em papel e meio digital (Autocad).</t>
    </r>
  </si>
  <si>
    <t>2.2</t>
  </si>
  <si>
    <t>3.1</t>
  </si>
  <si>
    <t>3.2</t>
  </si>
  <si>
    <t>SE 20.10.0600 (/)</t>
  </si>
  <si>
    <t>Levantamento topográfico, planialtimétrico e cadastral, executado de acordo com as especificações da Prefeitura da Cidade do Rio de Janeiro, em terreno de orografia não acidentada, vegetação densa e edificação media, com área de ate 4 ha (escala 1:500).</t>
  </si>
  <si>
    <t>hectare (ha)</t>
  </si>
  <si>
    <t>CAMPUS DO MEQUINHO - Niterói/RJ</t>
  </si>
  <si>
    <r>
      <rPr>
        <b/>
        <sz val="9"/>
        <color rgb="FF000000"/>
        <rFont val="Verdana"/>
        <family val="2"/>
      </rPr>
      <t>NÚCLEO DE DOCUMENTAÇÃO EM CHARITAS -  Niterói-RJ</t>
    </r>
    <r>
      <rPr>
        <b/>
        <sz val="9"/>
        <color theme="1"/>
        <rFont val="Verdana"/>
        <family val="2"/>
      </rPr>
      <t xml:space="preserve"> </t>
    </r>
  </si>
  <si>
    <t>CAMPUS DA PRAIA VERMELHA - Niterói/RJ</t>
  </si>
  <si>
    <t>CAMPUS DO GRAGOATÁ - Niterói/RJ</t>
  </si>
  <si>
    <t>4.1</t>
  </si>
  <si>
    <t>SE 20.10.0200 (/)</t>
  </si>
  <si>
    <t>Levantamento topográfico, planialtimétrico e cadastral, executado de acordo com as especificações da Prefeitura da Cidade do Rio de Janeiro, em terreno de orografia acidentada, vegetação rala e edificação media, com área de até 4 ha (escala 1:500).</t>
  </si>
  <si>
    <t>CAMPUS DO INSTITUTO DE SAÚDE DE NOVA FRIBURGO - Nova Friburgo/RJ</t>
  </si>
  <si>
    <t>5.1</t>
  </si>
  <si>
    <t>SE 20.10.0500 (/)</t>
  </si>
  <si>
    <t>Levantamento topográfico, planialtimetrico e cadastral, executado de acordo com as especificações da Prefeitura da Cidade do Rio de Janeiro, em terreno de orografia não acidentada, vegetação rala e edificação densa, com área ate 4 ha (escala 1:500).</t>
  </si>
  <si>
    <t>1.3</t>
  </si>
  <si>
    <t>SE 20.15.0141 (/)</t>
  </si>
  <si>
    <t>Georreferenciamento em shapes no AutoCAD Map ou no ArchiGIS dos poligons referentes aos lotes e unidades levantadas em campo, identificados atraves da codificacao quadra-lote-unidade e alimentacao do Banco de Dados da SMUIH/SUBH, para a inclusao de todas as informacoes no Sistema de Informacoes Urbanas - SIURB.</t>
  </si>
  <si>
    <t>unidade (un)</t>
  </si>
  <si>
    <t>2.3</t>
  </si>
  <si>
    <t>1.4</t>
  </si>
  <si>
    <t>Portaria CGJ Nº 2358/2018</t>
  </si>
  <si>
    <t xml:space="preserve">Certidões para o Levantamento topográfico, planialtimétrico, cadastral e Cartorial – Registros em Geral. sem valor declarado
</t>
  </si>
  <si>
    <t>2.4</t>
  </si>
  <si>
    <t>4.2</t>
  </si>
  <si>
    <t>5.2</t>
  </si>
  <si>
    <t>(Tabela 20.1 - Lei 6370/12 DOS OFÍCIOS E ATOS DE REGISTRO DE IMÓVEIS)</t>
  </si>
  <si>
    <t xml:space="preserve"> - Referência SCO-Rio (desonerado): Set/2019</t>
  </si>
  <si>
    <t xml:space="preserve"> - Incluso BDI sobre preço unitário de: 22,23 %</t>
  </si>
  <si>
    <t xml:space="preserve">As composições que não constam no SINAPI, procedeu-se a obtenção da composição em outra fonte (SCO). </t>
  </si>
  <si>
    <t>SERVIÇO: ELABORAÇÃO DE LEVANTAMENTOS TOPOGRÁFICO, PLANIALTIMÉTRICO, CADASTRAL, CARTORIAL E GEORREFERENCIAMENTO PARA OS CAMPI DA UNIVERSIDADE FEDERAL FLUMINENSE</t>
  </si>
  <si>
    <t>MODELO DE PLANILHA DE ORÇAMENTO PARA EXECUÇÃO DE SERVIÇO POR PREÇO UNITÁRIO</t>
  </si>
  <si>
    <t>LOCAL: Campi da UFF conforme indicado.</t>
  </si>
  <si>
    <t>VALOR PROPOSTO EXECUÇÃO DO SERVIÇO</t>
  </si>
  <si>
    <t>TOTAL ITEM</t>
  </si>
  <si>
    <t>TOTAL GLOBAL (R$)</t>
  </si>
  <si>
    <t>PERCENTUAL DE DESCONTO E TOTAL GLOBAL DO ORÇAMENTO</t>
  </si>
  <si>
    <t>ANEXO II DO EDITAL DE LICITAÇÃO POR RDC ELETRÔNICO N.º 01/2020/AD</t>
  </si>
  <si>
    <t>Disponível em: &lt;http://www2.rio.rj.gov.br/sco/&gt;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</si>
</sst>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u/>
      <sz val="11"/>
      <color theme="10"/>
      <name val="Calibri"/>
      <family val="2"/>
    </font>
    <font>
      <u/>
      <sz val="9"/>
      <color theme="10"/>
      <name val="Verdana"/>
      <family val="2"/>
    </font>
    <font>
      <sz val="9"/>
      <color rgb="FF000000"/>
      <name val="Calibri"/>
      <family val="2"/>
      <scheme val="minor"/>
    </font>
    <font>
      <b/>
      <sz val="9"/>
      <color theme="1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BFBFBF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65" fontId="24" fillId="0" borderId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4" borderId="7" applyNumberFormat="0" applyFont="0" applyAlignment="0" applyProtection="0"/>
    <xf numFmtId="0" fontId="18" fillId="2" borderId="8" applyNumberFormat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6" fontId="1" fillId="0" borderId="0"/>
    <xf numFmtId="16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>
      <alignment vertical="center" wrapText="1"/>
    </xf>
    <xf numFmtId="4" fontId="5" fillId="17" borderId="10" xfId="38" applyNumberFormat="1" applyFont="1" applyFill="1" applyBorder="1" applyAlignment="1">
      <alignment vertical="center"/>
    </xf>
    <xf numFmtId="4" fontId="6" fillId="17" borderId="10" xfId="38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vertical="center"/>
    </xf>
    <xf numFmtId="2" fontId="5" fillId="17" borderId="10" xfId="0" applyNumberFormat="1" applyFont="1" applyFill="1" applyBorder="1" applyAlignment="1">
      <alignment horizontal="center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6" fillId="18" borderId="10" xfId="0" applyFont="1" applyFill="1" applyBorder="1" applyAlignment="1" applyProtection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2" fontId="5" fillId="18" borderId="10" xfId="0" applyNumberFormat="1" applyFont="1" applyFill="1" applyBorder="1" applyAlignment="1">
      <alignment horizontal="center" vertical="center" wrapText="1"/>
    </xf>
    <xf numFmtId="4" fontId="5" fillId="18" borderId="10" xfId="38" applyNumberFormat="1" applyFont="1" applyFill="1" applyBorder="1" applyAlignment="1">
      <alignment vertical="center"/>
    </xf>
    <xf numFmtId="4" fontId="6" fillId="18" borderId="10" xfId="38" applyNumberFormat="1" applyFont="1" applyFill="1" applyBorder="1" applyAlignment="1">
      <alignment vertical="center"/>
    </xf>
    <xf numFmtId="4" fontId="34" fillId="0" borderId="0" xfId="0" applyNumberFormat="1" applyFont="1" applyAlignment="1">
      <alignment horizontal="left" vertical="center"/>
    </xf>
    <xf numFmtId="0" fontId="30" fillId="0" borderId="0" xfId="0" applyFont="1" applyBorder="1" applyAlignment="1">
      <alignment horizontal="center"/>
    </xf>
    <xf numFmtId="4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vertical="distributed" wrapText="1"/>
    </xf>
    <xf numFmtId="4" fontId="35" fillId="0" borderId="10" xfId="0" applyNumberFormat="1" applyFont="1" applyBorder="1" applyAlignment="1">
      <alignment horizontal="right" vertical="center"/>
    </xf>
    <xf numFmtId="4" fontId="35" fillId="17" borderId="10" xfId="0" applyNumberFormat="1" applyFont="1" applyFill="1" applyBorder="1" applyAlignment="1">
      <alignment horizontal="right" vertical="center"/>
    </xf>
    <xf numFmtId="4" fontId="36" fillId="19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/>
    <xf numFmtId="0" fontId="33" fillId="0" borderId="0" xfId="0" applyFont="1" applyAlignment="1">
      <alignment vertical="center" wrapText="1"/>
    </xf>
    <xf numFmtId="10" fontId="5" fillId="17" borderId="10" xfId="60" applyNumberFormat="1" applyFont="1" applyFill="1" applyBorder="1" applyAlignment="1">
      <alignment horizontal="center" vertical="center" wrapText="1"/>
    </xf>
    <xf numFmtId="168" fontId="5" fillId="17" borderId="10" xfId="6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left" wrapText="1"/>
    </xf>
    <xf numFmtId="44" fontId="38" fillId="18" borderId="10" xfId="38" applyFont="1" applyFill="1" applyBorder="1" applyAlignment="1">
      <alignment horizontal="center" vertical="center" wrapText="1"/>
    </xf>
    <xf numFmtId="0" fontId="6" fillId="17" borderId="10" xfId="0" applyFont="1" applyFill="1" applyBorder="1" applyAlignment="1" applyProtection="1">
      <alignment horizontal="center" vertical="center" wrapText="1"/>
    </xf>
    <xf numFmtId="0" fontId="6" fillId="17" borderId="10" xfId="0" applyNumberFormat="1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4" fontId="36" fillId="17" borderId="10" xfId="0" applyNumberFormat="1" applyFont="1" applyFill="1" applyBorder="1" applyAlignment="1">
      <alignment horizontal="right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4" fontId="35" fillId="18" borderId="10" xfId="0" applyNumberFormat="1" applyFont="1" applyFill="1" applyBorder="1" applyAlignment="1">
      <alignment horizontal="right" vertical="center"/>
    </xf>
    <xf numFmtId="10" fontId="5" fillId="18" borderId="10" xfId="60" applyNumberFormat="1" applyFont="1" applyFill="1" applyBorder="1" applyAlignment="1">
      <alignment horizontal="center" vertical="center" wrapText="1"/>
    </xf>
    <xf numFmtId="2" fontId="39" fillId="18" borderId="10" xfId="0" applyNumberFormat="1" applyFont="1" applyFill="1" applyBorder="1" applyAlignment="1">
      <alignment horizontal="right"/>
    </xf>
    <xf numFmtId="44" fontId="39" fillId="18" borderId="10" xfId="38" applyFont="1" applyFill="1" applyBorder="1"/>
    <xf numFmtId="44" fontId="40" fillId="18" borderId="10" xfId="38" applyFont="1" applyFill="1" applyBorder="1"/>
    <xf numFmtId="0" fontId="39" fillId="18" borderId="10" xfId="0" applyFont="1" applyFill="1" applyBorder="1"/>
    <xf numFmtId="4" fontId="6" fillId="18" borderId="10" xfId="0" applyNumberFormat="1" applyFont="1" applyFill="1" applyBorder="1"/>
    <xf numFmtId="0" fontId="5" fillId="0" borderId="10" xfId="0" applyFont="1" applyBorder="1"/>
    <xf numFmtId="44" fontId="5" fillId="0" borderId="10" xfId="0" applyNumberFormat="1" applyFont="1" applyBorder="1"/>
    <xf numFmtId="44" fontId="5" fillId="18" borderId="10" xfId="0" applyNumberFormat="1" applyFont="1" applyFill="1" applyBorder="1"/>
    <xf numFmtId="0" fontId="39" fillId="0" borderId="10" xfId="0" applyFont="1" applyBorder="1"/>
    <xf numFmtId="169" fontId="6" fillId="18" borderId="10" xfId="60" applyNumberFormat="1" applyFont="1" applyFill="1" applyBorder="1" applyAlignment="1">
      <alignment horizontal="right" vertical="center"/>
    </xf>
    <xf numFmtId="0" fontId="5" fillId="0" borderId="15" xfId="0" applyFont="1" applyBorder="1" applyAlignment="1"/>
    <xf numFmtId="4" fontId="5" fillId="0" borderId="10" xfId="0" applyNumberFormat="1" applyFont="1" applyBorder="1" applyAlignment="1">
      <alignment vertical="center"/>
    </xf>
    <xf numFmtId="10" fontId="5" fillId="0" borderId="10" xfId="60" applyNumberFormat="1" applyFont="1" applyBorder="1" applyAlignment="1">
      <alignment horizontal="right" vertical="center"/>
    </xf>
    <xf numFmtId="4" fontId="5" fillId="0" borderId="10" xfId="38" applyNumberFormat="1" applyFont="1" applyBorder="1" applyAlignment="1">
      <alignment vertical="center"/>
    </xf>
    <xf numFmtId="0" fontId="6" fillId="18" borderId="10" xfId="0" applyFont="1" applyFill="1" applyBorder="1" applyAlignment="1">
      <alignment horizontal="left" vertical="center" wrapText="1"/>
    </xf>
    <xf numFmtId="2" fontId="6" fillId="18" borderId="10" xfId="0" applyNumberFormat="1" applyFont="1" applyFill="1" applyBorder="1" applyAlignment="1" applyProtection="1">
      <alignment horizontal="left" vertical="center" wrapText="1"/>
    </xf>
    <xf numFmtId="4" fontId="6" fillId="0" borderId="10" xfId="0" applyNumberFormat="1" applyFont="1" applyFill="1" applyBorder="1"/>
    <xf numFmtId="0" fontId="6" fillId="18" borderId="10" xfId="0" applyNumberFormat="1" applyFont="1" applyFill="1" applyBorder="1" applyAlignment="1">
      <alignment horizontal="center" vertical="center" wrapText="1"/>
    </xf>
    <xf numFmtId="4" fontId="36" fillId="21" borderId="10" xfId="0" applyNumberFormat="1" applyFont="1" applyFill="1" applyBorder="1" applyAlignment="1">
      <alignment horizontal="right" vertical="center" wrapText="1"/>
    </xf>
    <xf numFmtId="2" fontId="5" fillId="18" borderId="10" xfId="0" applyNumberFormat="1" applyFont="1" applyFill="1" applyBorder="1" applyAlignment="1">
      <alignment vertical="center" wrapText="1"/>
    </xf>
    <xf numFmtId="0" fontId="5" fillId="18" borderId="10" xfId="0" applyFont="1" applyFill="1" applyBorder="1"/>
    <xf numFmtId="0" fontId="5" fillId="17" borderId="10" xfId="0" applyFont="1" applyFill="1" applyBorder="1"/>
    <xf numFmtId="10" fontId="5" fillId="17" borderId="10" xfId="60" applyNumberFormat="1" applyFont="1" applyFill="1" applyBorder="1" applyAlignment="1">
      <alignment horizontal="right" vertical="center"/>
    </xf>
    <xf numFmtId="0" fontId="39" fillId="17" borderId="10" xfId="0" applyFont="1" applyFill="1" applyBorder="1"/>
    <xf numFmtId="4" fontId="6" fillId="18" borderId="10" xfId="0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4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4" fillId="0" borderId="10" xfId="0" applyFont="1" applyBorder="1" applyAlignment="1">
      <alignment wrapText="1"/>
    </xf>
    <xf numFmtId="0" fontId="35" fillId="17" borderId="10" xfId="0" applyFont="1" applyFill="1" applyBorder="1" applyAlignment="1">
      <alignment horizontal="center" vertical="center" wrapText="1"/>
    </xf>
    <xf numFmtId="0" fontId="35" fillId="17" borderId="10" xfId="0" applyFont="1" applyFill="1" applyBorder="1" applyAlignment="1">
      <alignment wrapText="1"/>
    </xf>
    <xf numFmtId="0" fontId="35" fillId="17" borderId="10" xfId="0" applyFont="1" applyFill="1" applyBorder="1" applyAlignment="1">
      <alignment vertical="center" wrapText="1"/>
    </xf>
    <xf numFmtId="4" fontId="35" fillId="17" borderId="10" xfId="0" applyNumberFormat="1" applyFont="1" applyFill="1" applyBorder="1" applyAlignment="1">
      <alignment vertical="center"/>
    </xf>
    <xf numFmtId="0" fontId="35" fillId="17" borderId="10" xfId="0" applyFont="1" applyFill="1" applyBorder="1" applyAlignment="1">
      <alignment horizontal="center" vertical="center"/>
    </xf>
    <xf numFmtId="0" fontId="35" fillId="17" borderId="10" xfId="0" applyFont="1" applyFill="1" applyBorder="1" applyAlignment="1">
      <alignment vertical="center"/>
    </xf>
    <xf numFmtId="0" fontId="3" fillId="0" borderId="10" xfId="0" applyFont="1" applyBorder="1"/>
    <xf numFmtId="0" fontId="43" fillId="18" borderId="10" xfId="79" applyFont="1" applyFill="1" applyBorder="1" applyAlignment="1" applyProtection="1">
      <alignment vertical="center"/>
    </xf>
    <xf numFmtId="0" fontId="45" fillId="18" borderId="10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0" fontId="43" fillId="0" borderId="10" xfId="79" applyFont="1" applyBorder="1" applyAlignment="1" applyProtection="1">
      <alignment vertical="center"/>
    </xf>
    <xf numFmtId="0" fontId="45" fillId="0" borderId="10" xfId="0" applyFont="1" applyBorder="1" applyAlignment="1">
      <alignment wrapText="1"/>
    </xf>
    <xf numFmtId="0" fontId="6" fillId="18" borderId="10" xfId="0" applyFont="1" applyFill="1" applyBorder="1" applyAlignment="1">
      <alignment vertical="center" wrapText="1"/>
    </xf>
    <xf numFmtId="10" fontId="6" fillId="18" borderId="10" xfId="60" applyNumberFormat="1" applyFont="1" applyFill="1" applyBorder="1" applyAlignment="1">
      <alignment horizontal="center" vertical="center" wrapText="1"/>
    </xf>
    <xf numFmtId="0" fontId="3" fillId="18" borderId="10" xfId="0" applyFont="1" applyFill="1" applyBorder="1"/>
    <xf numFmtId="44" fontId="38" fillId="18" borderId="10" xfId="38" applyFont="1" applyFill="1" applyBorder="1" applyAlignment="1">
      <alignment horizontal="center" vertical="center" wrapText="1"/>
    </xf>
    <xf numFmtId="0" fontId="32" fillId="20" borderId="0" xfId="0" applyFont="1" applyFill="1" applyBorder="1" applyAlignment="1"/>
    <xf numFmtId="44" fontId="38" fillId="18" borderId="10" xfId="38" applyFont="1" applyFill="1" applyBorder="1" applyAlignment="1">
      <alignment horizontal="center" vertical="center" wrapText="1"/>
    </xf>
    <xf numFmtId="4" fontId="6" fillId="18" borderId="10" xfId="38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2" fillId="20" borderId="0" xfId="0" applyFont="1" applyFill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1" fillId="0" borderId="0" xfId="0" quotePrefix="1" applyFont="1" applyBorder="1" applyAlignment="1">
      <alignment horizontal="left" vertical="distributed" wrapText="1"/>
    </xf>
    <xf numFmtId="0" fontId="38" fillId="18" borderId="11" xfId="0" applyFont="1" applyFill="1" applyBorder="1" applyAlignment="1">
      <alignment horizontal="center" vertical="center" wrapText="1"/>
    </xf>
    <xf numFmtId="0" fontId="38" fillId="18" borderId="12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 wrapText="1"/>
    </xf>
    <xf numFmtId="4" fontId="38" fillId="18" borderId="10" xfId="38" applyNumberFormat="1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38" fillId="18" borderId="10" xfId="0" applyFont="1" applyFill="1" applyBorder="1" applyAlignment="1" applyProtection="1">
      <alignment horizontal="center" vertical="center" wrapText="1"/>
    </xf>
    <xf numFmtId="0" fontId="38" fillId="18" borderId="10" xfId="0" applyFont="1" applyFill="1" applyBorder="1" applyAlignment="1">
      <alignment horizontal="center" vertical="center" wrapText="1"/>
    </xf>
    <xf numFmtId="2" fontId="38" fillId="18" borderId="10" xfId="0" applyNumberFormat="1" applyFont="1" applyFill="1" applyBorder="1" applyAlignment="1">
      <alignment horizontal="center" vertical="center"/>
    </xf>
    <xf numFmtId="2" fontId="38" fillId="18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4" fillId="0" borderId="0" xfId="0" applyFont="1" applyAlignment="1"/>
    <xf numFmtId="0" fontId="6" fillId="18" borderId="10" xfId="0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/>
    </xf>
    <xf numFmtId="0" fontId="34" fillId="0" borderId="14" xfId="0" applyFont="1" applyBorder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link" xfId="79" builtinId="8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"/>
  <sheetViews>
    <sheetView tabSelected="1" zoomScaleNormal="100" workbookViewId="0">
      <selection activeCell="D47" sqref="D47"/>
    </sheetView>
  </sheetViews>
  <sheetFormatPr defaultRowHeight="15.75" x14ac:dyDescent="0.25"/>
  <cols>
    <col min="1" max="1" width="5.5703125" style="1" bestFit="1" customWidth="1"/>
    <col min="2" max="2" width="8.7109375" style="1" customWidth="1"/>
    <col min="3" max="3" width="14.7109375" style="1" customWidth="1"/>
    <col min="4" max="4" width="45.28515625" style="2" customWidth="1"/>
    <col min="5" max="5" width="8.7109375" style="3" customWidth="1"/>
    <col min="6" max="6" width="7.85546875" style="5" bestFit="1" customWidth="1"/>
    <col min="7" max="7" width="10.42578125" style="5" customWidth="1"/>
    <col min="8" max="8" width="8.5703125" style="5" bestFit="1" customWidth="1"/>
    <col min="9" max="9" width="10.140625" style="23" bestFit="1" customWidth="1"/>
    <col min="10" max="10" width="11.85546875" style="24" bestFit="1" customWidth="1"/>
    <col min="11" max="11" width="10.7109375" style="4" bestFit="1" customWidth="1"/>
    <col min="12" max="12" width="10.140625" style="4" bestFit="1" customWidth="1"/>
    <col min="13" max="13" width="12.7109375" style="4" bestFit="1" customWidth="1"/>
    <col min="14" max="14" width="13" style="4" customWidth="1"/>
    <col min="15" max="15" width="10.140625" style="4" bestFit="1" customWidth="1"/>
    <col min="16" max="16384" width="9.140625" style="4"/>
  </cols>
  <sheetData>
    <row r="1" spans="1:52" ht="15" x14ac:dyDescent="0.2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 ht="15" x14ac:dyDescent="0.2">
      <c r="A2" s="111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</row>
    <row r="3" spans="1:52" ht="15" x14ac:dyDescent="0.2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5" x14ac:dyDescent="0.2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37.5" customHeight="1" x14ac:dyDescent="0.2">
      <c r="A5" s="113" t="s">
        <v>65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52" ht="15" x14ac:dyDescent="0.2">
      <c r="A6" s="114" t="s">
        <v>67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</row>
    <row r="7" spans="1:52" ht="15" x14ac:dyDescent="0.2">
      <c r="A7" s="4"/>
      <c r="B7" s="4"/>
      <c r="C7" s="4"/>
      <c r="D7" s="4"/>
      <c r="E7" s="4"/>
      <c r="F7" s="4"/>
      <c r="G7" s="4"/>
      <c r="H7" s="4"/>
      <c r="I7" s="65"/>
      <c r="J7" s="65"/>
      <c r="K7" s="65"/>
      <c r="L7" s="10"/>
    </row>
    <row r="8" spans="1:52" ht="15.75" customHeight="1" x14ac:dyDescent="0.2">
      <c r="A8" s="44"/>
      <c r="B8" s="44"/>
      <c r="C8" s="44"/>
      <c r="D8" s="45"/>
      <c r="E8" s="117" t="s">
        <v>14</v>
      </c>
      <c r="F8" s="118"/>
      <c r="G8" s="118"/>
      <c r="H8" s="118"/>
      <c r="I8" s="119"/>
      <c r="J8" s="120" t="s">
        <v>68</v>
      </c>
      <c r="K8" s="120"/>
      <c r="L8" s="120"/>
      <c r="M8" s="120"/>
      <c r="N8" s="120"/>
    </row>
    <row r="9" spans="1:52" ht="15" x14ac:dyDescent="0.2">
      <c r="A9" s="121" t="s">
        <v>0</v>
      </c>
      <c r="B9" s="121" t="s">
        <v>12</v>
      </c>
      <c r="C9" s="122" t="s">
        <v>15</v>
      </c>
      <c r="D9" s="123" t="s">
        <v>1</v>
      </c>
      <c r="E9" s="124" t="s">
        <v>3</v>
      </c>
      <c r="F9" s="124" t="s">
        <v>4</v>
      </c>
      <c r="G9" s="123" t="s">
        <v>16</v>
      </c>
      <c r="H9" s="123" t="s">
        <v>17</v>
      </c>
      <c r="I9" s="123" t="s">
        <v>18</v>
      </c>
      <c r="J9" s="125" t="s">
        <v>19</v>
      </c>
      <c r="K9" s="105" t="s">
        <v>20</v>
      </c>
      <c r="L9" s="105"/>
      <c r="M9" s="105"/>
      <c r="N9" s="105" t="s">
        <v>70</v>
      </c>
    </row>
    <row r="10" spans="1:52" ht="15" x14ac:dyDescent="0.2">
      <c r="A10" s="121"/>
      <c r="B10" s="121"/>
      <c r="C10" s="122"/>
      <c r="D10" s="123"/>
      <c r="E10" s="124"/>
      <c r="F10" s="124"/>
      <c r="G10" s="123"/>
      <c r="H10" s="123"/>
      <c r="I10" s="123"/>
      <c r="J10" s="125"/>
      <c r="K10" s="46" t="s">
        <v>5</v>
      </c>
      <c r="L10" s="46" t="s">
        <v>21</v>
      </c>
      <c r="M10" s="103" t="s">
        <v>69</v>
      </c>
      <c r="N10" s="105"/>
    </row>
    <row r="11" spans="1:52" ht="15" x14ac:dyDescent="0.2">
      <c r="A11" s="25" t="s">
        <v>22</v>
      </c>
      <c r="B11" s="51"/>
      <c r="C11" s="51"/>
      <c r="D11" s="70" t="s">
        <v>42</v>
      </c>
      <c r="E11" s="26"/>
      <c r="F11" s="27"/>
      <c r="G11" s="55"/>
      <c r="H11" s="55"/>
      <c r="I11" s="56"/>
      <c r="J11" s="57"/>
      <c r="K11" s="58"/>
      <c r="L11" s="58"/>
      <c r="M11" s="59">
        <f>SUM(L12:L15)</f>
        <v>151228.07315894999</v>
      </c>
      <c r="N11" s="71"/>
    </row>
    <row r="12" spans="1:52" ht="90" x14ac:dyDescent="0.2">
      <c r="A12" s="14" t="s">
        <v>23</v>
      </c>
      <c r="B12" s="80" t="s">
        <v>29</v>
      </c>
      <c r="C12" s="80" t="s">
        <v>28</v>
      </c>
      <c r="D12" s="81" t="s">
        <v>31</v>
      </c>
      <c r="E12" s="80" t="s">
        <v>38</v>
      </c>
      <c r="F12" s="21">
        <v>10</v>
      </c>
      <c r="G12" s="82">
        <v>6351.65</v>
      </c>
      <c r="H12" s="67">
        <v>0.2223</v>
      </c>
      <c r="I12" s="68">
        <f>G12*(1+H12)</f>
        <v>7763.6217949999991</v>
      </c>
      <c r="J12" s="43">
        <f>$J$35</f>
        <v>0</v>
      </c>
      <c r="K12" s="35">
        <f>I12*(1-J12)</f>
        <v>7763.6217949999991</v>
      </c>
      <c r="L12" s="66">
        <f>K12*F12</f>
        <v>77636.217949999991</v>
      </c>
      <c r="M12" s="60"/>
      <c r="N12" s="60"/>
    </row>
    <row r="13" spans="1:52" ht="90" x14ac:dyDescent="0.2">
      <c r="A13" s="14" t="s">
        <v>24</v>
      </c>
      <c r="B13" s="80" t="s">
        <v>29</v>
      </c>
      <c r="C13" s="80" t="s">
        <v>30</v>
      </c>
      <c r="D13" s="83" t="s">
        <v>32</v>
      </c>
      <c r="E13" s="80" t="s">
        <v>38</v>
      </c>
      <c r="F13" s="21">
        <v>10.69</v>
      </c>
      <c r="G13" s="35">
        <v>5480.85</v>
      </c>
      <c r="H13" s="67">
        <v>0.2223</v>
      </c>
      <c r="I13" s="68">
        <f>G13*(1+H13)</f>
        <v>6699.2429549999997</v>
      </c>
      <c r="J13" s="43">
        <f>$J$35</f>
        <v>0</v>
      </c>
      <c r="K13" s="35">
        <f>I13*(1-J13)</f>
        <v>6699.2429549999997</v>
      </c>
      <c r="L13" s="66">
        <f>K13*F13</f>
        <v>71614.90718894999</v>
      </c>
      <c r="M13" s="60"/>
      <c r="N13" s="60"/>
    </row>
    <row r="14" spans="1:52" ht="90" x14ac:dyDescent="0.2">
      <c r="A14" s="14" t="s">
        <v>50</v>
      </c>
      <c r="B14" s="80" t="s">
        <v>29</v>
      </c>
      <c r="C14" s="80" t="s">
        <v>51</v>
      </c>
      <c r="D14" s="84" t="s">
        <v>52</v>
      </c>
      <c r="E14" s="80" t="s">
        <v>53</v>
      </c>
      <c r="F14" s="85">
        <v>20</v>
      </c>
      <c r="G14" s="85">
        <v>46.31</v>
      </c>
      <c r="H14" s="67">
        <v>0.2223</v>
      </c>
      <c r="I14" s="68">
        <f>G14*(1+H14)</f>
        <v>56.604712999999997</v>
      </c>
      <c r="J14" s="43">
        <f>$J$35</f>
        <v>0</v>
      </c>
      <c r="K14" s="35">
        <f>I14*(1-J14)</f>
        <v>56.604712999999997</v>
      </c>
      <c r="L14" s="66">
        <f>K14*F14</f>
        <v>1132.0942599999998</v>
      </c>
      <c r="M14" s="60"/>
      <c r="N14" s="60"/>
    </row>
    <row r="15" spans="1:52" ht="135" x14ac:dyDescent="0.2">
      <c r="A15" s="14" t="s">
        <v>55</v>
      </c>
      <c r="B15" s="81" t="s">
        <v>61</v>
      </c>
      <c r="C15" s="80" t="s">
        <v>56</v>
      </c>
      <c r="D15" s="81" t="s">
        <v>57</v>
      </c>
      <c r="E15" s="80" t="s">
        <v>53</v>
      </c>
      <c r="F15" s="85">
        <v>5</v>
      </c>
      <c r="G15" s="86">
        <v>138.24</v>
      </c>
      <c r="H15" s="67">
        <v>0.2223</v>
      </c>
      <c r="I15" s="68">
        <f>G15*(1+H15)</f>
        <v>168.970752</v>
      </c>
      <c r="J15" s="43">
        <f>$J$35</f>
        <v>0</v>
      </c>
      <c r="K15" s="35">
        <f>I15*(1-J15)</f>
        <v>168.970752</v>
      </c>
      <c r="L15" s="66">
        <f>K15*F15</f>
        <v>844.85375999999997</v>
      </c>
      <c r="M15" s="60"/>
      <c r="N15" s="60"/>
    </row>
    <row r="16" spans="1:52" ht="15" x14ac:dyDescent="0.2">
      <c r="A16" s="14"/>
      <c r="B16" s="87"/>
      <c r="C16" s="19"/>
      <c r="D16" s="18"/>
      <c r="E16" s="18"/>
      <c r="F16" s="21"/>
      <c r="G16" s="35"/>
      <c r="H16" s="42"/>
      <c r="I16" s="35"/>
      <c r="J16" s="16"/>
      <c r="K16" s="17"/>
      <c r="L16" s="61"/>
      <c r="M16" s="60"/>
      <c r="N16" s="60"/>
    </row>
    <row r="17" spans="1:15" ht="15" x14ac:dyDescent="0.2">
      <c r="A17" s="25" t="s">
        <v>25</v>
      </c>
      <c r="B17" s="51"/>
      <c r="C17" s="52"/>
      <c r="D17" s="69" t="s">
        <v>41</v>
      </c>
      <c r="E17" s="26"/>
      <c r="F17" s="27"/>
      <c r="G17" s="53"/>
      <c r="H17" s="54"/>
      <c r="I17" s="53"/>
      <c r="J17" s="28"/>
      <c r="K17" s="29"/>
      <c r="L17" s="62"/>
      <c r="M17" s="59">
        <f>SUM(L18:L21)</f>
        <v>130462.58102484998</v>
      </c>
      <c r="N17" s="60"/>
    </row>
    <row r="18" spans="1:15" ht="90" x14ac:dyDescent="0.2">
      <c r="A18" s="14" t="s">
        <v>26</v>
      </c>
      <c r="B18" s="80" t="s">
        <v>29</v>
      </c>
      <c r="C18" s="80" t="s">
        <v>28</v>
      </c>
      <c r="D18" s="81" t="s">
        <v>31</v>
      </c>
      <c r="E18" s="80" t="s">
        <v>38</v>
      </c>
      <c r="F18" s="21">
        <v>10</v>
      </c>
      <c r="G18" s="82">
        <v>6351.65</v>
      </c>
      <c r="H18" s="67">
        <v>0.2223</v>
      </c>
      <c r="I18" s="68">
        <f>G18*(1+H18)</f>
        <v>7763.6217949999991</v>
      </c>
      <c r="J18" s="43">
        <f>$J$35</f>
        <v>0</v>
      </c>
      <c r="K18" s="35">
        <f>I18*(1-J18)</f>
        <v>7763.6217949999991</v>
      </c>
      <c r="L18" s="66">
        <f>K18*F18</f>
        <v>77636.217949999991</v>
      </c>
      <c r="M18" s="60"/>
      <c r="N18" s="60"/>
    </row>
    <row r="19" spans="1:15" ht="90" x14ac:dyDescent="0.2">
      <c r="A19" s="14" t="s">
        <v>33</v>
      </c>
      <c r="B19" s="80" t="s">
        <v>29</v>
      </c>
      <c r="C19" s="80" t="s">
        <v>30</v>
      </c>
      <c r="D19" s="83" t="s">
        <v>32</v>
      </c>
      <c r="E19" s="80" t="s">
        <v>38</v>
      </c>
      <c r="F19" s="21">
        <v>7.27</v>
      </c>
      <c r="G19" s="35">
        <v>5480.85</v>
      </c>
      <c r="H19" s="67">
        <v>0.2223</v>
      </c>
      <c r="I19" s="68">
        <f>G19*(1+H19)</f>
        <v>6699.2429549999997</v>
      </c>
      <c r="J19" s="43">
        <f>$J$35</f>
        <v>0</v>
      </c>
      <c r="K19" s="35">
        <f>I19*(1-J19)</f>
        <v>6699.2429549999997</v>
      </c>
      <c r="L19" s="66">
        <f>K19*F19</f>
        <v>48703.496282849992</v>
      </c>
      <c r="M19" s="60"/>
      <c r="N19" s="60"/>
    </row>
    <row r="20" spans="1:15" ht="90" x14ac:dyDescent="0.2">
      <c r="A20" s="14" t="s">
        <v>54</v>
      </c>
      <c r="B20" s="80" t="s">
        <v>29</v>
      </c>
      <c r="C20" s="80" t="s">
        <v>51</v>
      </c>
      <c r="D20" s="84" t="s">
        <v>52</v>
      </c>
      <c r="E20" s="80" t="s">
        <v>53</v>
      </c>
      <c r="F20" s="85">
        <v>40</v>
      </c>
      <c r="G20" s="85">
        <v>46.31</v>
      </c>
      <c r="H20" s="67">
        <v>0.2223</v>
      </c>
      <c r="I20" s="68">
        <f>G20*(1+H20)</f>
        <v>56.604712999999997</v>
      </c>
      <c r="J20" s="43">
        <f>$J$35</f>
        <v>0</v>
      </c>
      <c r="K20" s="35">
        <f>I20*(1-J20)</f>
        <v>56.604712999999997</v>
      </c>
      <c r="L20" s="66">
        <f>K20*F20</f>
        <v>2264.1885199999997</v>
      </c>
      <c r="M20" s="60"/>
      <c r="N20" s="60"/>
    </row>
    <row r="21" spans="1:15" ht="135" x14ac:dyDescent="0.2">
      <c r="A21" s="14" t="s">
        <v>58</v>
      </c>
      <c r="B21" s="81" t="s">
        <v>61</v>
      </c>
      <c r="C21" s="80" t="s">
        <v>56</v>
      </c>
      <c r="D21" s="81" t="s">
        <v>57</v>
      </c>
      <c r="E21" s="80" t="s">
        <v>53</v>
      </c>
      <c r="F21" s="85">
        <v>11</v>
      </c>
      <c r="G21" s="86">
        <v>138.24</v>
      </c>
      <c r="H21" s="67">
        <v>0.2223</v>
      </c>
      <c r="I21" s="68">
        <f>G21*(1+H21)</f>
        <v>168.970752</v>
      </c>
      <c r="J21" s="43">
        <f>$J$35</f>
        <v>0</v>
      </c>
      <c r="K21" s="35">
        <f>I21*(1-J21)</f>
        <v>168.970752</v>
      </c>
      <c r="L21" s="66">
        <f>K21*F21</f>
        <v>1858.6782720000001</v>
      </c>
      <c r="M21" s="60"/>
      <c r="N21" s="60"/>
    </row>
    <row r="22" spans="1:15" ht="15" x14ac:dyDescent="0.2">
      <c r="A22" s="14"/>
      <c r="B22" s="14"/>
      <c r="C22" s="19"/>
      <c r="D22" s="18"/>
      <c r="E22" s="18"/>
      <c r="F22" s="21"/>
      <c r="G22" s="35"/>
      <c r="H22" s="42"/>
      <c r="I22" s="35"/>
      <c r="J22" s="16"/>
      <c r="K22" s="17"/>
      <c r="L22" s="61"/>
      <c r="M22" s="60"/>
      <c r="N22" s="60"/>
    </row>
    <row r="23" spans="1:15" ht="15" x14ac:dyDescent="0.2">
      <c r="A23" s="25">
        <v>3</v>
      </c>
      <c r="B23" s="25"/>
      <c r="C23" s="72"/>
      <c r="D23" s="69" t="s">
        <v>39</v>
      </c>
      <c r="E23" s="26"/>
      <c r="F23" s="27"/>
      <c r="G23" s="73"/>
      <c r="H23" s="74"/>
      <c r="I23" s="73"/>
      <c r="J23" s="28"/>
      <c r="K23" s="29"/>
      <c r="L23" s="62"/>
      <c r="M23" s="79">
        <f>SUM(L24:L25)</f>
        <v>9269.27880344</v>
      </c>
      <c r="N23" s="76"/>
    </row>
    <row r="24" spans="1:15" ht="68.25" x14ac:dyDescent="0.2">
      <c r="A24" s="14" t="s">
        <v>34</v>
      </c>
      <c r="B24" s="88" t="s">
        <v>29</v>
      </c>
      <c r="C24" s="88" t="s">
        <v>36</v>
      </c>
      <c r="D24" s="89" t="s">
        <v>37</v>
      </c>
      <c r="E24" s="88" t="s">
        <v>38</v>
      </c>
      <c r="F24" s="90">
        <v>0.92</v>
      </c>
      <c r="G24" s="91">
        <v>7341.34</v>
      </c>
      <c r="H24" s="77">
        <v>0.2223</v>
      </c>
      <c r="I24" s="16">
        <f>G24*(1+H24)</f>
        <v>8973.3198819999998</v>
      </c>
      <c r="J24" s="43">
        <f>$J$35</f>
        <v>0</v>
      </c>
      <c r="K24" s="36">
        <f>I24*(1-J24)</f>
        <v>8973.3198819999998</v>
      </c>
      <c r="L24" s="20">
        <f>K24*F24</f>
        <v>8255.4542914400008</v>
      </c>
      <c r="M24" s="78"/>
      <c r="N24" s="63"/>
    </row>
    <row r="25" spans="1:15" ht="135" x14ac:dyDescent="0.2">
      <c r="A25" s="14" t="s">
        <v>35</v>
      </c>
      <c r="B25" s="90" t="s">
        <v>61</v>
      </c>
      <c r="C25" s="88" t="s">
        <v>56</v>
      </c>
      <c r="D25" s="90" t="s">
        <v>57</v>
      </c>
      <c r="E25" s="88" t="s">
        <v>53</v>
      </c>
      <c r="F25" s="92">
        <v>6</v>
      </c>
      <c r="G25" s="93">
        <v>138.24</v>
      </c>
      <c r="H25" s="77">
        <v>0.2223</v>
      </c>
      <c r="I25" s="16">
        <f>G25*(1+H25)</f>
        <v>168.970752</v>
      </c>
      <c r="J25" s="43">
        <f>$J$35</f>
        <v>0</v>
      </c>
      <c r="K25" s="36">
        <f>I25*(1-J25)</f>
        <v>168.970752</v>
      </c>
      <c r="L25" s="20">
        <f>K25*F25</f>
        <v>1013.824512</v>
      </c>
      <c r="M25" s="78"/>
      <c r="N25" s="63"/>
      <c r="O25" s="13"/>
    </row>
    <row r="26" spans="1:15" ht="15" x14ac:dyDescent="0.2">
      <c r="A26" s="94"/>
      <c r="B26" s="94"/>
      <c r="C26" s="94"/>
      <c r="D26" s="94"/>
      <c r="E26" s="18"/>
      <c r="F26" s="21"/>
      <c r="G26" s="37"/>
      <c r="H26" s="15"/>
      <c r="I26" s="37"/>
      <c r="J26" s="16"/>
      <c r="K26" s="17"/>
      <c r="L26" s="61"/>
      <c r="M26" s="63"/>
      <c r="N26" s="63"/>
    </row>
    <row r="27" spans="1:15" ht="23.25" x14ac:dyDescent="0.2">
      <c r="A27" s="25">
        <v>4</v>
      </c>
      <c r="B27" s="51"/>
      <c r="C27" s="95"/>
      <c r="D27" s="96" t="s">
        <v>40</v>
      </c>
      <c r="E27" s="26"/>
      <c r="F27" s="27"/>
      <c r="G27" s="53"/>
      <c r="H27" s="54"/>
      <c r="I27" s="53"/>
      <c r="J27" s="28"/>
      <c r="K27" s="29"/>
      <c r="L27" s="62"/>
      <c r="M27" s="79">
        <f>SUM(L28:L29)</f>
        <v>5704.3824274999997</v>
      </c>
      <c r="N27" s="63"/>
    </row>
    <row r="28" spans="1:15" ht="68.25" x14ac:dyDescent="0.2">
      <c r="A28" s="14" t="s">
        <v>43</v>
      </c>
      <c r="B28" s="80" t="s">
        <v>29</v>
      </c>
      <c r="C28" s="80" t="s">
        <v>44</v>
      </c>
      <c r="D28" s="97" t="s">
        <v>45</v>
      </c>
      <c r="E28" s="80" t="s">
        <v>38</v>
      </c>
      <c r="F28" s="21">
        <v>0.5</v>
      </c>
      <c r="G28" s="82">
        <v>6292.57</v>
      </c>
      <c r="H28" s="67">
        <v>0.2223</v>
      </c>
      <c r="I28" s="68">
        <f>G28*(1+H28)</f>
        <v>7691.4083109999992</v>
      </c>
      <c r="J28" s="43">
        <f>$J$35</f>
        <v>0</v>
      </c>
      <c r="K28" s="35">
        <f>I28*(1-J28)</f>
        <v>7691.4083109999992</v>
      </c>
      <c r="L28" s="66">
        <f>K28*F28</f>
        <v>3845.7041554999996</v>
      </c>
      <c r="M28" s="63"/>
      <c r="N28" s="63"/>
    </row>
    <row r="29" spans="1:15" ht="135" x14ac:dyDescent="0.2">
      <c r="A29" s="14" t="s">
        <v>59</v>
      </c>
      <c r="B29" s="81" t="s">
        <v>61</v>
      </c>
      <c r="C29" s="80" t="s">
        <v>56</v>
      </c>
      <c r="D29" s="81" t="s">
        <v>57</v>
      </c>
      <c r="E29" s="80" t="s">
        <v>53</v>
      </c>
      <c r="F29" s="85">
        <v>11</v>
      </c>
      <c r="G29" s="86">
        <v>138.24</v>
      </c>
      <c r="H29" s="67">
        <v>0.2223</v>
      </c>
      <c r="I29" s="68">
        <f>G29*(1+H29)</f>
        <v>168.970752</v>
      </c>
      <c r="J29" s="43">
        <f>$J$35</f>
        <v>0</v>
      </c>
      <c r="K29" s="35">
        <f>I29*(1-J29)</f>
        <v>168.970752</v>
      </c>
      <c r="L29" s="66">
        <f>K29*F29</f>
        <v>1858.6782720000001</v>
      </c>
      <c r="M29" s="63"/>
      <c r="N29" s="63"/>
      <c r="O29" s="13"/>
    </row>
    <row r="30" spans="1:15" ht="15" x14ac:dyDescent="0.2">
      <c r="A30" s="47"/>
      <c r="B30" s="14"/>
      <c r="C30" s="98"/>
      <c r="D30" s="99"/>
      <c r="E30" s="18"/>
      <c r="F30" s="21"/>
      <c r="G30" s="36"/>
      <c r="H30" s="42"/>
      <c r="I30" s="36"/>
      <c r="J30" s="16"/>
      <c r="K30" s="17"/>
      <c r="L30" s="61"/>
      <c r="M30" s="63"/>
      <c r="N30" s="63"/>
    </row>
    <row r="31" spans="1:15" ht="23.25" x14ac:dyDescent="0.2">
      <c r="A31" s="25">
        <v>5</v>
      </c>
      <c r="B31" s="51"/>
      <c r="C31" s="95"/>
      <c r="D31" s="96" t="s">
        <v>46</v>
      </c>
      <c r="E31" s="26"/>
      <c r="F31" s="27"/>
      <c r="G31" s="53"/>
      <c r="H31" s="54"/>
      <c r="I31" s="53"/>
      <c r="J31" s="28"/>
      <c r="K31" s="29"/>
      <c r="L31" s="62"/>
      <c r="M31" s="79">
        <f>SUM(L32:L33)</f>
        <v>7599.9139001099993</v>
      </c>
      <c r="N31" s="63"/>
    </row>
    <row r="32" spans="1:15" ht="67.5" x14ac:dyDescent="0.2">
      <c r="A32" s="14" t="s">
        <v>47</v>
      </c>
      <c r="B32" s="80" t="s">
        <v>29</v>
      </c>
      <c r="C32" s="80" t="s">
        <v>48</v>
      </c>
      <c r="D32" s="81" t="s">
        <v>49</v>
      </c>
      <c r="E32" s="80" t="s">
        <v>38</v>
      </c>
      <c r="F32" s="86">
        <v>1.03</v>
      </c>
      <c r="G32" s="82">
        <v>5768.19</v>
      </c>
      <c r="H32" s="67">
        <v>0.2223</v>
      </c>
      <c r="I32" s="68">
        <f>G32*(1+H32)</f>
        <v>7050.4586369999988</v>
      </c>
      <c r="J32" s="43">
        <f>$J$35</f>
        <v>0</v>
      </c>
      <c r="K32" s="35">
        <f>I32*(1-J32)</f>
        <v>7050.4586369999988</v>
      </c>
      <c r="L32" s="66">
        <f>K32*F32</f>
        <v>7261.972396109999</v>
      </c>
      <c r="M32" s="63"/>
      <c r="N32" s="63"/>
    </row>
    <row r="33" spans="1:15" ht="135" x14ac:dyDescent="0.2">
      <c r="A33" s="14" t="s">
        <v>60</v>
      </c>
      <c r="B33" s="81" t="s">
        <v>61</v>
      </c>
      <c r="C33" s="80" t="s">
        <v>56</v>
      </c>
      <c r="D33" s="81" t="s">
        <v>57</v>
      </c>
      <c r="E33" s="80" t="s">
        <v>53</v>
      </c>
      <c r="F33" s="85">
        <v>2</v>
      </c>
      <c r="G33" s="86">
        <v>138.24</v>
      </c>
      <c r="H33" s="67">
        <v>0.2223</v>
      </c>
      <c r="I33" s="68">
        <f>G33*(1+H33)</f>
        <v>168.970752</v>
      </c>
      <c r="J33" s="43">
        <f>$J$35</f>
        <v>0</v>
      </c>
      <c r="K33" s="35">
        <f>I33*(1-J33)</f>
        <v>168.970752</v>
      </c>
      <c r="L33" s="66">
        <f>K33*F33</f>
        <v>337.94150400000001</v>
      </c>
      <c r="M33" s="63"/>
      <c r="N33" s="63"/>
      <c r="O33" s="13"/>
    </row>
    <row r="34" spans="1:15" ht="15" x14ac:dyDescent="0.2">
      <c r="A34" s="47"/>
      <c r="B34" s="47"/>
      <c r="C34" s="48"/>
      <c r="D34" s="49"/>
      <c r="E34" s="18"/>
      <c r="F34" s="21"/>
      <c r="G34" s="50"/>
      <c r="H34" s="15"/>
      <c r="I34" s="50"/>
      <c r="J34" s="16"/>
      <c r="K34" s="17"/>
      <c r="L34" s="61"/>
      <c r="M34" s="63"/>
      <c r="N34" s="63"/>
    </row>
    <row r="35" spans="1:15" ht="15" customHeight="1" x14ac:dyDescent="0.2">
      <c r="A35" s="128" t="s">
        <v>71</v>
      </c>
      <c r="B35" s="128"/>
      <c r="C35" s="128"/>
      <c r="D35" s="128"/>
      <c r="E35" s="100"/>
      <c r="F35" s="100"/>
      <c r="G35" s="100"/>
      <c r="H35" s="101"/>
      <c r="I35" s="100"/>
      <c r="J35" s="64">
        <v>0</v>
      </c>
      <c r="K35" s="102"/>
      <c r="L35" s="75"/>
      <c r="M35" s="106">
        <f>SUM(M11:M31)</f>
        <v>304264.22931484994</v>
      </c>
      <c r="N35" s="106"/>
      <c r="O35" s="13"/>
    </row>
    <row r="36" spans="1:15" ht="19.5" customHeight="1" x14ac:dyDescent="0.2">
      <c r="A36" s="126" t="s">
        <v>9</v>
      </c>
      <c r="B36" s="126"/>
      <c r="C36" s="126"/>
      <c r="D36" s="126"/>
      <c r="E36" s="126"/>
      <c r="F36" s="126"/>
      <c r="G36" s="107" t="s">
        <v>8</v>
      </c>
      <c r="H36" s="107"/>
      <c r="I36" s="107"/>
      <c r="J36" s="107"/>
      <c r="K36" s="107"/>
      <c r="L36" s="107"/>
      <c r="M36" s="107"/>
      <c r="N36" s="107"/>
    </row>
    <row r="37" spans="1:15" ht="24" customHeight="1" x14ac:dyDescent="0.2">
      <c r="A37" s="107" t="s">
        <v>7</v>
      </c>
      <c r="B37" s="107"/>
      <c r="C37" s="107"/>
      <c r="D37" s="107"/>
      <c r="E37" s="107" t="s">
        <v>27</v>
      </c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5" ht="15" x14ac:dyDescent="0.2">
      <c r="A38" s="108" t="s">
        <v>10</v>
      </c>
      <c r="B38" s="30" t="s">
        <v>62</v>
      </c>
      <c r="C38" s="31"/>
      <c r="D38" s="7"/>
      <c r="E38" s="130" t="s">
        <v>73</v>
      </c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5" ht="15" x14ac:dyDescent="0.2">
      <c r="A39" s="109"/>
      <c r="B39" s="32" t="s">
        <v>63</v>
      </c>
      <c r="C39" s="31"/>
      <c r="D39" s="7"/>
      <c r="E39" s="129"/>
      <c r="F39" s="129"/>
      <c r="G39" s="33"/>
      <c r="H39" s="34"/>
      <c r="I39" s="34"/>
      <c r="J39" s="34"/>
      <c r="K39" s="34"/>
      <c r="L39" s="10"/>
    </row>
    <row r="40" spans="1:15" ht="15" x14ac:dyDescent="0.2">
      <c r="A40" s="109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5" ht="15" x14ac:dyDescent="0.2">
      <c r="A41" s="109"/>
      <c r="B41" s="115" t="s">
        <v>64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5" ht="15" x14ac:dyDescent="0.2">
      <c r="A42" s="109"/>
      <c r="B42" s="115" t="s">
        <v>13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0"/>
    </row>
    <row r="43" spans="1:15" ht="24" customHeight="1" x14ac:dyDescent="0.2">
      <c r="A43" s="109"/>
      <c r="B43" s="116" t="s">
        <v>11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</row>
    <row r="44" spans="1:15" ht="15" x14ac:dyDescent="0.2">
      <c r="A44" s="6"/>
      <c r="B44" s="6"/>
      <c r="C44" s="6"/>
      <c r="D44" s="7"/>
      <c r="E44" s="8"/>
      <c r="F44" s="9"/>
      <c r="G44" s="9"/>
      <c r="H44" s="9"/>
      <c r="I44" s="12"/>
      <c r="J44" s="11"/>
      <c r="K44" s="10"/>
      <c r="L44" s="10"/>
    </row>
    <row r="45" spans="1:15" ht="15" x14ac:dyDescent="0.2">
      <c r="A45" s="6"/>
      <c r="B45" s="6"/>
      <c r="C45" s="6"/>
      <c r="D45" s="7"/>
      <c r="E45" s="8"/>
      <c r="F45" s="9"/>
      <c r="G45" s="9"/>
      <c r="H45" s="9"/>
      <c r="I45" s="12"/>
      <c r="J45" s="11"/>
      <c r="K45" s="10"/>
      <c r="L45" s="10"/>
    </row>
    <row r="46" spans="1:15" ht="15" x14ac:dyDescent="0.2">
      <c r="A46" s="6"/>
      <c r="B46" s="6"/>
      <c r="C46" s="6"/>
      <c r="D46" s="7"/>
      <c r="E46" s="8"/>
      <c r="F46" s="9"/>
      <c r="G46" s="9"/>
      <c r="H46" s="9"/>
      <c r="I46" s="12"/>
      <c r="J46" s="11"/>
      <c r="K46" s="10"/>
      <c r="L46" s="10"/>
    </row>
    <row r="47" spans="1:15" ht="15" x14ac:dyDescent="0.2">
      <c r="A47" s="6"/>
      <c r="B47" s="6"/>
      <c r="C47" s="6"/>
      <c r="D47" s="7"/>
      <c r="E47" s="8"/>
      <c r="F47" s="9"/>
      <c r="G47" s="9"/>
      <c r="H47" s="9"/>
      <c r="I47" s="12"/>
      <c r="J47" s="11"/>
      <c r="K47" s="10"/>
      <c r="L47" s="10"/>
    </row>
    <row r="48" spans="1:15" ht="15" x14ac:dyDescent="0.2">
      <c r="A48" s="6"/>
      <c r="B48" s="6"/>
      <c r="C48" s="6"/>
      <c r="D48" s="7"/>
      <c r="E48" s="8"/>
      <c r="F48" s="9"/>
      <c r="G48" s="9"/>
      <c r="H48" s="9"/>
      <c r="I48" s="12"/>
      <c r="J48" s="11"/>
      <c r="K48" s="10"/>
      <c r="L48" s="10"/>
    </row>
    <row r="49" spans="1:12" ht="15" x14ac:dyDescent="0.2">
      <c r="A49" s="6"/>
      <c r="B49" s="6"/>
      <c r="C49" s="6"/>
      <c r="D49" s="7"/>
      <c r="E49" s="8"/>
      <c r="F49" s="9"/>
      <c r="G49" s="9"/>
      <c r="H49" s="9"/>
      <c r="I49" s="12"/>
      <c r="J49" s="11"/>
      <c r="K49" s="10"/>
      <c r="L49" s="10"/>
    </row>
    <row r="50" spans="1:12" ht="15" x14ac:dyDescent="0.2">
      <c r="A50" s="6"/>
      <c r="B50" s="6"/>
      <c r="C50" s="6"/>
      <c r="D50" s="7"/>
      <c r="E50" s="8"/>
      <c r="F50" s="9"/>
      <c r="G50" s="9"/>
      <c r="H50" s="9"/>
      <c r="I50" s="12"/>
      <c r="J50" s="11"/>
      <c r="K50" s="10"/>
      <c r="L50" s="10"/>
    </row>
    <row r="51" spans="1:12" ht="15" x14ac:dyDescent="0.2">
      <c r="A51" s="6"/>
      <c r="B51" s="6"/>
      <c r="C51" s="6"/>
      <c r="D51" s="7"/>
      <c r="E51" s="8"/>
      <c r="F51" s="9"/>
      <c r="G51" s="9"/>
      <c r="H51" s="9"/>
      <c r="I51" s="12"/>
      <c r="J51" s="11"/>
      <c r="K51" s="10"/>
      <c r="L51" s="10"/>
    </row>
    <row r="52" spans="1:12" ht="15" x14ac:dyDescent="0.2">
      <c r="A52" s="6"/>
      <c r="B52" s="6"/>
      <c r="C52" s="6"/>
      <c r="D52" s="7"/>
      <c r="E52" s="8"/>
      <c r="F52" s="9"/>
      <c r="G52" s="9"/>
      <c r="H52" s="9"/>
      <c r="I52" s="12"/>
      <c r="J52" s="11"/>
      <c r="K52" s="10"/>
      <c r="L52" s="10"/>
    </row>
    <row r="53" spans="1:12" ht="15" x14ac:dyDescent="0.2">
      <c r="A53" s="6"/>
      <c r="B53" s="6"/>
      <c r="C53" s="6"/>
      <c r="D53" s="7"/>
      <c r="E53" s="8"/>
      <c r="F53" s="9"/>
      <c r="G53" s="9"/>
      <c r="H53" s="9"/>
      <c r="I53" s="12"/>
      <c r="J53" s="11"/>
      <c r="K53" s="10"/>
      <c r="L53" s="10"/>
    </row>
    <row r="54" spans="1:12" ht="15" x14ac:dyDescent="0.2">
      <c r="A54" s="6"/>
      <c r="B54" s="6"/>
      <c r="C54" s="6"/>
      <c r="D54" s="7"/>
      <c r="E54" s="8"/>
      <c r="F54" s="9"/>
      <c r="G54" s="9"/>
      <c r="H54" s="9"/>
      <c r="I54" s="12"/>
      <c r="J54" s="11"/>
      <c r="K54" s="10"/>
      <c r="L54" s="10"/>
    </row>
    <row r="55" spans="1:12" ht="15" x14ac:dyDescent="0.2">
      <c r="A55" s="6"/>
      <c r="B55" s="6"/>
      <c r="C55" s="6"/>
      <c r="D55" s="7"/>
      <c r="E55" s="8"/>
      <c r="F55" s="9"/>
      <c r="G55" s="9"/>
      <c r="H55" s="9"/>
      <c r="I55" s="12"/>
      <c r="J55" s="11"/>
      <c r="K55" s="10"/>
      <c r="L55" s="10"/>
    </row>
    <row r="56" spans="1:12" ht="15" x14ac:dyDescent="0.2">
      <c r="A56" s="6"/>
      <c r="B56" s="6"/>
      <c r="C56" s="6"/>
      <c r="D56" s="7"/>
      <c r="E56" s="8"/>
      <c r="F56" s="9"/>
      <c r="G56" s="9"/>
      <c r="H56" s="9"/>
      <c r="I56" s="12"/>
      <c r="J56" s="22"/>
      <c r="K56" s="10"/>
      <c r="L56" s="10"/>
    </row>
    <row r="57" spans="1:12" ht="15" x14ac:dyDescent="0.2">
      <c r="A57" s="6"/>
      <c r="B57" s="6"/>
      <c r="C57" s="6"/>
      <c r="D57" s="7"/>
      <c r="E57" s="8"/>
      <c r="F57" s="9"/>
      <c r="G57" s="9"/>
      <c r="H57" s="9"/>
      <c r="I57" s="12"/>
      <c r="J57" s="22"/>
      <c r="K57" s="10"/>
      <c r="L57" s="10"/>
    </row>
    <row r="58" spans="1:12" ht="15" x14ac:dyDescent="0.2">
      <c r="A58" s="6"/>
      <c r="B58" s="6"/>
      <c r="C58" s="6"/>
      <c r="D58" s="7"/>
      <c r="E58" s="8"/>
      <c r="F58" s="9"/>
      <c r="G58" s="9"/>
      <c r="H58" s="9"/>
      <c r="I58" s="12"/>
      <c r="J58" s="22"/>
      <c r="K58" s="10"/>
      <c r="L58" s="10"/>
    </row>
    <row r="59" spans="1:12" ht="15" x14ac:dyDescent="0.2">
      <c r="A59" s="6"/>
      <c r="B59" s="6"/>
      <c r="C59" s="6"/>
      <c r="D59" s="7"/>
      <c r="E59" s="8"/>
      <c r="F59" s="9"/>
      <c r="G59" s="9"/>
      <c r="H59" s="9"/>
      <c r="I59" s="12"/>
      <c r="J59" s="22"/>
      <c r="K59" s="10"/>
      <c r="L59" s="10"/>
    </row>
    <row r="60" spans="1:12" ht="15" x14ac:dyDescent="0.2">
      <c r="A60" s="6"/>
      <c r="B60" s="6"/>
      <c r="C60" s="6"/>
      <c r="D60" s="7"/>
      <c r="E60" s="8"/>
      <c r="F60" s="9"/>
      <c r="G60" s="9"/>
      <c r="H60" s="9"/>
      <c r="I60" s="12"/>
      <c r="J60" s="22"/>
      <c r="K60" s="10"/>
      <c r="L60" s="10"/>
    </row>
    <row r="61" spans="1:12" ht="15" x14ac:dyDescent="0.2">
      <c r="A61" s="6"/>
      <c r="B61" s="6"/>
      <c r="C61" s="6"/>
      <c r="D61" s="7"/>
      <c r="E61" s="8"/>
      <c r="F61" s="9"/>
      <c r="G61" s="9"/>
      <c r="H61" s="9"/>
      <c r="I61" s="12"/>
      <c r="J61" s="22"/>
      <c r="K61" s="10"/>
      <c r="L61" s="10"/>
    </row>
    <row r="62" spans="1:12" ht="15" x14ac:dyDescent="0.2">
      <c r="A62" s="6"/>
      <c r="B62" s="6"/>
      <c r="C62" s="6"/>
      <c r="D62" s="7"/>
      <c r="E62" s="8"/>
      <c r="F62" s="9"/>
      <c r="G62" s="9"/>
      <c r="H62" s="9"/>
      <c r="I62" s="12"/>
      <c r="J62" s="22"/>
      <c r="K62" s="10"/>
      <c r="L62" s="10"/>
    </row>
    <row r="63" spans="1:12" ht="15" x14ac:dyDescent="0.2">
      <c r="A63" s="6"/>
      <c r="B63" s="6"/>
      <c r="C63" s="6"/>
      <c r="D63" s="7"/>
      <c r="E63" s="8"/>
      <c r="F63" s="9"/>
      <c r="G63" s="9"/>
      <c r="H63" s="9"/>
      <c r="I63" s="12"/>
      <c r="J63" s="22"/>
      <c r="K63" s="10"/>
      <c r="L63" s="10"/>
    </row>
    <row r="64" spans="1:12" ht="15" x14ac:dyDescent="0.2">
      <c r="A64" s="6"/>
      <c r="B64" s="6"/>
      <c r="C64" s="6"/>
      <c r="D64" s="7"/>
      <c r="E64" s="8"/>
      <c r="F64" s="9"/>
      <c r="G64" s="9"/>
      <c r="H64" s="9"/>
      <c r="I64" s="12"/>
      <c r="J64" s="22"/>
      <c r="K64" s="10"/>
      <c r="L64" s="10"/>
    </row>
    <row r="65" spans="1:12" ht="15" x14ac:dyDescent="0.2">
      <c r="A65" s="6"/>
      <c r="B65" s="6"/>
      <c r="C65" s="6"/>
      <c r="D65" s="7"/>
      <c r="E65" s="8"/>
      <c r="F65" s="9"/>
      <c r="G65" s="9"/>
      <c r="H65" s="9"/>
      <c r="I65" s="12"/>
      <c r="J65" s="22"/>
      <c r="K65" s="10"/>
      <c r="L65" s="10"/>
    </row>
    <row r="66" spans="1:12" ht="15" x14ac:dyDescent="0.2">
      <c r="A66" s="6"/>
      <c r="B66" s="6"/>
      <c r="C66" s="6"/>
      <c r="D66" s="7"/>
      <c r="E66" s="8"/>
      <c r="F66" s="9"/>
      <c r="G66" s="9"/>
      <c r="H66" s="9"/>
      <c r="I66" s="12"/>
      <c r="J66" s="22"/>
      <c r="K66" s="10"/>
      <c r="L66" s="10"/>
    </row>
    <row r="67" spans="1:12" ht="15" x14ac:dyDescent="0.2">
      <c r="A67" s="6"/>
      <c r="B67" s="6"/>
      <c r="C67" s="6"/>
      <c r="D67" s="7"/>
      <c r="E67" s="8"/>
      <c r="F67" s="9"/>
      <c r="G67" s="9"/>
      <c r="H67" s="9"/>
      <c r="I67" s="12"/>
      <c r="J67" s="22"/>
      <c r="K67" s="10"/>
      <c r="L67" s="10"/>
    </row>
    <row r="68" spans="1:12" ht="15" x14ac:dyDescent="0.2">
      <c r="A68" s="6"/>
      <c r="B68" s="6"/>
      <c r="C68" s="6"/>
      <c r="D68" s="7"/>
      <c r="E68" s="8"/>
      <c r="F68" s="9"/>
      <c r="G68" s="9"/>
      <c r="H68" s="9"/>
      <c r="I68" s="12"/>
      <c r="J68" s="22"/>
      <c r="K68" s="10"/>
      <c r="L68" s="10"/>
    </row>
    <row r="69" spans="1:12" ht="15" x14ac:dyDescent="0.2">
      <c r="A69" s="6"/>
      <c r="B69" s="6"/>
      <c r="C69" s="6"/>
      <c r="D69" s="7"/>
      <c r="E69" s="8"/>
      <c r="F69" s="9"/>
      <c r="G69" s="9"/>
      <c r="H69" s="9"/>
      <c r="I69" s="12"/>
      <c r="J69" s="22"/>
      <c r="K69" s="10"/>
      <c r="L69" s="10"/>
    </row>
    <row r="70" spans="1:12" ht="15" x14ac:dyDescent="0.2">
      <c r="A70" s="6"/>
      <c r="B70" s="6"/>
      <c r="C70" s="6"/>
      <c r="D70" s="7"/>
      <c r="E70" s="8"/>
      <c r="F70" s="9"/>
      <c r="G70" s="9"/>
      <c r="H70" s="9"/>
      <c r="I70" s="12"/>
      <c r="J70" s="22"/>
      <c r="K70" s="10"/>
      <c r="L70" s="10"/>
    </row>
    <row r="71" spans="1:12" ht="15" x14ac:dyDescent="0.2">
      <c r="A71" s="6"/>
      <c r="B71" s="6"/>
      <c r="C71" s="6"/>
      <c r="D71" s="7"/>
      <c r="E71" s="8"/>
      <c r="F71" s="9"/>
      <c r="G71" s="9"/>
      <c r="H71" s="9"/>
      <c r="I71" s="12"/>
      <c r="J71" s="22"/>
      <c r="K71" s="10"/>
      <c r="L71" s="10"/>
    </row>
    <row r="72" spans="1:12" ht="15" x14ac:dyDescent="0.2">
      <c r="A72" s="6"/>
      <c r="B72" s="6"/>
      <c r="C72" s="6"/>
      <c r="D72" s="7"/>
      <c r="E72" s="8"/>
      <c r="F72" s="9"/>
      <c r="G72" s="9"/>
      <c r="H72" s="9"/>
      <c r="I72" s="12"/>
      <c r="J72" s="22"/>
      <c r="K72" s="10"/>
      <c r="L72" s="10"/>
    </row>
  </sheetData>
  <mergeCells count="33">
    <mergeCell ref="A36:F36"/>
    <mergeCell ref="A37:D37"/>
    <mergeCell ref="E37:F37"/>
    <mergeCell ref="B42:K42"/>
    <mergeCell ref="A35:D35"/>
    <mergeCell ref="E39:F39"/>
    <mergeCell ref="E38:N38"/>
    <mergeCell ref="G9:G10"/>
    <mergeCell ref="H9:H10"/>
    <mergeCell ref="I9:I10"/>
    <mergeCell ref="J9:J10"/>
    <mergeCell ref="K9:M9"/>
    <mergeCell ref="B9:B10"/>
    <mergeCell ref="C9:C10"/>
    <mergeCell ref="D9:D10"/>
    <mergeCell ref="E9:E10"/>
    <mergeCell ref="F9:F10"/>
    <mergeCell ref="N9:N10"/>
    <mergeCell ref="M35:N35"/>
    <mergeCell ref="G36:N37"/>
    <mergeCell ref="A38:A43"/>
    <mergeCell ref="A1:N1"/>
    <mergeCell ref="A2:N2"/>
    <mergeCell ref="A3:N3"/>
    <mergeCell ref="A4:N4"/>
    <mergeCell ref="A5:N5"/>
    <mergeCell ref="A6:N6"/>
    <mergeCell ref="B40:N40"/>
    <mergeCell ref="B41:N41"/>
    <mergeCell ref="B43:N43"/>
    <mergeCell ref="E8:I8"/>
    <mergeCell ref="J8:N8"/>
    <mergeCell ref="A9:A10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23069.020.367/2019-79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Alexandre - Cpl</cp:lastModifiedBy>
  <cp:lastPrinted>2020-03-06T17:53:42Z</cp:lastPrinted>
  <dcterms:created xsi:type="dcterms:W3CDTF">2009-04-27T20:33:58Z</dcterms:created>
  <dcterms:modified xsi:type="dcterms:W3CDTF">2020-03-06T17:53:52Z</dcterms:modified>
</cp:coreProperties>
</file>