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020"/>
  </bookViews>
  <sheets>
    <sheet name="Folha1" sheetId="1" r:id="rId1"/>
    <sheet name="Planilha1" sheetId="2" r:id="rId2"/>
  </sheets>
  <definedNames>
    <definedName name="_xlnm._FilterDatabase" localSheetId="0" hidden="1">Folha1!#REF!</definedName>
    <definedName name="_xlnm.Print_Area" localSheetId="0">Folha1!$A$1:$M$53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1" l="1"/>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8" i="1"/>
  <c r="G7" i="1"/>
  <c r="G6" i="1"/>
  <c r="E33" i="1"/>
  <c r="E4" i="2" l="1"/>
  <c r="F3" i="2"/>
  <c r="C3" i="2"/>
  <c r="M32" i="1"/>
  <c r="M7" i="1" l="1"/>
  <c r="M8" i="1"/>
  <c r="M9" i="1"/>
  <c r="M10" i="1"/>
  <c r="M11" i="1"/>
  <c r="M12" i="1"/>
  <c r="M13" i="1"/>
  <c r="M14" i="1"/>
  <c r="M15" i="1"/>
  <c r="M16" i="1"/>
  <c r="M17" i="1"/>
  <c r="M18" i="1"/>
  <c r="M19" i="1"/>
  <c r="M20" i="1"/>
  <c r="M21" i="1"/>
  <c r="M22" i="1"/>
  <c r="M23" i="1"/>
  <c r="M24" i="1"/>
  <c r="M25" i="1"/>
  <c r="M26" i="1"/>
  <c r="M27" i="1"/>
  <c r="M28" i="1"/>
  <c r="M29" i="1"/>
  <c r="M30" i="1"/>
  <c r="M31" i="1"/>
  <c r="M33" i="1"/>
  <c r="M34" i="1"/>
  <c r="M35" i="1"/>
  <c r="M36" i="1"/>
  <c r="M37" i="1"/>
  <c r="M38" i="1"/>
  <c r="M39" i="1"/>
  <c r="M40" i="1"/>
  <c r="M41" i="1"/>
  <c r="M42" i="1"/>
  <c r="M43" i="1"/>
  <c r="M44" i="1"/>
  <c r="M45" i="1"/>
  <c r="M46" i="1"/>
  <c r="M47" i="1"/>
  <c r="M48" i="1"/>
  <c r="M49"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M6" i="1" l="1"/>
  <c r="I6" i="1" l="1"/>
  <c r="I50" i="1" s="1"/>
</calcChain>
</file>

<file path=xl/sharedStrings.xml><?xml version="1.0" encoding="utf-8"?>
<sst xmlns="http://schemas.openxmlformats.org/spreadsheetml/2006/main" count="246" uniqueCount="72">
  <si>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</si>
  <si>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</si>
  <si>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</si>
  <si>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</si>
  <si>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</si>
  <si>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</si>
  <si>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</si>
  <si>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</si>
  <si>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</si>
  <si>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</si>
  <si>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</si>
  <si>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</si>
  <si>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</si>
  <si>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</si>
  <si>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</si>
  <si>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Agitador Magnético com Aquecimento com Plataforma de Cerâmica - capacidade de agitação para até 5 litros. Controlador eletrônico para velocidade de agitação de 100 a 1500 rpm com referência entre pontos de 10% a 100%. Temperatura na superfície da placa de ambiente até 320°C. Sistema de aquecimento através de resistência em pirocerâmica emissora de raios infravermelhos de 500W, de fácil substituição. _x000D_
Painel em policarbonato com indicação de funções e indicador luminoso. Defletor em inox AISI 304. Plataforma em pirocerâmica esmaltada._x000D_
Gabinete em chapa de aço carbono SAE 1020 com tratamento anticorrosivo e acabamento (pintura) em epóxi texturizado eletrostático. Montado sob pés de borracha. Dimensão da plataforma (LxP) de 175 x 175 mm. Motor de indução para agitação com potência de 1/40 Hp.  _x000D_
Alimentação: 110 V, 50/60 Hz, potência de 530W.  Cabo de alimentação com Plug conforme norma ABNT NBR 14136.</t>
  </si>
  <si>
    <t>Agitador Magnético Com Aquecimento – Temperatura máxima 360ºC. Diâmetro da placa de 14cm. Capacidade 4 litros. Velocidade de 120 a 1800 RPM. Placa de aquecimento em alumínio injetado com resistência blindada incorporada 650W. Temperatura controlada por termostato capilar de 50 a 360°C. Corpo metálico com pintura em epóxi eletrostático. Cabo trifilar com fio terra em borracha atendendo a norma IEC 60083 (não derrete quando encostada na placa aquecedora). Tensão: 220V.</t>
  </si>
  <si>
    <t>Aparelho purificador de água por Osmose Reversa com 3 estágios de Filtração e vazão de 10L/h. Deve conter: 03 estágios de filtração: Carvão ativado, Membrana, e Deionizador; Modelo com vazão de 10 l/h - de 6 a 10 litros/hora; Voltagem: Bivolt; Pré-filtro de 5 micras; Reservatório de água purificada com controle de nível automático; Condutivímetro digital; Carenagem para proteção dos componentes; Bomba de pressurização do tipo diafragma incorporada aos equipamentos; Válvula solenóide.</t>
  </si>
  <si>
    <t>BALANÇA ANALÍTICA DE PRECISÃO (quatro casas decimais, ou décimo de miligrama). Capacidade de até 220 g e Precisão de 0,0001g; cabine tipo capela com três portas para proteção de correntes de ar; calibração interna automática; gabinete com alta resistência a produtos químicos e blindagem eletromagnética.</t>
  </si>
  <si>
    <t>Balança Determinadora de Umidade - capacidade de 51g - Fonte de calor infravermelho produzido por resistência encapsulada em quartzo e display LCD. Carga máxima (g): 51; Sensibilidade (g): 0,001; Reprodutibilidade (g): 0,001; Faixa de Temperatura (°C): 60 a 180; Incremento de Temperatura (°C): 1; Faixa de umidade (%): 0 a 100; Tempo de estabilização (s): 3; Potência do resistor (W): 250; Diâmetro do prato (mm): 90; Dimensões da balança CxLxA (mm): 292x210x190; Voltagem (V): 220; Consumo (W): 7.</t>
  </si>
  <si>
    <t>Balança Pediátrica Eletrônica. Capacidade de 15kg. Divisão de 5g. Faixa de medição antropométrica na concha de 54 cm; Concha anatômica em polipropileno com medida 540 x 290 mm injetada em material anti-germes; Display LED com 6 dígitos de 14,2 mm de altura e 8,1 mm de largura; Estrutura interna em aço carbono acabamento bicromatizado; Pés reguláveis em borracha sintética; Fonte externa 90 a 240 VAC c/ chaveamento automático - Bi-Volt; Função TARA até capacidade máxima da balança.</t>
  </si>
  <si>
    <t>Balança semi-analítica, capacidade em torno de 3200 g, precisão 0,01g , 110 V</t>
  </si>
  <si>
    <t>BANHO METABÓLICO TIPO DUBNOFF COM AGITAÇÃO ORBITAL. Estrutura em aço com tratamento anticorrosivo e pintura eletrostática em epóxi. Cuba em aço inoxidável com polimento interno. Capacidade 22 litros, e munido de plataforma e bandeja com garras para, no mínimo, nove erlenmeyers de 250 mL. Sensor e controlador de temperatura. Faixa de trabalho: até 100°C. Dreno para limpeza e saída de água. Agitação orbital. Controle de velocidade de 20 a 230 rpm.</t>
  </si>
  <si>
    <t>Bateria de extração - Extrator de Soxhlet Fracionada 3 Provas (bancada). Extração de lipídios, resíduos graxos e gorduras pelo método Soxhlet. Também é utilizada para aquecimento de substâncias em geral, destilação, evaporação, hidrólises, entre outras aplicações.
Faixa de Temperatura de Trabalho: Até 600ºC (centro da placa); Indicação Digital : ANALÓGICO; Tensão: 220 V; Plugue: 03 pinos NBR 13249
Controlador de aquecimento por módulo de tensão com regulagem eletrônica; Plataforma com resistência de aquecimento blindada em cerâmica refratária, resistente a respingos; Hastes, suportes e pinças em aço carbono SAE 1020 cromados; Estrutura externa construído em chapa de aço carbono, com tratamento anticorrosivo e pintura eletrostática a pó; Possui pés de borracha.</t>
  </si>
  <si>
    <t>Bateria de extração - Extrator de Soxhlet Fracionada 6 Provas (bancada). Estrutura: caixa em chapa de aço 1020 com tratamento anticorrosivo e pintura eletrostática em epóxi. Hastes e garras em inox AISI304. Capacidade: para 6 provas. Resistências: encapsuladas em placas de porcelana, 250W cada. Temperatura: controlador eletrônico individual por prova até 250ºC. Vidraria: em borossilicato, sendo 6 conjuntos de condensadores tipo bola, balões com capacidade para 250ml. (trabalha também com volume de 120ml) e filtros tipo cartucho de celulose para acomodação da amostra. Sistema de refrigeração: manifold com entrada e saída independentes para fluido. Consumo: 1.500W. Alimentação: 220V
Referência: Extrator de Soxhlet Fracionada 6 Provas MA487/6/250.</t>
  </si>
  <si>
    <t>Bloco Digestor de Nitrogênio e Proteína Digital microprocessado. Temperatura: 50 a 450ºC; Resolução: 0,1ºC; Resistência: Tubular blindada em aço inox embutida no bloco; Sensor: Tipo J; Capacidade: 42 provas; Galeria: Removível com alça; Isolação: Fibra cerâmica de baixa densidade, resistente a alta temperatura; Bloco: Alumínio; Gabinete Aço inox AISI 304; Potência: 2500W; Tensão: 220V.</t>
  </si>
  <si>
    <t>Bomba de vácuo e ar comprimido - Deslocamento de ar: 2,00 pés/mim, = 48lts/min. = 2,09m³/h. Vácuo final: 28,8 polegadas/ 720 mm/Hg (a nível do mar). Motor monofásico AC 1/4 CV - 4 polo - 11/220 volts - 60 Hz._x000D_
Bomba Tipo 2VC, produz alternadamente vácuo ou ar comprimido, com manômetro e vacuômetro para controle, com deposito de óleo e filtro de ar dotado de escotilha para reter impurezas e outro filtro na saída de ar para reter o óleo._x000D_
Uso em Laboratórios, indústrias farmacêuticas, Químicas, etc.</t>
  </si>
  <si>
    <t>Carro de emergência hospitalar. Carro móvel de parada cardiorrespiratória; Confeccionado totalmente de estrutura em chapa de aço fosfatizado; Pintura eletrostática texturizada de alta resistência sobre tratamento anti-ferruginoso na cor cinza claro; Tampo superior para manipulação dos medicamentos em aço inoxidável eletricamente isolado; Dotado de 04 gavetas com trilhos telescópios e puxadores em polipropileno escamoteável, sendo a primeira gaveta com divisões para medicamentos em poliestireno; Trava única de segurança nas 04 gavetas; Suporte para soro em aço inox com altura regulável; Dotado de suporte giratório universal para cardioversor, desfibrilador, monitor com bordas de proteção e rotação em até 360°; Suporte para cilindro de 02 com velcro; Filtro de linha com 04 tomadas e cabo de 05 metros, alimentação 110/220 volts – 60 Hz (Bivolt); Tábua de massagem cardíaca em polímero de alto impacto; Pára-choque de proteção em borracha dos quatro lados; Coletor de resíduos; Rodízios montados na parte inferior de 4 polegadas e diâmetro com garfo em nylon e banda de rodagem em poliuretano, sendo 02 sem trava e 02 com trava de fácil acionamento (freio); Dimensões: A 1000 mm x L 570 mm x P 700 mm.</t>
  </si>
  <si>
    <t>Centrífuga Refrigerada de 6000 rpm com rotor de ângulo fixo para 12 tubos de 15 mL. Gabinete metálico com revestimento em epóxi eletrostático; Motor de indução trifásico; Trava eletromecânica com dispositivo de desligamento do motor ao abrir a tampa; Sinal sonoro para cada função e alarme sonoro de fim de processo de centrifugação; Seleção do tipo de rotor e porta tubos; Display de LCD; Tempo de aceleração e desaceleração  de 20 a 120 segundos; Temporizador para o processo de centrifugação entre 0 e 99,59 minutos; Controle de Temperatura entre -10ºC a 40ºC; Rotor de ângulo fixo em alumínio para 12 tubos de 15 mL; Velocidade máxima de 6000 rpm e RCF máxima com rotor de ângulo fixo para 12 tubos de 15 mL.</t>
  </si>
  <si>
    <t>CHAPA AQUECEDORA DIGITAL EM ALUMÍNIO TEMPERATURA DE TRABALHO ATÉ 350ºC. _x000D_
Plataforma de alumínio escovado com isolamento térmico; Chapa de aço SAE 1020; Tratamento anticorrosivo; Pintura eletrostática epóxi texturizada; Pés de borracha; Porta fusível de segurança; Estrutura entre o gabinete e a placa em aço inox; Fusível de segurança; Manual de instruções; Medidas aproximadas : 15x30x40 cm. Potência 1100W.Tensão: 110 V.</t>
  </si>
  <si>
    <t>Contador de colônias digital. Gabinete em material plástico resistente (reciclável); placa quadriculada para facilitar a contagem; Iluminação LED com alta visibilidade e baixo consumo de energia; Lupa com aumento de 3X com apoio de rotação e altura ajustável; Aceita placas de petri de até 12 cm de diâmetro; Display LCD 16X2 Big Number com backlight azul e caracteres brancos; Sonda metálica contadora por pulsos de contato; Capacidade para armazenar até 99 memórias; Contagem de 0 a 999; Caneta contadora tipo pressão para marcação; Confirmação de cada contagem por beep; manual de instruções; Cabo de força com dupla isolação e plugue de três pinos, dois fases e um terra, atendendo a nova norma ABNT NBR 14136; Tensão: Bivolt.</t>
  </si>
  <si>
    <t>Densímetro digital - Escala de medição 0,0000 – 3,0000 g/cm3; Precisão 0,0001 g/cm3; Repetibilidade 0,0001 g/cm3; Volume de amostra por injeção manual 0,9 ml; Variação de temperatura 10-40 °C; Estabilidade de temperatura ±0,02 °C; Tempo de medição aprox. 5 min.; Calibração Automática guiada pelo menu com água destilada e ar seco; Calibração do fabricante por 4-10 pontos de amostragem para ar e água com 9 temperaturas; Display LCD; Fonte de energia: 90-264 V; Frequência 50/60 Hz; Medição da densidade baseada no princípio de oscilação de tubo U; Unidade de dessecação e bomba peristáltica inclusas; Resistência a amostras: peças que entram em contato com amostras produzidas a partir de vidro ou PTFE; Conexões LUER ou UNF; Sensor de pressão de ar embutido; Base de dados integral SQL para armazenamento de dados; Interface USB para exportar dados; interface para impressora com porta serial; Interface Ethernet para conexão direta a um computador (com possibilidade de manutenção remota via internet); Impressão direta possível por impressora na rede; Certificado de calibração de acordo com NIST</t>
  </si>
  <si>
    <t xml:space="preserve">Densímetro para Álcool Etílico e suas Misturas com Água. Fabricados conforme a Portaria de aprovação do INMETRO n° 124 de 01/08/2005 Acompanha certificado de verificação Divisão: 0,0005 g/ml Limite de erro: ±0,0005 g/ml Comprimento máximo: 400 mm. Escala: 0,750 à 0,800g/ml. Equipamento utilizado em aulas práticas de Química Geral e Inorgânica. </t>
  </si>
  <si>
    <t>Destilador de Água tipo Pilsen - Especificações mínimas: produz água com pureza abaixo de 4 μS, considerando entrada até 300 μS; Rendimento: 2 L/h; Voltagem: 110V - 1800 W. Modelo de Referência: Quimis Q-341-12</t>
  </si>
  <si>
    <t>Determinador de umidade com balança por infravermelho, emissor halógeno de alta eficiência, balança semi-analítica (0,001g) com capacidade de 160g, resultados expressos diretamente em % de umidade ou sólidos seco, sistema de trabalho com tempo programado ou auto-desligamento. Proteção contra abertura prematura da câmara. Calibração automática, sistema mecânico de proteção a sobrecarga. Função para ajuste da temperatura. Capacidade mínima de umidade 1%, resolução 0,01%. Referência: Determinador de Umidade com Balança -Q533M</t>
  </si>
  <si>
    <t>Durômetro de bancada para comprimidos. Cálculo automático da média e desvio padrão para dureza, diâmetro ou comprimento e espessura. Comprimidos de 30mm de diâmetro ou comprimento e de 12mm de espessura. Conversão automática das unidades de medidas disponíveis. Caixa para recolhimento de comprimidos ensaiados. Dureza máxima de 30Kgf, Unidades de leitura dureza (seleção manual): Kgf ; N ou Lb (pound)_x000D_
Unidades de leitura medida: mm; Indicação Digital: TouchScreen colorido com 4 dígitos; Tensão 110 Vca; Plugue de Alimentação 3 pinos NBR 14136. Manual de operação em português; Relatório de Calibração Rastreável RBC; Conexão para impressora (4a 20 mA)._x000D_
Referência: Durômetro de bancada para comprimidos - Modelo EDTS (Ethik)</t>
  </si>
  <si>
    <t>Encapsuladora Manual Capacidade para 90 ou 120 cápsulas tamanho 0 (zero). Conjunto completo de material acrílico com pinos de aço inox para manipulação de cápsulas tamanho 00. Deve conter base, placas, apertador, espalhador, limitador e paletas.</t>
  </si>
  <si>
    <t>Encapsuladora Manual Capacidade para 90 ou 120 cápsulas tamanho 00 (zero zero). Conjunto completo de material acrílico com pinos de aço inox para manipulação de cápsulas tamanho 00. Deve conter base, placas, apertador, espalhador, limitador e paletas.</t>
  </si>
  <si>
    <t>Encapsuladora Manual Capacidade para 90 ou 120 cápsulas tamanho 1 (um). Conjunto completo de material acrílico com pinos de aço inox para manipulação de cápsulas tamanho 00. Deve conter base, placas, apertador, espalhador, limitador e paletas.</t>
  </si>
  <si>
    <t>ESFIGMOMANÔMETRO, AJUSTE ANALÓGICO, ANERÓIDE, TIPO* DE BRAÇO, FAIXA DE OPERAÇÃO ATÉ 300 MMHG, MATERIAL BRAÇADEIRA BRAÇADEIRA EM NYLON, TIPO FECHO FECHO EM VELCRO, TAMANHO ADULTO, ADICIONAL ISENTO DE LÁTEX</t>
  </si>
  <si>
    <t>Espectrofotômetro UV-Visível Duplo Feixe. Duplo feixe, tipo Littrow, grade de difração de 1220 linhas/mm; Faixa de operação: entre 190 nm e 1100 nm; Banda de passagem espectral: 1,8 nm; Precisão: ± 0,3 nm; Repetibilidade: ± 0,2 nm; Calibração automática do comprimento de onda ao dar a partida; Fonte de luz: Tugstênio/halogênio e Deutério; Detector: Fotodiodo sólido de silício; Leitura fotométrica em LCD, VGA 1/4 e 320x240 pixels com luz de fundo; Faixas fotométricas de: 0 a 200 %T, -0,3 a 3,0A e 0 a 9999C; Precisão fotométrica de ± 0,3%T; Variação do zero: &lt;0.002A por hora após aquecimento; Flatness de linha de base: ± 0,004A; Estabilidade: 0.001A/h em 500 nm: Luz parasita: &lt; 0,15%T; Velocidade de varredura: máxima de 1000 nm/min; Saída analógica e digital: Centronics Paralela e RS232 Serial; Acompanha cubetas de vidro e de quartzo, software e manuais.
Referência: Espectrofotômetro UV VIS Duplo Feixe -Q898UVDB</t>
  </si>
  <si>
    <t>ESTETOSCÓPIO CARDIOLÓGICO: Com um lado maior para pacientes adultos e um lado menor para pacientes pediátricos ou pequenos; sistema de diafragma de dupla freqüência, auscultador de aço inoxidável, design de tubos em Y, molas internas ajustáveis, anel e di</t>
  </si>
  <si>
    <t>ESTETOSCÓPIO NEONATAL VERMELHO: com auscultador de tamanho reduzido; permite alternância entre sons de baixa e alta freqüência sem a necessidade de trocar o auscultador; olivas macias, molas internas ajustáveis, anel e diafragma com tratamento "anti-frio"</t>
  </si>
  <si>
    <t>Friabilômetro para comprimidos - 1 prova._x000D_
Largura: 350 mm; Profundidade: 300 mm; Altura 450 mm, Potência: 100 W. Tensão: 110V. Descrição externa: Aço carbono SAE 1020 com tratamento anticorrosivo, acabamento com pintura eletrostática a pó, montado sobre pés de borracha. Controle de tempo (Timer) através de um Temporizador eletrônico microprocessado com indicação digital e alarme sonoro para desligamento automático ao final do teste com diversas opções de configurações com ajuste manual ou automático; Tambor de acrílico incolor acionado por eixo em aço inox AISI 304.</t>
  </si>
  <si>
    <t>Homogenizador de amostras para saco tipo Stomacher. Possui temporizador de 30, 60, 120, 180 segundos ou infinito. Proteção de tampa aberta; Alarme sonoro para alertar o fim do teste; Camara de amostra 180x220mm; Abertura de amassamento: 10mm; Potência máxima: 1/4CV; Tensão:220V; Frequência: 60Hz.</t>
  </si>
  <si>
    <t>Kit Cipa Treinamento Completo C/boneco Rcp Adulto&amp; Infantil. 1 Capa para kit Cipa - 1 Boneco RCP Treinamento com bolsa, adulto e infantil - 1 Reanimador ambu adulto Completo com Reservatório e Mascara - 1 Mascara Pocket - 1 Prancha longa em polietileno - 1 Imobilizador de cabeça adulto - 1 Imobilizador Dorsal Ked - 1 Cinto aranha adulto - 1 Conjunto de 3 cintos de engate rápido (Amarelo, Vermelho e Preto) - 1 Jogo de tala aramada em borracha tipo E.V.A. com 4 tamanhos - 1 Bandagem triangular tam M.: 100 x 100 x 140 cm - 1 Colar cervical P - 1 Colar cervical M - 1 Colar cervical G - 1 Manta térmica aluminizada - 4 Pares de luvas cirúrgicas estéreis - 1 Tesoura ponta romba - 2 Óculos de proteção - 4 Ataduras de crepe 10 x 1,20 cm - 4 Ataduras de crepe 15 x 1,20 cm - 1 Fita Micropore 25 mm x 10 m - 2 Máscaras RCP descartável. Justificativa: Utilização nas aulas de urgência e alta complexidade para demonstração de procedimentos.</t>
  </si>
  <si>
    <t>Lupa de mesa com iluminação. Alcance do braço: 66cm. Braço articulável; Tensão: bivolt; iluminação de led; ampliação: 5 vezes</t>
  </si>
  <si>
    <t>Lupas luminária Led 5x Aumento Bivolt Estética Tripe Bandeja_x000D_
Voltagem: 110V ou 220V | Tensão: 60 Hz Fluxo Luminoso: 960 Lm Aumento de lente: 3X  Equivalência a Lâmpada Incandecente: 85 w Vida média útil 6000 horas : Lâmpada LED 22W Dimensões: Comprimento do Tripé: 75 cm | Comprimento total do braço articulado: 1,3 m | Diâmetro da lente: 125 mm | Diâmetro da cúpula: 24cm_x000D_
 Peso Total aproximado: 4,9 Kg</t>
  </si>
  <si>
    <t>MAQUINA DE GELO EM CUBO DE BANCADA, FABRICADA EM AÇO INOX COM DEPÓSITO INCORPORADO. CAPACIDADE DO DEPOSITO 6KG/ 315 CUBOS. PRODUÇÃO (KG/24H EM TEMPERATURA AMBIENTE): 22°C: 52 KG; 27°C: 50 KG; 32°C: 48 KG; 37°C: 42 KG. TENSÃO 220V. HP NOMINAL 1/4. DIMENSÕES: L=45CM, P=54CM, A=61CM.</t>
  </si>
  <si>
    <t>Medidor de pH (pHmetro) de bancada microprocessado. Compensação automática de temperatura e a calibração automática do pH. Função de checagem do eletrodo; além da função de temperatura fixa, permite o ajuste do valor conforme o tipo de trabalho. Tensão: bivolt; resistente a intenso ambiente de trabalho._x000D_
Os pHmetros de bancada são utilizados em pesquisas, controle de qualidade e monitoramento de pH, temperatura e tensão em laboratórios.</t>
  </si>
  <si>
    <t>Medidor de pH de bancada com eletrodo combinado de vidro e medidor de temperatura. Com fornecedor com certificado de ISO 9001</t>
  </si>
  <si>
    <t>Microcentrifuga de bancada com rotor para 12 a 18 microtubos ; trava de seguranca;  velocidade ate 10.000 rpm. Voltagem 127 V.</t>
  </si>
  <si>
    <t>Multímetro Digital - Requisitos mínimos de funções de medição: tensão contínua (DC), tensão alternada (AC), corrente contínua (DC), resistência, teste de continuidade e diodos. Requisitos de categoria de proteção: CAT II 600V ou superior (Norma IEC/EN 61010-1). Display: 3 ½ Dígitos ou superior. Alimentação: bateria 9V. Equipamento deve ser entregue acompanhado de bateria 9V e duas pontas de prova. Especificações: Escala de medição de tensão DC: 200mV a 600V. Escala de medição de tensão AC: 200V a 600V. Escala de medição de corrente DC: 20uA a 10A ou 200uA a 10A. Escala de resistência: 200 ohms a 20 Mega ohms. Teste de continuidade com buzina. Teste de diodo.</t>
  </si>
  <si>
    <t>MULTÍMETRO DIGITAL . Medições da tensão de valor eficaz verdadeiro e de corrente; Precisão básica de 0,09%; Resolução de 6000 contagens; Visor digital com gráfico de barras analógico e retroiluminação; 10A, 750 acv; Retenção de visualização e retenção automática; Medições de frequência e capacitância; Medições de resistência, continuidade e díodos; Registo mín-máx-média; O modo de uniformização permite a filtração de entradas que mudam rapidamente; Troca fácil da bateria sem abrir a caixa; Com sensor de temperatura; Caixa ergonômica com estojo de proteção integrado.</t>
  </si>
  <si>
    <t>Negatoscópio de 1 corpo. Fabricado em chapa de aço, pintura eletrostática nas cores branca, prendedor de filmes com roletes de alumínio leve, equipado com 2 lâmpadas florescentes de 15W cada e com motor elétrico de partida rápida. 110v ou 220 v. Medidas: 0.44 X 0.50 X 0.10 m. 36cm x 43cm.</t>
  </si>
  <si>
    <t>Oxímetro de pulso: O equipamento deve fornecer leitura de SpO2, frequência cardíaca e curva plestimográfica. Possuir alarmes visuais e sonoros, ajustáveis e programáveis. Ser acompanhado de sensor tipo clip lingual, ser portátil e leve, acompanhado de bateria recarregável com autonomia de pelo menos 5 horas de uso e carregador. Possuir manual na língua portuguesa.</t>
  </si>
  <si>
    <t>Paquímetro Digital (paquímetro digital de aço inoxidável). Paquímetro digital com exatidão (precisão): +/- 0,02mm; Resolução (leitura): 0,01mm; Repetibilidade: 0,01mm; Extensão máxima: 150mm; Impulsor; Comprimento dos bicos para medição interna: 16,50 mm; Comprimento dos bicos para medição externa: 40 mm; Escala de medição; Bicos para medição interna; Bicos para medição externa; Haste para medição de profundidade; Cursor; Parafuso de fixação; Visor de cristal líquido; Botão on off para ligar / desligar o aparelho; Botão da função zero em qualquer posição (ideal para medidas relativas); Botão mm / inch para seleção de unidade de medida (milímetros - mm; inch - polegadas); Compartimento de bateria.</t>
  </si>
  <si>
    <t>Simulador de lesões tegumentares. O kit de cuidados de avaliação de feridas inclui: • Ferida sacral - ferida de pressão • Ferida cirúrgica com grampos • Ferida cirúrgica com suturas • Ferida cirúrgica com suturas - com algumas suturas "explodidas" presentes • Ferida cirúrgica aberta Justificativa: Este equipamento é imprescindível para a demonstração de curativos e tratamentos de lesões tegumentares possibilitando aos graduandos de enfermagem compreender a técnica correta e a organização do processo de enfermagem no cuidado das lesões tegumentares.</t>
  </si>
  <si>
    <t xml:space="preserve"> -</t>
  </si>
  <si>
    <t>unidade</t>
  </si>
  <si>
    <t>SIM</t>
  </si>
  <si>
    <t>NÃO</t>
  </si>
  <si>
    <t>VALOR TOTAL</t>
  </si>
  <si>
    <t>Kit sem bonecos</t>
  </si>
  <si>
    <t>Boneco RCP Adulto e Infantil</t>
  </si>
  <si>
    <t>Valor médio estimado kit sem bonecos</t>
  </si>
  <si>
    <t>Valor médio estimado bonecos</t>
  </si>
  <si>
    <t>Valor médio estimado kit completo</t>
  </si>
  <si>
    <t>PROAD UASG 150182</t>
  </si>
  <si>
    <t>PARTICIPANTE HFCF - UASG 250104</t>
  </si>
  <si>
    <r>
      <t xml:space="preserve">Balança semi-analítica, capacidade em torno de 3200 g, precisão 0,001g , 110 V     </t>
    </r>
    <r>
      <rPr>
        <b/>
        <strike/>
        <sz val="10"/>
        <color theme="1"/>
        <rFont val="Calibri"/>
        <family val="2"/>
        <scheme val="minor"/>
      </rPr>
      <t xml:space="preserve"> (CANCELADO)</t>
    </r>
  </si>
  <si>
    <t>sem o item 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</si>
</sst>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2"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trike/>
      <sz val="8"/>
      <color theme="1"/>
      <name val="Calibri"/>
      <family val="2"/>
      <scheme val="minor"/>
    </font>
    <font>
      <strike/>
      <sz val="8"/>
      <color rgb="FFFF0000"/>
      <name val="Calibri"/>
      <family val="2"/>
      <scheme val="minor"/>
    </font>
    <font>
      <strike/>
      <sz val="10"/>
      <color theme="1"/>
      <name val="Calibri"/>
      <family val="2"/>
      <scheme val="minor"/>
    </font>
    <font>
      <b/>
      <strike/>
      <sz val="10"/>
      <color theme="1"/>
      <name val="Calibri"/>
      <family val="2"/>
      <scheme val="minor"/>
    </font>
  </fonts>
  <fills count="7">
    <fill>
      <patternFill patternType="none"/>
    </fill>
    <fill>
      <patternFill patternType="gray125"/>
    </fill>
    <fill>
      <patternFill patternType="solid">
        <fgColor rgb="FF8DB3E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48">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6" fillId="2" borderId="1" xfId="1" applyFont="1" applyFill="1" applyBorder="1" applyAlignment="1">
      <alignment horizontal="center" vertical="center" wrapText="1"/>
    </xf>
    <xf numFmtId="44" fontId="1" fillId="0" borderId="1" xfId="0" applyNumberFormat="1" applyFont="1" applyBorder="1" applyAlignment="1">
      <alignment horizontal="center" vertical="center"/>
    </xf>
    <xf numFmtId="0" fontId="0" fillId="3" borderId="0" xfId="0" applyFill="1"/>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44" fontId="4" fillId="3" borderId="1" xfId="1" applyFont="1" applyFill="1" applyBorder="1" applyAlignment="1">
      <alignment vertical="center" wrapText="1"/>
    </xf>
    <xf numFmtId="44" fontId="4" fillId="4" borderId="1" xfId="1" applyFont="1" applyFill="1" applyBorder="1" applyAlignment="1">
      <alignment vertical="center" wrapText="1"/>
    </xf>
    <xf numFmtId="44" fontId="4" fillId="5" borderId="1" xfId="1" applyFont="1" applyFill="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44" fontId="4" fillId="0" borderId="5" xfId="1" applyFont="1" applyBorder="1" applyAlignment="1">
      <alignment vertical="center"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wrapText="1"/>
    </xf>
    <xf numFmtId="44" fontId="4" fillId="0" borderId="6" xfId="1" applyFont="1" applyBorder="1" applyAlignment="1">
      <alignment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xf numFmtId="0" fontId="2" fillId="0" borderId="0" xfId="0" applyFont="1" applyBorder="1" applyAlignment="1">
      <alignment horizont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44" fontId="4" fillId="3" borderId="2" xfId="1" applyFont="1" applyFill="1" applyBorder="1" applyAlignment="1">
      <alignment horizontal="center" vertical="center" wrapText="1"/>
    </xf>
    <xf numFmtId="44" fontId="4" fillId="3" borderId="4" xfId="1" applyFont="1" applyFill="1" applyBorder="1" applyAlignment="1">
      <alignment horizontal="center" vertical="center" wrapText="1"/>
    </xf>
    <xf numFmtId="44" fontId="4" fillId="3" borderId="1" xfId="1"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vertical="center" wrapText="1"/>
    </xf>
    <xf numFmtId="44" fontId="8" fillId="6" borderId="1" xfId="1" applyFont="1" applyFill="1" applyBorder="1" applyAlignment="1">
      <alignment vertical="center" wrapText="1"/>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0" xfId="0" applyFont="1" applyFill="1" applyBorder="1"/>
    <xf numFmtId="44" fontId="2" fillId="0" borderId="0" xfId="0" applyNumberFormat="1" applyFont="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abSelected="1" topLeftCell="A46" zoomScaleNormal="100" zoomScaleSheetLayoutView="80" workbookViewId="0">
      <selection activeCell="J51" sqref="J51"/>
    </sheetView>
  </sheetViews>
  <sheetFormatPr defaultColWidth="9.140625" defaultRowHeight="12.75" x14ac:dyDescent="0.2"/>
  <cols>
    <col min="1" max="1" width="4.28515625" style="2" customWidth="1"/>
    <col min="2" max="2" width="68.140625" style="2" customWidth="1"/>
    <col min="3" max="3" width="9.7109375" style="2" customWidth="1"/>
    <col min="4" max="4" width="8.28515625" style="3" bestFit="1" customWidth="1"/>
    <col min="5" max="5" width="9.5703125" style="4" customWidth="1"/>
    <col min="6" max="6" width="10.42578125" style="4" customWidth="1"/>
    <col min="7" max="7" width="11.42578125" style="4" bestFit="1" customWidth="1"/>
    <col min="8" max="8" width="10.42578125" style="4" bestFit="1" customWidth="1"/>
    <col min="9" max="9" width="13.5703125" style="4" bestFit="1" customWidth="1"/>
    <col min="10" max="10" width="10.5703125" style="4" bestFit="1" customWidth="1"/>
    <col min="11" max="11" width="11.5703125" style="4" bestFit="1" customWidth="1"/>
    <col min="12" max="12" width="8.7109375" style="10" bestFit="1" customWidth="1"/>
    <col min="13" max="13" width="15" style="4" bestFit="1" customWidth="1"/>
    <col min="14" max="16384" width="9.140625" style="1"/>
  </cols>
  <sheetData>
    <row r="1" spans="1:13" x14ac:dyDescent="0.2">
      <c r="A1" s="34" t="s">
        <v>0</v>
      </c>
      <c r="B1" s="34"/>
      <c r="C1" s="34"/>
      <c r="D1" s="34"/>
      <c r="E1" s="34"/>
      <c r="F1" s="34"/>
      <c r="G1" s="34"/>
      <c r="H1" s="34"/>
      <c r="I1" s="34"/>
      <c r="J1" s="34"/>
      <c r="K1" s="34"/>
      <c r="L1" s="34"/>
      <c r="M1" s="34"/>
    </row>
    <row r="2" spans="1:13" x14ac:dyDescent="0.2">
      <c r="A2" s="34" t="s">
        <v>3</v>
      </c>
      <c r="B2" s="34"/>
      <c r="C2" s="34"/>
      <c r="D2" s="34"/>
      <c r="E2" s="34"/>
      <c r="F2" s="34"/>
      <c r="G2" s="34"/>
      <c r="H2" s="34"/>
      <c r="I2" s="34"/>
      <c r="J2" s="34"/>
      <c r="K2" s="34"/>
      <c r="L2" s="34"/>
      <c r="M2" s="34"/>
    </row>
    <row r="3" spans="1:13" x14ac:dyDescent="0.2">
      <c r="A3" s="34" t="s">
        <v>4</v>
      </c>
      <c r="B3" s="34"/>
      <c r="C3" s="34"/>
      <c r="D3" s="34"/>
      <c r="E3" s="34"/>
      <c r="F3" s="34"/>
      <c r="G3" s="34"/>
      <c r="H3" s="34"/>
      <c r="I3" s="34"/>
      <c r="J3" s="34"/>
      <c r="K3" s="34"/>
      <c r="L3" s="34"/>
      <c r="M3" s="34"/>
    </row>
    <row r="5" spans="1:13" ht="82.9" customHeight="1" x14ac:dyDescent="0.2">
      <c r="A5" s="7" t="s">
        <v>1</v>
      </c>
      <c r="B5" s="8" t="s">
        <v>5</v>
      </c>
      <c r="C5" s="8" t="s">
        <v>13</v>
      </c>
      <c r="D5" s="8" t="s">
        <v>2</v>
      </c>
      <c r="E5" s="8" t="s">
        <v>68</v>
      </c>
      <c r="F5" s="8" t="s">
        <v>69</v>
      </c>
      <c r="G5" s="8" t="s">
        <v>14</v>
      </c>
      <c r="H5" s="8" t="s">
        <v>7</v>
      </c>
      <c r="I5" s="8" t="s">
        <v>6</v>
      </c>
      <c r="J5" s="8" t="s">
        <v>8</v>
      </c>
      <c r="K5" s="8" t="s">
        <v>9</v>
      </c>
      <c r="L5" s="8" t="s">
        <v>10</v>
      </c>
      <c r="M5" s="8" t="s">
        <v>11</v>
      </c>
    </row>
    <row r="6" spans="1:13" ht="135" x14ac:dyDescent="0.2">
      <c r="A6" s="6">
        <v>1</v>
      </c>
      <c r="B6" s="5" t="s">
        <v>15</v>
      </c>
      <c r="C6" s="5"/>
      <c r="D6" s="5" t="s">
        <v>59</v>
      </c>
      <c r="E6" s="5">
        <v>3</v>
      </c>
      <c r="F6" s="5">
        <v>1</v>
      </c>
      <c r="G6" s="5">
        <f>E6+F6</f>
        <v>4</v>
      </c>
      <c r="H6" s="9">
        <v>2688.75</v>
      </c>
      <c r="I6" s="9">
        <f>H6*G6</f>
        <v>10755</v>
      </c>
      <c r="J6" s="9" t="s">
        <v>60</v>
      </c>
      <c r="K6" s="9" t="s">
        <v>61</v>
      </c>
      <c r="L6" s="11" t="s">
        <v>12</v>
      </c>
      <c r="M6" s="12">
        <f>IF(H6&lt;0.01,"",IF(AND(H6&gt;=0.01,H6&lt;=5),0.01,IF(H6&lt;=10,0.02,IF(H6&lt;=20,0.03,IF(H6&lt;=50,0.05,IF(H6&lt;=100,0.1,IF(H6&lt;=200,0.12,IF(H6&lt;=500,0.2,IF(H6&lt;=1000,0.4,IF(H6&lt;=2000,0.5,IF(H6&lt;=5000,0.8,IF(H6&lt;=10000,H6*0.005,"Avaliação Específica"))))))))))))</f>
        <v>0.8</v>
      </c>
    </row>
    <row r="7" spans="1:13" ht="67.5" x14ac:dyDescent="0.2">
      <c r="A7" s="6">
        <v>2</v>
      </c>
      <c r="B7" s="5" t="s">
        <v>16</v>
      </c>
      <c r="C7" s="5">
        <v>421311</v>
      </c>
      <c r="D7" s="5" t="s">
        <v>59</v>
      </c>
      <c r="E7" s="5">
        <v>5</v>
      </c>
      <c r="F7" s="5">
        <v>2</v>
      </c>
      <c r="G7" s="5">
        <f>E7+F7</f>
        <v>7</v>
      </c>
      <c r="H7" s="9">
        <v>1583.85</v>
      </c>
      <c r="I7" s="9">
        <f t="shared" ref="I7:I49" si="0">H7*G7</f>
        <v>11086.949999999999</v>
      </c>
      <c r="J7" s="9" t="s">
        <v>60</v>
      </c>
      <c r="K7" s="9" t="s">
        <v>61</v>
      </c>
      <c r="L7" s="11" t="s">
        <v>12</v>
      </c>
      <c r="M7" s="12">
        <f t="shared" ref="M7:M49" si="1">IF(H7&lt;0.01,"",IF(AND(H7&gt;=0.01,H7&lt;=5),0.01,IF(H7&lt;=10,0.02,IF(H7&lt;=20,0.03,IF(H7&lt;=50,0.05,IF(H7&lt;=100,0.1,IF(H7&lt;=200,0.12,IF(H7&lt;=500,0.2,IF(H7&lt;=1000,0.4,IF(H7&lt;=2000,0.5,IF(H7&lt;=5000,0.8,IF(H7&lt;=10000,H7*0.005,"Avaliação Específica"))))))))))))</f>
        <v>0.5</v>
      </c>
    </row>
    <row r="8" spans="1:13" ht="67.5" x14ac:dyDescent="0.2">
      <c r="A8" s="6">
        <v>3</v>
      </c>
      <c r="B8" s="5" t="s">
        <v>17</v>
      </c>
      <c r="C8" s="5">
        <v>469396</v>
      </c>
      <c r="D8" s="5" t="s">
        <v>59</v>
      </c>
      <c r="E8" s="5">
        <v>2</v>
      </c>
      <c r="F8" s="5">
        <v>5</v>
      </c>
      <c r="G8" s="5">
        <f>E8+F8</f>
        <v>7</v>
      </c>
      <c r="H8" s="9">
        <v>892.01</v>
      </c>
      <c r="I8" s="9">
        <f t="shared" si="0"/>
        <v>6244.07</v>
      </c>
      <c r="J8" s="9" t="s">
        <v>60</v>
      </c>
      <c r="K8" s="9" t="s">
        <v>61</v>
      </c>
      <c r="L8" s="11" t="s">
        <v>12</v>
      </c>
      <c r="M8" s="12">
        <f t="shared" si="1"/>
        <v>0.4</v>
      </c>
    </row>
    <row r="9" spans="1:13" ht="45" x14ac:dyDescent="0.2">
      <c r="A9" s="6">
        <v>4</v>
      </c>
      <c r="B9" s="5" t="s">
        <v>18</v>
      </c>
      <c r="C9" s="5"/>
      <c r="D9" s="5" t="s">
        <v>59</v>
      </c>
      <c r="E9" s="5">
        <v>2</v>
      </c>
      <c r="F9" s="5">
        <v>1</v>
      </c>
      <c r="G9" s="5">
        <f t="shared" ref="G9:G49" si="2">E9+F9</f>
        <v>3</v>
      </c>
      <c r="H9" s="9">
        <v>4811.92</v>
      </c>
      <c r="I9" s="9">
        <f t="shared" si="0"/>
        <v>14435.76</v>
      </c>
      <c r="J9" s="9" t="s">
        <v>60</v>
      </c>
      <c r="K9" s="9" t="s">
        <v>61</v>
      </c>
      <c r="L9" s="11" t="s">
        <v>12</v>
      </c>
      <c r="M9" s="12">
        <f t="shared" si="1"/>
        <v>0.8</v>
      </c>
    </row>
    <row r="10" spans="1:13" ht="67.5" x14ac:dyDescent="0.2">
      <c r="A10" s="6">
        <v>5</v>
      </c>
      <c r="B10" s="5" t="s">
        <v>19</v>
      </c>
      <c r="C10" s="5"/>
      <c r="D10" s="5" t="s">
        <v>59</v>
      </c>
      <c r="E10" s="5">
        <v>2</v>
      </c>
      <c r="F10" s="5">
        <v>1</v>
      </c>
      <c r="G10" s="5">
        <f t="shared" si="2"/>
        <v>3</v>
      </c>
      <c r="H10" s="9">
        <v>6091.42</v>
      </c>
      <c r="I10" s="9">
        <f t="shared" si="0"/>
        <v>18274.260000000002</v>
      </c>
      <c r="J10" s="9" t="s">
        <v>60</v>
      </c>
      <c r="K10" s="9" t="s">
        <v>61</v>
      </c>
      <c r="L10" s="11" t="s">
        <v>12</v>
      </c>
      <c r="M10" s="12">
        <f t="shared" si="1"/>
        <v>30.457100000000001</v>
      </c>
    </row>
    <row r="11" spans="1:13" ht="67.5" x14ac:dyDescent="0.2">
      <c r="A11" s="6">
        <v>6</v>
      </c>
      <c r="B11" s="5" t="s">
        <v>20</v>
      </c>
      <c r="C11" s="5"/>
      <c r="D11" s="5" t="s">
        <v>59</v>
      </c>
      <c r="E11" s="5">
        <v>2</v>
      </c>
      <c r="F11" s="5">
        <v>2</v>
      </c>
      <c r="G11" s="5">
        <f t="shared" si="2"/>
        <v>4</v>
      </c>
      <c r="H11" s="9">
        <v>696.82</v>
      </c>
      <c r="I11" s="9">
        <f t="shared" si="0"/>
        <v>2787.28</v>
      </c>
      <c r="J11" s="9" t="s">
        <v>60</v>
      </c>
      <c r="K11" s="9" t="s">
        <v>61</v>
      </c>
      <c r="L11" s="11" t="s">
        <v>12</v>
      </c>
      <c r="M11" s="12">
        <f t="shared" si="1"/>
        <v>0.4</v>
      </c>
    </row>
    <row r="12" spans="1:13" s="46" customFormat="1" ht="25.5" x14ac:dyDescent="0.2">
      <c r="A12" s="41">
        <v>7</v>
      </c>
      <c r="B12" s="42" t="s">
        <v>70</v>
      </c>
      <c r="C12" s="42"/>
      <c r="D12" s="42" t="s">
        <v>59</v>
      </c>
      <c r="E12" s="42">
        <v>3</v>
      </c>
      <c r="F12" s="42">
        <v>0</v>
      </c>
      <c r="G12" s="42">
        <f t="shared" si="2"/>
        <v>3</v>
      </c>
      <c r="H12" s="43">
        <v>2546.67</v>
      </c>
      <c r="I12" s="43">
        <f t="shared" si="0"/>
        <v>7640.01</v>
      </c>
      <c r="J12" s="43" t="s">
        <v>60</v>
      </c>
      <c r="K12" s="43" t="s">
        <v>61</v>
      </c>
      <c r="L12" s="44" t="s">
        <v>12</v>
      </c>
      <c r="M12" s="45">
        <f t="shared" si="1"/>
        <v>0.8</v>
      </c>
    </row>
    <row r="13" spans="1:13" x14ac:dyDescent="0.2">
      <c r="A13" s="6">
        <v>8</v>
      </c>
      <c r="B13" s="5" t="s">
        <v>21</v>
      </c>
      <c r="C13" s="5"/>
      <c r="D13" s="5" t="s">
        <v>59</v>
      </c>
      <c r="E13" s="5">
        <v>2</v>
      </c>
      <c r="F13" s="5">
        <v>0</v>
      </c>
      <c r="G13" s="5">
        <f t="shared" si="2"/>
        <v>2</v>
      </c>
      <c r="H13" s="9">
        <v>2818.33</v>
      </c>
      <c r="I13" s="9">
        <f t="shared" si="0"/>
        <v>5636.66</v>
      </c>
      <c r="J13" s="9" t="s">
        <v>60</v>
      </c>
      <c r="K13" s="9" t="s">
        <v>61</v>
      </c>
      <c r="L13" s="11" t="s">
        <v>12</v>
      </c>
      <c r="M13" s="12">
        <f t="shared" si="1"/>
        <v>0.8</v>
      </c>
    </row>
    <row r="14" spans="1:13" ht="56.25" x14ac:dyDescent="0.2">
      <c r="A14" s="6">
        <v>9</v>
      </c>
      <c r="B14" s="5" t="s">
        <v>22</v>
      </c>
      <c r="C14" s="5"/>
      <c r="D14" s="5" t="s">
        <v>59</v>
      </c>
      <c r="E14" s="5">
        <v>2</v>
      </c>
      <c r="F14" s="5">
        <v>1</v>
      </c>
      <c r="G14" s="5">
        <f t="shared" si="2"/>
        <v>3</v>
      </c>
      <c r="H14" s="9">
        <v>7585.84</v>
      </c>
      <c r="I14" s="9">
        <f t="shared" si="0"/>
        <v>22757.52</v>
      </c>
      <c r="J14" s="9" t="s">
        <v>60</v>
      </c>
      <c r="K14" s="9" t="s">
        <v>61</v>
      </c>
      <c r="L14" s="11" t="s">
        <v>12</v>
      </c>
      <c r="M14" s="12">
        <f t="shared" si="1"/>
        <v>37.929200000000002</v>
      </c>
    </row>
    <row r="15" spans="1:13" ht="101.25" x14ac:dyDescent="0.2">
      <c r="A15" s="6">
        <v>10</v>
      </c>
      <c r="B15" s="5" t="s">
        <v>23</v>
      </c>
      <c r="C15" s="5"/>
      <c r="D15" s="5" t="s">
        <v>59</v>
      </c>
      <c r="E15" s="5">
        <v>2</v>
      </c>
      <c r="F15" s="5">
        <v>0</v>
      </c>
      <c r="G15" s="5">
        <f t="shared" si="2"/>
        <v>2</v>
      </c>
      <c r="H15" s="9">
        <v>2991</v>
      </c>
      <c r="I15" s="9">
        <f t="shared" si="0"/>
        <v>5982</v>
      </c>
      <c r="J15" s="9" t="s">
        <v>60</v>
      </c>
      <c r="K15" s="9" t="s">
        <v>61</v>
      </c>
      <c r="L15" s="11" t="s">
        <v>12</v>
      </c>
      <c r="M15" s="12">
        <f t="shared" si="1"/>
        <v>0.8</v>
      </c>
    </row>
    <row r="16" spans="1:13" ht="101.25" x14ac:dyDescent="0.2">
      <c r="A16" s="21">
        <v>11</v>
      </c>
      <c r="B16" s="22" t="s">
        <v>24</v>
      </c>
      <c r="C16" s="22"/>
      <c r="D16" s="22" t="s">
        <v>59</v>
      </c>
      <c r="E16" s="22">
        <v>2</v>
      </c>
      <c r="F16" s="22">
        <v>0</v>
      </c>
      <c r="G16" s="5">
        <f t="shared" si="2"/>
        <v>2</v>
      </c>
      <c r="H16" s="23">
        <v>9378.7900000000009</v>
      </c>
      <c r="I16" s="23">
        <f t="shared" si="0"/>
        <v>18757.580000000002</v>
      </c>
      <c r="J16" s="23" t="s">
        <v>60</v>
      </c>
      <c r="K16" s="23" t="s">
        <v>61</v>
      </c>
      <c r="L16" s="24" t="s">
        <v>12</v>
      </c>
      <c r="M16" s="25">
        <f t="shared" si="1"/>
        <v>46.893950000000004</v>
      </c>
    </row>
    <row r="17" spans="1:13" ht="56.25" x14ac:dyDescent="0.2">
      <c r="A17" s="6">
        <v>12</v>
      </c>
      <c r="B17" s="5" t="s">
        <v>25</v>
      </c>
      <c r="C17" s="5"/>
      <c r="D17" s="5" t="s">
        <v>59</v>
      </c>
      <c r="E17" s="5">
        <v>4</v>
      </c>
      <c r="F17" s="5">
        <v>0</v>
      </c>
      <c r="G17" s="5">
        <f t="shared" si="2"/>
        <v>4</v>
      </c>
      <c r="H17" s="9">
        <v>5653.33</v>
      </c>
      <c r="I17" s="9">
        <f t="shared" si="0"/>
        <v>22613.32</v>
      </c>
      <c r="J17" s="9" t="s">
        <v>60</v>
      </c>
      <c r="K17" s="9" t="s">
        <v>61</v>
      </c>
      <c r="L17" s="11" t="s">
        <v>12</v>
      </c>
      <c r="M17" s="12">
        <f t="shared" si="1"/>
        <v>28.266649999999998</v>
      </c>
    </row>
    <row r="18" spans="1:13" ht="78.75" x14ac:dyDescent="0.2">
      <c r="A18" s="26">
        <v>13</v>
      </c>
      <c r="B18" s="27" t="s">
        <v>26</v>
      </c>
      <c r="C18" s="27"/>
      <c r="D18" s="27" t="s">
        <v>59</v>
      </c>
      <c r="E18" s="27">
        <v>4</v>
      </c>
      <c r="F18" s="27">
        <v>0</v>
      </c>
      <c r="G18" s="5">
        <f t="shared" si="2"/>
        <v>4</v>
      </c>
      <c r="H18" s="28">
        <v>2296.96</v>
      </c>
      <c r="I18" s="28">
        <f t="shared" si="0"/>
        <v>9187.84</v>
      </c>
      <c r="J18" s="28" t="s">
        <v>60</v>
      </c>
      <c r="K18" s="28" t="s">
        <v>61</v>
      </c>
      <c r="L18" s="29" t="s">
        <v>12</v>
      </c>
      <c r="M18" s="30">
        <f t="shared" si="1"/>
        <v>0.8</v>
      </c>
    </row>
    <row r="19" spans="1:13" ht="157.5" x14ac:dyDescent="0.2">
      <c r="A19" s="6">
        <v>14</v>
      </c>
      <c r="B19" s="5" t="s">
        <v>27</v>
      </c>
      <c r="C19" s="5"/>
      <c r="D19" s="5" t="s">
        <v>59</v>
      </c>
      <c r="E19" s="5">
        <v>2</v>
      </c>
      <c r="F19" s="5">
        <v>16</v>
      </c>
      <c r="G19" s="5">
        <f t="shared" si="2"/>
        <v>18</v>
      </c>
      <c r="H19" s="9">
        <v>4323.33</v>
      </c>
      <c r="I19" s="9">
        <f t="shared" si="0"/>
        <v>77819.94</v>
      </c>
      <c r="J19" s="9" t="s">
        <v>60</v>
      </c>
      <c r="K19" s="9" t="s">
        <v>61</v>
      </c>
      <c r="L19" s="11" t="s">
        <v>12</v>
      </c>
      <c r="M19" s="12">
        <f t="shared" si="1"/>
        <v>0.8</v>
      </c>
    </row>
    <row r="20" spans="1:13" ht="90" x14ac:dyDescent="0.2">
      <c r="A20" s="6">
        <v>15</v>
      </c>
      <c r="B20" s="5" t="s">
        <v>28</v>
      </c>
      <c r="C20" s="5"/>
      <c r="D20" s="5" t="s">
        <v>59</v>
      </c>
      <c r="E20" s="5">
        <v>2</v>
      </c>
      <c r="F20" s="5">
        <v>1</v>
      </c>
      <c r="G20" s="5">
        <f t="shared" si="2"/>
        <v>3</v>
      </c>
      <c r="H20" s="9">
        <v>6754</v>
      </c>
      <c r="I20" s="9">
        <f t="shared" si="0"/>
        <v>20262</v>
      </c>
      <c r="J20" s="9" t="s">
        <v>60</v>
      </c>
      <c r="K20" s="9" t="s">
        <v>61</v>
      </c>
      <c r="L20" s="11" t="s">
        <v>12</v>
      </c>
      <c r="M20" s="12">
        <f t="shared" si="1"/>
        <v>33.770000000000003</v>
      </c>
    </row>
    <row r="21" spans="1:13" ht="56.25" x14ac:dyDescent="0.2">
      <c r="A21" s="6">
        <v>16</v>
      </c>
      <c r="B21" s="5" t="s">
        <v>29</v>
      </c>
      <c r="C21" s="5"/>
      <c r="D21" s="5" t="s">
        <v>59</v>
      </c>
      <c r="E21" s="5">
        <v>2</v>
      </c>
      <c r="F21" s="5">
        <v>0</v>
      </c>
      <c r="G21" s="5">
        <f t="shared" si="2"/>
        <v>2</v>
      </c>
      <c r="H21" s="9">
        <v>3211.08</v>
      </c>
      <c r="I21" s="9">
        <f t="shared" si="0"/>
        <v>6422.16</v>
      </c>
      <c r="J21" s="9" t="s">
        <v>60</v>
      </c>
      <c r="K21" s="9" t="s">
        <v>61</v>
      </c>
      <c r="L21" s="11" t="s">
        <v>12</v>
      </c>
      <c r="M21" s="12">
        <f t="shared" si="1"/>
        <v>0.8</v>
      </c>
    </row>
    <row r="22" spans="1:13" ht="90" x14ac:dyDescent="0.2">
      <c r="A22" s="6">
        <v>17</v>
      </c>
      <c r="B22" s="5" t="s">
        <v>30</v>
      </c>
      <c r="C22" s="5"/>
      <c r="D22" s="5" t="s">
        <v>59</v>
      </c>
      <c r="E22" s="5">
        <v>2</v>
      </c>
      <c r="F22" s="5">
        <v>0</v>
      </c>
      <c r="G22" s="5">
        <f t="shared" si="2"/>
        <v>2</v>
      </c>
      <c r="H22" s="9">
        <v>2146</v>
      </c>
      <c r="I22" s="9">
        <f t="shared" si="0"/>
        <v>4292</v>
      </c>
      <c r="J22" s="9" t="s">
        <v>60</v>
      </c>
      <c r="K22" s="9" t="s">
        <v>61</v>
      </c>
      <c r="L22" s="11" t="s">
        <v>12</v>
      </c>
      <c r="M22" s="12">
        <f t="shared" si="1"/>
        <v>0.8</v>
      </c>
    </row>
    <row r="23" spans="1:13" ht="146.25" x14ac:dyDescent="0.2">
      <c r="A23" s="6">
        <v>18</v>
      </c>
      <c r="B23" s="5" t="s">
        <v>31</v>
      </c>
      <c r="C23" s="5"/>
      <c r="D23" s="5" t="s">
        <v>59</v>
      </c>
      <c r="E23" s="5">
        <v>2</v>
      </c>
      <c r="F23" s="5">
        <v>0</v>
      </c>
      <c r="G23" s="5">
        <f t="shared" si="2"/>
        <v>2</v>
      </c>
      <c r="H23" s="9">
        <v>224.95</v>
      </c>
      <c r="I23" s="9">
        <f t="shared" si="0"/>
        <v>449.9</v>
      </c>
      <c r="J23" s="9" t="s">
        <v>60</v>
      </c>
      <c r="K23" s="9" t="s">
        <v>61</v>
      </c>
      <c r="L23" s="11" t="s">
        <v>12</v>
      </c>
      <c r="M23" s="12">
        <f t="shared" si="1"/>
        <v>0.2</v>
      </c>
    </row>
    <row r="24" spans="1:13" ht="45" x14ac:dyDescent="0.2">
      <c r="A24" s="6">
        <v>19</v>
      </c>
      <c r="B24" s="5" t="s">
        <v>32</v>
      </c>
      <c r="C24" s="5"/>
      <c r="D24" s="5" t="s">
        <v>59</v>
      </c>
      <c r="E24" s="5">
        <v>6</v>
      </c>
      <c r="F24" s="5">
        <v>0</v>
      </c>
      <c r="G24" s="5">
        <f t="shared" si="2"/>
        <v>6</v>
      </c>
      <c r="H24" s="9">
        <v>132.6</v>
      </c>
      <c r="I24" s="9">
        <f t="shared" si="0"/>
        <v>795.59999999999991</v>
      </c>
      <c r="J24" s="9" t="s">
        <v>60</v>
      </c>
      <c r="K24" s="9" t="s">
        <v>61</v>
      </c>
      <c r="L24" s="11" t="s">
        <v>12</v>
      </c>
      <c r="M24" s="12">
        <f t="shared" si="1"/>
        <v>0.12</v>
      </c>
    </row>
    <row r="25" spans="1:13" ht="33.75" x14ac:dyDescent="0.2">
      <c r="A25" s="6">
        <v>20</v>
      </c>
      <c r="B25" s="5" t="s">
        <v>33</v>
      </c>
      <c r="C25" s="5"/>
      <c r="D25" s="5" t="s">
        <v>59</v>
      </c>
      <c r="E25" s="5">
        <v>2</v>
      </c>
      <c r="F25" s="5">
        <v>0</v>
      </c>
      <c r="G25" s="5">
        <f t="shared" si="2"/>
        <v>2</v>
      </c>
      <c r="H25" s="9">
        <v>1523.68</v>
      </c>
      <c r="I25" s="9">
        <f t="shared" si="0"/>
        <v>3047.36</v>
      </c>
      <c r="J25" s="9" t="s">
        <v>60</v>
      </c>
      <c r="K25" s="9" t="s">
        <v>61</v>
      </c>
      <c r="L25" s="11" t="s">
        <v>12</v>
      </c>
      <c r="M25" s="12">
        <f t="shared" si="1"/>
        <v>0.5</v>
      </c>
    </row>
    <row r="26" spans="1:13" ht="67.5" x14ac:dyDescent="0.2">
      <c r="A26" s="6">
        <v>21</v>
      </c>
      <c r="B26" s="5" t="s">
        <v>34</v>
      </c>
      <c r="C26" s="5"/>
      <c r="D26" s="5" t="s">
        <v>59</v>
      </c>
      <c r="E26" s="5">
        <v>2</v>
      </c>
      <c r="F26" s="5">
        <v>0</v>
      </c>
      <c r="G26" s="5">
        <f t="shared" si="2"/>
        <v>2</v>
      </c>
      <c r="H26" s="9">
        <v>5102.76</v>
      </c>
      <c r="I26" s="9">
        <f t="shared" si="0"/>
        <v>10205.52</v>
      </c>
      <c r="J26" s="9" t="s">
        <v>60</v>
      </c>
      <c r="K26" s="9" t="s">
        <v>61</v>
      </c>
      <c r="L26" s="11" t="s">
        <v>12</v>
      </c>
      <c r="M26" s="12">
        <f t="shared" si="1"/>
        <v>25.513800000000003</v>
      </c>
    </row>
    <row r="27" spans="1:13" ht="101.25" x14ac:dyDescent="0.2">
      <c r="A27" s="6">
        <v>22</v>
      </c>
      <c r="B27" s="5" t="s">
        <v>35</v>
      </c>
      <c r="C27" s="5"/>
      <c r="D27" s="5" t="s">
        <v>59</v>
      </c>
      <c r="E27" s="5">
        <v>2</v>
      </c>
      <c r="F27" s="5">
        <v>0</v>
      </c>
      <c r="G27" s="5">
        <f t="shared" si="2"/>
        <v>2</v>
      </c>
      <c r="H27" s="9">
        <v>7049.44</v>
      </c>
      <c r="I27" s="9">
        <f t="shared" si="0"/>
        <v>14098.88</v>
      </c>
      <c r="J27" s="9" t="s">
        <v>60</v>
      </c>
      <c r="K27" s="9" t="s">
        <v>61</v>
      </c>
      <c r="L27" s="11" t="s">
        <v>12</v>
      </c>
      <c r="M27" s="12">
        <f t="shared" si="1"/>
        <v>35.247199999999999</v>
      </c>
    </row>
    <row r="28" spans="1:13" ht="33.75" x14ac:dyDescent="0.2">
      <c r="A28" s="6">
        <v>23</v>
      </c>
      <c r="B28" s="5" t="s">
        <v>36</v>
      </c>
      <c r="C28" s="5"/>
      <c r="D28" s="5" t="s">
        <v>59</v>
      </c>
      <c r="E28" s="5">
        <v>3</v>
      </c>
      <c r="F28" s="5">
        <v>1</v>
      </c>
      <c r="G28" s="5">
        <f t="shared" si="2"/>
        <v>4</v>
      </c>
      <c r="H28" s="9">
        <v>319.05</v>
      </c>
      <c r="I28" s="9">
        <f t="shared" si="0"/>
        <v>1276.2</v>
      </c>
      <c r="J28" s="9" t="s">
        <v>60</v>
      </c>
      <c r="K28" s="9" t="s">
        <v>61</v>
      </c>
      <c r="L28" s="11" t="s">
        <v>12</v>
      </c>
      <c r="M28" s="12">
        <f t="shared" si="1"/>
        <v>0.2</v>
      </c>
    </row>
    <row r="29" spans="1:13" ht="33.75" x14ac:dyDescent="0.2">
      <c r="A29" s="6">
        <v>24</v>
      </c>
      <c r="B29" s="5" t="s">
        <v>37</v>
      </c>
      <c r="C29" s="5"/>
      <c r="D29" s="5" t="s">
        <v>59</v>
      </c>
      <c r="E29" s="5">
        <v>6</v>
      </c>
      <c r="F29" s="5">
        <v>0</v>
      </c>
      <c r="G29" s="5">
        <f t="shared" si="2"/>
        <v>6</v>
      </c>
      <c r="H29" s="9">
        <v>319.05</v>
      </c>
      <c r="I29" s="9">
        <f t="shared" si="0"/>
        <v>1914.3000000000002</v>
      </c>
      <c r="J29" s="9" t="s">
        <v>60</v>
      </c>
      <c r="K29" s="9" t="s">
        <v>61</v>
      </c>
      <c r="L29" s="11" t="s">
        <v>12</v>
      </c>
      <c r="M29" s="12">
        <f t="shared" si="1"/>
        <v>0.2</v>
      </c>
    </row>
    <row r="30" spans="1:13" ht="33.75" x14ac:dyDescent="0.2">
      <c r="A30" s="6">
        <v>25</v>
      </c>
      <c r="B30" s="5" t="s">
        <v>38</v>
      </c>
      <c r="C30" s="5"/>
      <c r="D30" s="5" t="s">
        <v>59</v>
      </c>
      <c r="E30" s="5">
        <v>3</v>
      </c>
      <c r="F30" s="5">
        <v>1</v>
      </c>
      <c r="G30" s="5">
        <f t="shared" si="2"/>
        <v>4</v>
      </c>
      <c r="H30" s="9">
        <v>319.05</v>
      </c>
      <c r="I30" s="9">
        <f t="shared" si="0"/>
        <v>1276.2</v>
      </c>
      <c r="J30" s="9" t="s">
        <v>60</v>
      </c>
      <c r="K30" s="9" t="s">
        <v>61</v>
      </c>
      <c r="L30" s="11" t="s">
        <v>12</v>
      </c>
      <c r="M30" s="12">
        <f t="shared" si="1"/>
        <v>0.2</v>
      </c>
    </row>
    <row r="31" spans="1:13" ht="33.75" x14ac:dyDescent="0.2">
      <c r="A31" s="6">
        <v>26</v>
      </c>
      <c r="B31" s="5" t="s">
        <v>39</v>
      </c>
      <c r="C31" s="5" t="s">
        <v>58</v>
      </c>
      <c r="D31" s="5" t="s">
        <v>59</v>
      </c>
      <c r="E31" s="5">
        <v>6</v>
      </c>
      <c r="F31" s="5">
        <v>6</v>
      </c>
      <c r="G31" s="5">
        <f t="shared" si="2"/>
        <v>12</v>
      </c>
      <c r="H31" s="9">
        <v>98.89</v>
      </c>
      <c r="I31" s="9">
        <f t="shared" si="0"/>
        <v>1186.68</v>
      </c>
      <c r="J31" s="9" t="s">
        <v>60</v>
      </c>
      <c r="K31" s="9" t="s">
        <v>61</v>
      </c>
      <c r="L31" s="11" t="s">
        <v>12</v>
      </c>
      <c r="M31" s="12">
        <f t="shared" si="1"/>
        <v>0.1</v>
      </c>
    </row>
    <row r="32" spans="1:13" ht="123.75" x14ac:dyDescent="0.2">
      <c r="A32" s="6">
        <v>27</v>
      </c>
      <c r="B32" s="5" t="s">
        <v>40</v>
      </c>
      <c r="C32" s="5"/>
      <c r="D32" s="5" t="s">
        <v>59</v>
      </c>
      <c r="E32" s="5">
        <v>2</v>
      </c>
      <c r="F32" s="5">
        <v>0</v>
      </c>
      <c r="G32" s="5">
        <f t="shared" si="2"/>
        <v>2</v>
      </c>
      <c r="H32" s="9">
        <v>19417.990000000002</v>
      </c>
      <c r="I32" s="9">
        <f t="shared" si="0"/>
        <v>38835.980000000003</v>
      </c>
      <c r="J32" s="9" t="s">
        <v>60</v>
      </c>
      <c r="K32" s="9" t="s">
        <v>61</v>
      </c>
      <c r="L32" s="11" t="s">
        <v>12</v>
      </c>
      <c r="M32" s="14">
        <f>H32*0.5%</f>
        <v>97.089950000000016</v>
      </c>
    </row>
    <row r="33" spans="1:13" s="33" customFormat="1" ht="33.75" x14ac:dyDescent="0.2">
      <c r="A33" s="17">
        <v>28</v>
      </c>
      <c r="B33" s="16" t="s">
        <v>41</v>
      </c>
      <c r="C33" s="16"/>
      <c r="D33" s="16" t="s">
        <v>59</v>
      </c>
      <c r="E33" s="16">
        <f>5+12</f>
        <v>17</v>
      </c>
      <c r="F33" s="16">
        <v>0</v>
      </c>
      <c r="G33" s="5">
        <f t="shared" si="2"/>
        <v>17</v>
      </c>
      <c r="H33" s="18">
        <v>855.71</v>
      </c>
      <c r="I33" s="18">
        <f t="shared" si="0"/>
        <v>14547.07</v>
      </c>
      <c r="J33" s="18" t="s">
        <v>60</v>
      </c>
      <c r="K33" s="18" t="s">
        <v>61</v>
      </c>
      <c r="L33" s="31" t="s">
        <v>12</v>
      </c>
      <c r="M33" s="32">
        <f t="shared" si="1"/>
        <v>0.4</v>
      </c>
    </row>
    <row r="34" spans="1:13" ht="33.75" x14ac:dyDescent="0.2">
      <c r="A34" s="6">
        <v>29</v>
      </c>
      <c r="B34" s="5" t="s">
        <v>42</v>
      </c>
      <c r="C34" s="5"/>
      <c r="D34" s="5" t="s">
        <v>59</v>
      </c>
      <c r="E34" s="5">
        <v>4</v>
      </c>
      <c r="F34" s="5">
        <v>0</v>
      </c>
      <c r="G34" s="5">
        <f t="shared" si="2"/>
        <v>4</v>
      </c>
      <c r="H34" s="9">
        <v>851.23</v>
      </c>
      <c r="I34" s="9">
        <f t="shared" si="0"/>
        <v>3404.92</v>
      </c>
      <c r="J34" s="9" t="s">
        <v>60</v>
      </c>
      <c r="K34" s="9" t="s">
        <v>61</v>
      </c>
      <c r="L34" s="11" t="s">
        <v>12</v>
      </c>
      <c r="M34" s="12">
        <f t="shared" si="1"/>
        <v>0.4</v>
      </c>
    </row>
    <row r="35" spans="1:13" ht="78.75" x14ac:dyDescent="0.2">
      <c r="A35" s="6">
        <v>30</v>
      </c>
      <c r="B35" s="5" t="s">
        <v>43</v>
      </c>
      <c r="C35" s="5">
        <v>445229</v>
      </c>
      <c r="D35" s="5" t="s">
        <v>59</v>
      </c>
      <c r="E35" s="5">
        <v>2</v>
      </c>
      <c r="F35" s="5">
        <v>0</v>
      </c>
      <c r="G35" s="5">
        <f t="shared" si="2"/>
        <v>2</v>
      </c>
      <c r="H35" s="9">
        <v>5819.67</v>
      </c>
      <c r="I35" s="9">
        <f t="shared" si="0"/>
        <v>11639.34</v>
      </c>
      <c r="J35" s="9" t="s">
        <v>60</v>
      </c>
      <c r="K35" s="9" t="s">
        <v>61</v>
      </c>
      <c r="L35" s="11" t="s">
        <v>12</v>
      </c>
      <c r="M35" s="12">
        <f t="shared" si="1"/>
        <v>29.09835</v>
      </c>
    </row>
    <row r="36" spans="1:13" ht="45" x14ac:dyDescent="0.2">
      <c r="A36" s="6">
        <v>31</v>
      </c>
      <c r="B36" s="5" t="s">
        <v>44</v>
      </c>
      <c r="C36" s="5">
        <v>442086</v>
      </c>
      <c r="D36" s="5" t="s">
        <v>59</v>
      </c>
      <c r="E36" s="5">
        <v>2</v>
      </c>
      <c r="F36" s="5">
        <v>0</v>
      </c>
      <c r="G36" s="5">
        <f t="shared" si="2"/>
        <v>2</v>
      </c>
      <c r="H36" s="9">
        <v>1813.54</v>
      </c>
      <c r="I36" s="9">
        <f t="shared" si="0"/>
        <v>3627.08</v>
      </c>
      <c r="J36" s="9" t="s">
        <v>60</v>
      </c>
      <c r="K36" s="9" t="s">
        <v>61</v>
      </c>
      <c r="L36" s="11" t="s">
        <v>12</v>
      </c>
      <c r="M36" s="12">
        <f t="shared" si="1"/>
        <v>0.5</v>
      </c>
    </row>
    <row r="37" spans="1:13" s="33" customFormat="1" ht="112.5" x14ac:dyDescent="0.2">
      <c r="A37" s="17">
        <v>32</v>
      </c>
      <c r="B37" s="16" t="s">
        <v>45</v>
      </c>
      <c r="C37" s="16"/>
      <c r="D37" s="16" t="s">
        <v>59</v>
      </c>
      <c r="E37" s="16">
        <v>2</v>
      </c>
      <c r="F37" s="16">
        <v>2</v>
      </c>
      <c r="G37" s="5">
        <f t="shared" si="2"/>
        <v>4</v>
      </c>
      <c r="H37" s="18">
        <v>1921.88</v>
      </c>
      <c r="I37" s="18">
        <f t="shared" si="0"/>
        <v>7687.52</v>
      </c>
      <c r="J37" s="18" t="s">
        <v>60</v>
      </c>
      <c r="K37" s="18" t="s">
        <v>61</v>
      </c>
      <c r="L37" s="31" t="s">
        <v>12</v>
      </c>
      <c r="M37" s="32">
        <f t="shared" si="1"/>
        <v>0.5</v>
      </c>
    </row>
    <row r="38" spans="1:13" ht="22.5" x14ac:dyDescent="0.2">
      <c r="A38" s="6">
        <v>33</v>
      </c>
      <c r="B38" s="5" t="s">
        <v>46</v>
      </c>
      <c r="C38" s="5"/>
      <c r="D38" s="5" t="s">
        <v>59</v>
      </c>
      <c r="E38" s="5">
        <v>2</v>
      </c>
      <c r="F38" s="5">
        <v>0</v>
      </c>
      <c r="G38" s="5">
        <f t="shared" si="2"/>
        <v>2</v>
      </c>
      <c r="H38" s="9">
        <v>342.2</v>
      </c>
      <c r="I38" s="9">
        <f t="shared" si="0"/>
        <v>684.4</v>
      </c>
      <c r="J38" s="9" t="s">
        <v>60</v>
      </c>
      <c r="K38" s="9" t="s">
        <v>61</v>
      </c>
      <c r="L38" s="11" t="s">
        <v>12</v>
      </c>
      <c r="M38" s="12">
        <f t="shared" si="1"/>
        <v>0.2</v>
      </c>
    </row>
    <row r="39" spans="1:13" ht="67.5" x14ac:dyDescent="0.2">
      <c r="A39" s="6">
        <v>34</v>
      </c>
      <c r="B39" s="5" t="s">
        <v>47</v>
      </c>
      <c r="C39" s="5"/>
      <c r="D39" s="5" t="s">
        <v>59</v>
      </c>
      <c r="E39" s="5">
        <v>2</v>
      </c>
      <c r="F39" s="5">
        <v>0</v>
      </c>
      <c r="G39" s="5">
        <f t="shared" si="2"/>
        <v>2</v>
      </c>
      <c r="H39" s="9">
        <v>557.07000000000005</v>
      </c>
      <c r="I39" s="9">
        <f t="shared" si="0"/>
        <v>1114.1400000000001</v>
      </c>
      <c r="J39" s="9" t="s">
        <v>60</v>
      </c>
      <c r="K39" s="9" t="s">
        <v>61</v>
      </c>
      <c r="L39" s="11" t="s">
        <v>12</v>
      </c>
      <c r="M39" s="12">
        <f t="shared" si="1"/>
        <v>0.4</v>
      </c>
    </row>
    <row r="40" spans="1:13" ht="45" x14ac:dyDescent="0.2">
      <c r="A40" s="6">
        <v>35</v>
      </c>
      <c r="B40" s="5" t="s">
        <v>48</v>
      </c>
      <c r="C40" s="5">
        <v>150391</v>
      </c>
      <c r="D40" s="5" t="s">
        <v>59</v>
      </c>
      <c r="E40" s="5">
        <v>2</v>
      </c>
      <c r="F40" s="5">
        <v>0</v>
      </c>
      <c r="G40" s="5">
        <f t="shared" si="2"/>
        <v>2</v>
      </c>
      <c r="H40" s="9">
        <v>5005.34</v>
      </c>
      <c r="I40" s="9">
        <f t="shared" si="0"/>
        <v>10010.68</v>
      </c>
      <c r="J40" s="9" t="s">
        <v>60</v>
      </c>
      <c r="K40" s="9" t="s">
        <v>61</v>
      </c>
      <c r="L40" s="11" t="s">
        <v>12</v>
      </c>
      <c r="M40" s="12">
        <f t="shared" si="1"/>
        <v>25.026700000000002</v>
      </c>
    </row>
    <row r="41" spans="1:13" ht="67.5" x14ac:dyDescent="0.2">
      <c r="A41" s="6">
        <v>36</v>
      </c>
      <c r="B41" s="5" t="s">
        <v>49</v>
      </c>
      <c r="C41" s="5"/>
      <c r="D41" s="5" t="s">
        <v>59</v>
      </c>
      <c r="E41" s="5">
        <v>7</v>
      </c>
      <c r="F41" s="5">
        <v>0</v>
      </c>
      <c r="G41" s="5">
        <f t="shared" si="2"/>
        <v>7</v>
      </c>
      <c r="H41" s="9">
        <v>1646.33</v>
      </c>
      <c r="I41" s="9">
        <f t="shared" si="0"/>
        <v>11524.31</v>
      </c>
      <c r="J41" s="9" t="s">
        <v>60</v>
      </c>
      <c r="K41" s="9" t="s">
        <v>61</v>
      </c>
      <c r="L41" s="11" t="s">
        <v>12</v>
      </c>
      <c r="M41" s="12">
        <f t="shared" si="1"/>
        <v>0.5</v>
      </c>
    </row>
    <row r="42" spans="1:13" ht="22.5" x14ac:dyDescent="0.2">
      <c r="A42" s="6">
        <v>37</v>
      </c>
      <c r="B42" s="5" t="s">
        <v>50</v>
      </c>
      <c r="C42" s="5"/>
      <c r="D42" s="5" t="s">
        <v>59</v>
      </c>
      <c r="E42" s="5">
        <v>3</v>
      </c>
      <c r="F42" s="5">
        <v>0</v>
      </c>
      <c r="G42" s="5">
        <f t="shared" si="2"/>
        <v>3</v>
      </c>
      <c r="H42" s="9">
        <v>2105.4</v>
      </c>
      <c r="I42" s="9">
        <f t="shared" si="0"/>
        <v>6316.2000000000007</v>
      </c>
      <c r="J42" s="9" t="s">
        <v>60</v>
      </c>
      <c r="K42" s="9" t="s">
        <v>61</v>
      </c>
      <c r="L42" s="11" t="s">
        <v>12</v>
      </c>
      <c r="M42" s="12">
        <f t="shared" si="1"/>
        <v>0.8</v>
      </c>
    </row>
    <row r="43" spans="1:13" ht="22.5" x14ac:dyDescent="0.2">
      <c r="A43" s="6">
        <v>38</v>
      </c>
      <c r="B43" s="5" t="s">
        <v>51</v>
      </c>
      <c r="C43" s="5"/>
      <c r="D43" s="5" t="s">
        <v>59</v>
      </c>
      <c r="E43" s="5">
        <v>2</v>
      </c>
      <c r="F43" s="5">
        <v>2</v>
      </c>
      <c r="G43" s="5">
        <f t="shared" si="2"/>
        <v>4</v>
      </c>
      <c r="H43" s="9">
        <v>4296.33</v>
      </c>
      <c r="I43" s="9">
        <f t="shared" si="0"/>
        <v>17185.32</v>
      </c>
      <c r="J43" s="9" t="s">
        <v>60</v>
      </c>
      <c r="K43" s="9" t="s">
        <v>61</v>
      </c>
      <c r="L43" s="11" t="s">
        <v>12</v>
      </c>
      <c r="M43" s="12">
        <f t="shared" si="1"/>
        <v>0.8</v>
      </c>
    </row>
    <row r="44" spans="1:13" ht="90" x14ac:dyDescent="0.2">
      <c r="A44" s="6">
        <v>39</v>
      </c>
      <c r="B44" s="5" t="s">
        <v>52</v>
      </c>
      <c r="C44" s="5"/>
      <c r="D44" s="5" t="s">
        <v>59</v>
      </c>
      <c r="E44" s="5">
        <v>15</v>
      </c>
      <c r="F44" s="5">
        <v>0</v>
      </c>
      <c r="G44" s="5">
        <f t="shared" si="2"/>
        <v>15</v>
      </c>
      <c r="H44" s="9">
        <v>518</v>
      </c>
      <c r="I44" s="9">
        <f t="shared" si="0"/>
        <v>7770</v>
      </c>
      <c r="J44" s="9" t="s">
        <v>60</v>
      </c>
      <c r="K44" s="9" t="s">
        <v>61</v>
      </c>
      <c r="L44" s="11" t="s">
        <v>12</v>
      </c>
      <c r="M44" s="12">
        <f t="shared" si="1"/>
        <v>0.4</v>
      </c>
    </row>
    <row r="45" spans="1:13" ht="78.75" x14ac:dyDescent="0.2">
      <c r="A45" s="6">
        <v>40</v>
      </c>
      <c r="B45" s="5" t="s">
        <v>53</v>
      </c>
      <c r="C45" s="5"/>
      <c r="D45" s="5" t="s">
        <v>59</v>
      </c>
      <c r="E45" s="5">
        <v>17</v>
      </c>
      <c r="F45" s="5">
        <v>0</v>
      </c>
      <c r="G45" s="5">
        <f t="shared" si="2"/>
        <v>17</v>
      </c>
      <c r="H45" s="9">
        <v>186.69</v>
      </c>
      <c r="I45" s="9">
        <f t="shared" si="0"/>
        <v>3173.73</v>
      </c>
      <c r="J45" s="9" t="s">
        <v>60</v>
      </c>
      <c r="K45" s="9" t="s">
        <v>61</v>
      </c>
      <c r="L45" s="11" t="s">
        <v>12</v>
      </c>
      <c r="M45" s="12">
        <f t="shared" si="1"/>
        <v>0.12</v>
      </c>
    </row>
    <row r="46" spans="1:13" ht="45" x14ac:dyDescent="0.2">
      <c r="A46" s="6">
        <v>41</v>
      </c>
      <c r="B46" s="5" t="s">
        <v>54</v>
      </c>
      <c r="C46" s="5"/>
      <c r="D46" s="5" t="s">
        <v>59</v>
      </c>
      <c r="E46" s="5">
        <v>2</v>
      </c>
      <c r="F46" s="5">
        <v>0</v>
      </c>
      <c r="G46" s="5">
        <f t="shared" si="2"/>
        <v>2</v>
      </c>
      <c r="H46" s="9">
        <v>374.42</v>
      </c>
      <c r="I46" s="9">
        <f t="shared" si="0"/>
        <v>748.84</v>
      </c>
      <c r="J46" s="9" t="s">
        <v>60</v>
      </c>
      <c r="K46" s="9" t="s">
        <v>61</v>
      </c>
      <c r="L46" s="11" t="s">
        <v>12</v>
      </c>
      <c r="M46" s="12">
        <f t="shared" si="1"/>
        <v>0.2</v>
      </c>
    </row>
    <row r="47" spans="1:13" ht="56.25" x14ac:dyDescent="0.2">
      <c r="A47" s="6">
        <v>42</v>
      </c>
      <c r="B47" s="5" t="s">
        <v>55</v>
      </c>
      <c r="C47" s="5"/>
      <c r="D47" s="5" t="s">
        <v>59</v>
      </c>
      <c r="E47" s="5">
        <v>6</v>
      </c>
      <c r="F47" s="5">
        <v>4</v>
      </c>
      <c r="G47" s="5">
        <f t="shared" si="2"/>
        <v>10</v>
      </c>
      <c r="H47" s="9">
        <v>2783.65</v>
      </c>
      <c r="I47" s="9">
        <f t="shared" si="0"/>
        <v>27836.5</v>
      </c>
      <c r="J47" s="9" t="s">
        <v>60</v>
      </c>
      <c r="K47" s="9" t="s">
        <v>61</v>
      </c>
      <c r="L47" s="11" t="s">
        <v>12</v>
      </c>
      <c r="M47" s="12">
        <f t="shared" si="1"/>
        <v>0.8</v>
      </c>
    </row>
    <row r="48" spans="1:13" ht="90" x14ac:dyDescent="0.2">
      <c r="A48" s="6">
        <v>43</v>
      </c>
      <c r="B48" s="5" t="s">
        <v>56</v>
      </c>
      <c r="C48" s="5"/>
      <c r="D48" s="5" t="s">
        <v>59</v>
      </c>
      <c r="E48" s="5">
        <v>12</v>
      </c>
      <c r="F48" s="5">
        <v>0</v>
      </c>
      <c r="G48" s="5">
        <f t="shared" si="2"/>
        <v>12</v>
      </c>
      <c r="H48" s="9">
        <v>454.18</v>
      </c>
      <c r="I48" s="9">
        <f t="shared" si="0"/>
        <v>5450.16</v>
      </c>
      <c r="J48" s="9" t="s">
        <v>60</v>
      </c>
      <c r="K48" s="9" t="s">
        <v>61</v>
      </c>
      <c r="L48" s="11" t="s">
        <v>12</v>
      </c>
      <c r="M48" s="12">
        <f t="shared" si="1"/>
        <v>0.2</v>
      </c>
    </row>
    <row r="49" spans="1:13" ht="78.75" x14ac:dyDescent="0.2">
      <c r="A49" s="6">
        <v>44</v>
      </c>
      <c r="B49" s="5" t="s">
        <v>57</v>
      </c>
      <c r="C49" s="5"/>
      <c r="D49" s="5" t="s">
        <v>59</v>
      </c>
      <c r="E49" s="5">
        <v>2</v>
      </c>
      <c r="F49" s="5">
        <v>1</v>
      </c>
      <c r="G49" s="5">
        <f t="shared" si="2"/>
        <v>3</v>
      </c>
      <c r="H49" s="9">
        <v>5181.67</v>
      </c>
      <c r="I49" s="9">
        <f t="shared" si="0"/>
        <v>15545.01</v>
      </c>
      <c r="J49" s="9" t="s">
        <v>60</v>
      </c>
      <c r="K49" s="9" t="s">
        <v>61</v>
      </c>
      <c r="L49" s="11" t="s">
        <v>12</v>
      </c>
      <c r="M49" s="12">
        <f t="shared" si="1"/>
        <v>25.908350000000002</v>
      </c>
    </row>
    <row r="50" spans="1:13" x14ac:dyDescent="0.2">
      <c r="H50" s="8" t="s">
        <v>62</v>
      </c>
      <c r="I50" s="13">
        <f>SUM(I6:I49)</f>
        <v>486306.19000000006</v>
      </c>
    </row>
    <row r="51" spans="1:13" x14ac:dyDescent="0.2">
      <c r="H51" s="8" t="s">
        <v>62</v>
      </c>
      <c r="I51" s="47">
        <f>I50-I12</f>
        <v>478666.18000000005</v>
      </c>
      <c r="J51" s="4" t="s">
        <v>71</v>
      </c>
    </row>
  </sheetData>
  <mergeCells count="3">
    <mergeCell ref="A1:M1"/>
    <mergeCell ref="A2:M2"/>
    <mergeCell ref="A3:M3"/>
  </mergeCells>
  <pageMargins left="0.23622047244094491" right="0.23622047244094491" top="0.74803149606299213" bottom="0.74803149606299213" header="0.31496062992125984" footer="0.31496062992125984"/>
  <pageSetup paperSize="9" scale="75" fitToHeight="0" orientation="landscape" r:id="rId1"/>
  <headerFooter>
    <oddHeader>&amp;L&amp;G&amp;RProcesso nº 23069.152191/2021-38</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130" zoomScaleNormal="130" workbookViewId="0">
      <selection activeCell="D2" sqref="D2"/>
    </sheetView>
  </sheetViews>
  <sheetFormatPr defaultRowHeight="15" x14ac:dyDescent="0.25"/>
  <cols>
    <col min="1" max="1" width="51.5703125" customWidth="1"/>
    <col min="2" max="2" width="12.7109375" bestFit="1" customWidth="1"/>
    <col min="3" max="5" width="11" bestFit="1" customWidth="1"/>
    <col min="6" max="7" width="12.7109375" bestFit="1" customWidth="1"/>
  </cols>
  <sheetData>
    <row r="1" spans="1:7" s="15" customFormat="1" ht="33.75" customHeight="1" x14ac:dyDescent="0.25">
      <c r="B1" s="35" t="s">
        <v>63</v>
      </c>
      <c r="C1" s="36"/>
      <c r="D1" s="37"/>
      <c r="E1" s="35" t="s">
        <v>64</v>
      </c>
      <c r="F1" s="36"/>
      <c r="G1" s="37"/>
    </row>
    <row r="2" spans="1:7" s="15" customFormat="1" ht="157.5" x14ac:dyDescent="0.25">
      <c r="A2" s="16" t="s">
        <v>45</v>
      </c>
      <c r="B2" s="19">
        <v>1038</v>
      </c>
      <c r="C2" s="19">
        <v>694.73</v>
      </c>
      <c r="D2" s="19">
        <v>851.58</v>
      </c>
      <c r="E2" s="19">
        <v>856.33</v>
      </c>
      <c r="F2" s="20">
        <v>1125</v>
      </c>
      <c r="G2" s="20">
        <v>1200</v>
      </c>
    </row>
    <row r="3" spans="1:7" ht="33.75" x14ac:dyDescent="0.25">
      <c r="B3" s="16" t="s">
        <v>65</v>
      </c>
      <c r="C3" s="38">
        <f>AVERAGE(B2:D2)</f>
        <v>861.43666666666661</v>
      </c>
      <c r="D3" s="39"/>
      <c r="E3" s="16" t="s">
        <v>66</v>
      </c>
      <c r="F3" s="38">
        <f>AVERAGE(E2:G2)</f>
        <v>1060.4433333333334</v>
      </c>
      <c r="G3" s="39"/>
    </row>
    <row r="4" spans="1:7" ht="33.75" customHeight="1" x14ac:dyDescent="0.25">
      <c r="B4" s="35" t="s">
        <v>67</v>
      </c>
      <c r="C4" s="36"/>
      <c r="D4" s="37"/>
      <c r="E4" s="40">
        <f>C3+F3</f>
        <v>1921.88</v>
      </c>
      <c r="F4" s="40"/>
      <c r="G4" s="40"/>
    </row>
  </sheetData>
  <mergeCells count="6">
    <mergeCell ref="B1:D1"/>
    <mergeCell ref="E1:G1"/>
    <mergeCell ref="C3:D3"/>
    <mergeCell ref="F3:G3"/>
    <mergeCell ref="B4:D4"/>
    <mergeCell ref="E4:G4"/>
  </mergeCell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1</vt:i4>
      </vt:variant>
    </vt:vector>
  </HeadingPairs>
  <TitlesOfParts>
    <vt:vector size="3" baseType="lpstr">
      <vt:lpstr>Folha1</vt:lpstr>
      <vt:lpstr>Planilha1</vt:lpstr>
      <vt:lpstr>Folha1!Área_de_Impressão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Proad</cp:lastModifiedBy>
  <cp:lastPrinted>2021-02-09T22:51:37Z</cp:lastPrinted>
  <dcterms:created xsi:type="dcterms:W3CDTF">2019-07-30T23:05:19Z</dcterms:created>
  <dcterms:modified xsi:type="dcterms:W3CDTF">2021-04-29T17:34:59Z</dcterms:modified>
</cp:coreProperties>
</file>