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helle\Desktop\PE -2021 Gêneros Alimentícios\"/>
    </mc:Choice>
  </mc:AlternateContent>
  <xr:revisionPtr revIDLastSave="0" documentId="13_ncr:1_{E58034C2-4570-491B-B383-22E1E09F9B8B}" xr6:coauthVersionLast="46" xr6:coauthVersionMax="46" xr10:uidLastSave="{00000000-0000-0000-0000-000000000000}"/>
  <bookViews>
    <workbookView xWindow="26625" yWindow="510" windowWidth="2400" windowHeight="585" xr2:uid="{00000000-000D-0000-FFFF-FFFF00000000}"/>
  </bookViews>
  <sheets>
    <sheet name="Folha1" sheetId="1" r:id="rId1"/>
  </sheets>
  <definedNames>
    <definedName name="_xlnm._FilterDatabase" localSheetId="0" hidden="1">Folha1!#REF!</definedName>
    <definedName name="_xlnm.Print_Area" localSheetId="0">Folha1!$A$1:$K$44</definedName>
  </definedNames>
  <calcPr calcId="181029"/>
</workbook>
</file>

<file path=xl/calcChain.xml><?xml version="1.0" encoding="utf-8"?>
<calcChain xmlns="http://schemas.openxmlformats.org/spreadsheetml/2006/main">
  <c r="G24" i="1" l="1"/>
  <c r="E23" i="1"/>
  <c r="G23" i="1" s="1"/>
  <c r="E22" i="1"/>
  <c r="E21" i="1"/>
  <c r="E20" i="1"/>
  <c r="G20" i="1" s="1"/>
  <c r="E19" i="1"/>
  <c r="G19" i="1" s="1"/>
  <c r="E15" i="1"/>
  <c r="G15" i="1" s="1"/>
  <c r="E14" i="1"/>
  <c r="E13" i="1"/>
  <c r="G13" i="1" s="1"/>
  <c r="E12" i="1"/>
  <c r="E11" i="1"/>
  <c r="E10" i="1"/>
  <c r="E9" i="1"/>
  <c r="G9" i="1" s="1"/>
  <c r="E8" i="1"/>
  <c r="G8" i="1" s="1"/>
  <c r="K7" i="1"/>
  <c r="K8" i="1"/>
  <c r="K9" i="1"/>
  <c r="K10" i="1"/>
  <c r="K11" i="1"/>
  <c r="K12" i="1"/>
  <c r="K13" i="1"/>
  <c r="K14" i="1"/>
  <c r="K15" i="1"/>
  <c r="K16" i="1"/>
  <c r="K17" i="1"/>
  <c r="K18" i="1"/>
  <c r="K19" i="1"/>
  <c r="K20" i="1"/>
  <c r="K21" i="1"/>
  <c r="K22" i="1"/>
  <c r="K23" i="1"/>
  <c r="G7" i="1"/>
  <c r="G10" i="1"/>
  <c r="G11" i="1"/>
  <c r="G12" i="1"/>
  <c r="G14" i="1"/>
  <c r="G16" i="1"/>
  <c r="G17" i="1"/>
  <c r="G18" i="1"/>
  <c r="G21" i="1"/>
  <c r="G22" i="1"/>
  <c r="K6" i="1" l="1"/>
  <c r="G6" i="1" l="1"/>
</calcChain>
</file>

<file path=xl/sharedStrings.xml><?xml version="1.0" encoding="utf-8"?>
<sst xmlns="http://schemas.openxmlformats.org/spreadsheetml/2006/main" count="105" uniqueCount="46">
  <si>
    <t>PRÓ-REITORIA DE ADMINISTRAÇÃO</t>
  </si>
  <si>
    <t>ITEM</t>
  </si>
  <si>
    <t>UNIDADE DE MEDIDA</t>
  </si>
  <si>
    <t>COORDENAÇÃO DE MATERIAIS</t>
  </si>
  <si>
    <t>ANEXO I-A - PLANILHA ESTIMATIVA DE DESCRIÇÃO E PREÇOS</t>
  </si>
  <si>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</si>
  <si>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</si>
  <si>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</si>
  <si>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</si>
  <si>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</si>
  <si>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</si>
  <si>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Intervalo mínimo de diferença de valores entre os lances</t>
  </si>
  <si>
    <t>Aberto</t>
  </si>
  <si>
    <t>SUGESTÃO DE CATMAT</t>
  </si>
  <si>
    <t>QUANTIDADE TOTAL</t>
  </si>
  <si>
    <t>AÇÚCAR, TIPO CRISTAL, CARACTERÍSTICAS ADICIONAIS ISENTO DE IMPUREZAS, PRAZO VALIDADE MIN. 12 MESES. Embalagem de 1kg</t>
  </si>
  <si>
    <t>Açúcar, tipo refinado, origem vegetal, composição sacarose de cana-de-açúcar. Embalagem primária em plástico atóxico e embalagem secundária em plástico transparente. Com registro no órgão competente. Fornecimento em embalagem de 1kg</t>
  </si>
  <si>
    <t>Adoçante líquido sucralose 100ml: aspecto físico líquido límpido transparente composto somente por SUCRALOSE. Embalagem: Frascos de polietileno atóxico contendo externamente os dados de identificação e procedência, informação nutricional, número de lote, quantidade do produto, número de registro e apresentar validade mínima de 6 (seis) meses a partir da data de entrega. Registro no Ministério da Saúde de acordo com a Portaria 38 de 13/01/98 da ANVISA e NTA 83(Decreto 12.486/78). Frasco com 100 ml.</t>
  </si>
  <si>
    <t>Água mineral natural, sem gás. Com características próprias do produto (cor, sabor, odor e aspecto), com registro no órgão competente. Apresentação copo com 200 ml.</t>
  </si>
  <si>
    <t>Água mineral natural, sem gás. Com características próprias do produto (cor, sabor, odor e aspecto), com registro no órgão competente. Apresentação garrafa de 1,5litros.</t>
  </si>
  <si>
    <t>Bisc. Amanteigado. Produto de 1ª qualidade. Aspecto físico: quadrado, sabor coco, classificação doce, Tipo amanteigado. Prazo de validade: 12 meses. A embalagem deverá conter rótulo original com os dados de identificação, procedência, informação nutricional</t>
  </si>
  <si>
    <t>Bisc.maria/ maisena. De 1ª qualidade, redondo/retangular, sabor maisena, classificação doce. Prazo de validade: 12 meses. A embalagem deverá conter rótulo original com os dados de identificação, procedência, informação nutricional, número de lote, data de validade</t>
  </si>
  <si>
    <t>Biscoito salgado de 1ª qualidade, redondo, classificação salgado. Tipo salclick. Prazo de validade: 12 meses. A embalagem deverá conter rótulo original com os dados de identificação, procedência, informação nutricional, número de lote, data de validade,</t>
  </si>
  <si>
    <t>Café em pó homogêneo, tipo torrado e moído, categoria extra-forte, embalagem a vácuo c/ 500g e embalagem secundária em plástico transparente. Ingrediente: 100% café. Amargor típico, sabor e aroma característicos. Com certificado ou selo de qualidade, fornecido por órgãos competentes. Presença de rótulo original do fabricante com dados de identificação, procedência, informações nutricionais, número de lote, quantidade do produto, prazo de validade</t>
  </si>
  <si>
    <t>Suco pronto para o consumo. Características adicionais: sabor UVA contém água, açúcar, ácido cítrico. Validade 12 meses. Com aroma e sabor idênticos ao natural. Com registro no órgão competente. Apresentação embalagem tetra-Pack com 1 litro.</t>
  </si>
  <si>
    <t>Suco pronto para o consumo. Características: produto a base de água, açúcar, ácido cítrico com aroma e sabor de ABACAXI COM HORTELÃ. Validade 12 meses. Com registro no órgão competente. Apresentação embalagem tetra-Pack com 1 litro.</t>
  </si>
  <si>
    <t>Suco pronto para o consumo. Características: produto a base de água, açúcar, ácido cítrico com aroma e sabor de GOIABA. Validade 12 meses. Com registro no órgão competente. Apresentação embalagem tetra-Pack com 1 litro.</t>
  </si>
  <si>
    <t>Suco pronto para o consumo. Características: produto a base de água, açúcar, ácido cítrico com aroma e sabor de LARANJA. Validade 12 meses. Com registro no órgão competente. Apresentação embalagem tetra-Pack com capacidade de 1 litro.</t>
  </si>
  <si>
    <t>Suco pronto para o consumo. Características: produto a base de água, açúcar, ácido cítrico com aroma e sabor de MANGA. Validade 12 meses. Com registro no órgão competente. Apresentação embalagem tetra-Pack com 1 litro.</t>
  </si>
  <si>
    <t>Suco pronto para o consumo. Características: produto a base de água, açúcar, ácido cítrico com aroma e sabor de MARACUJÁ. Validade 12 meses. Com registro no órgão competente. Apresentação embalagem tetra-Pack com 1 litro.</t>
  </si>
  <si>
    <t>Suco pronto para o consumo. Características: produto a base de água, açúcar, ácido cítrico com aroma e sabor de PÊSSEGO. Validade 12 meses. Com registro no órgão competente. Apresentação embalagem tetra-Pack com 1 litro.</t>
  </si>
  <si>
    <t>kg</t>
  </si>
  <si>
    <t>Frasco de 100ml</t>
  </si>
  <si>
    <t>Copo de 200ml</t>
  </si>
  <si>
    <t>Garrafa de 1,5L</t>
  </si>
  <si>
    <t>Pacote com 400g</t>
  </si>
  <si>
    <t>Pacote com 200g</t>
  </si>
  <si>
    <t>Pacote com 150g</t>
  </si>
  <si>
    <t>Pacote com 180g</t>
  </si>
  <si>
    <t>Pacote com 500g</t>
  </si>
  <si>
    <t>Litro</t>
  </si>
  <si>
    <t>SIM</t>
  </si>
  <si>
    <t>NÃO</t>
  </si>
  <si>
    <t>VALOR TOTAL</t>
  </si>
  <si>
    <t>Bisc. cream cracker. Produto de 1ª qualidade. Aspecto físico: quadrado, tipo cream cracker, classificação salgado. Prazo de validade: 12 meses. A embalagem deverá conter rótulo original com os dados de identificação, procedência, informação nutricional, número de lote, data de validade</t>
  </si>
  <si>
    <t>Biscoito cookie. Produto de 1ª qualidade, sabor doce. Características adicionais: sem recheio, com gotas de chocolate, tipo cookie. Prazo de validade: 12 meses. A embalagem deverá conter rótulo original com os dados de identificação, procedência, informação nutricional, número de lote, data de validade.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</si>
</sst>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 #,##0.00_-;\-&quot;R$&quot;\ * #,##0.00_-;_-&quot;R$&quot;\ * &quot;-&quot;??_-;_-@_-"/>
  </numFmts>
  <fonts count="9"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sz val="8"/>
      <color rgb="FFFF0000"/>
      <name val="Calibri"/>
      <family val="2"/>
      <scheme val="minor"/>
    </font>
    <font>
      <sz val="8"/>
      <color rgb="FF000000"/>
      <name val="Calibri"/>
      <family val="2"/>
    </font>
  </fonts>
  <fills count="3">
    <fill>
      <patternFill patternType="none"/>
    </fill>
    <fill>
      <patternFill patternType="gray125"/>
    </fill>
    <fill>
      <patternFill patternType="solid">
        <fgColor rgb="FF8DB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26">
    <xf numFmtId="0" fontId="0" fillId="0" borderId="0" xfId="0"/>
    <xf numFmtId="0" fontId="1" fillId="0" borderId="0" xfId="0" applyFont="1" applyBorder="1"/>
    <xf numFmtId="0" fontId="1" fillId="0" borderId="0" xfId="0" applyFont="1" applyBorder="1" applyAlignment="1">
      <alignment wrapText="1"/>
    </xf>
    <xf numFmtId="0" fontId="1" fillId="0" borderId="0" xfId="0" applyFont="1" applyBorder="1" applyAlignment="1">
      <alignment vertical="center"/>
    </xf>
    <xf numFmtId="0" fontId="1" fillId="0" borderId="0" xfId="0" applyFont="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6" fillId="2" borderId="4"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44" fontId="4" fillId="0" borderId="0" xfId="1" applyFont="1" applyBorder="1" applyAlignment="1">
      <alignment vertical="center" wrapText="1"/>
    </xf>
    <xf numFmtId="0" fontId="7" fillId="0" borderId="0" xfId="0" applyFont="1" applyBorder="1" applyAlignment="1">
      <alignment horizontal="center" vertical="center" wrapText="1"/>
    </xf>
    <xf numFmtId="44" fontId="6" fillId="2" borderId="1" xfId="1" applyFont="1" applyFill="1" applyBorder="1" applyAlignment="1">
      <alignment horizontal="center" vertical="center" wrapText="1"/>
    </xf>
    <xf numFmtId="0" fontId="2" fillId="0" borderId="0" xfId="0" applyFont="1" applyBorder="1" applyAlignment="1">
      <alignment horizontal="center" wrapText="1"/>
    </xf>
    <xf numFmtId="0" fontId="4" fillId="0" borderId="2" xfId="0" applyFont="1" applyFill="1" applyBorder="1" applyAlignment="1">
      <alignment horizontal="center" vertical="center" wrapText="1"/>
    </xf>
    <xf numFmtId="0" fontId="8" fillId="0" borderId="1" xfId="0" applyFont="1" applyFill="1" applyBorder="1" applyAlignment="1">
      <alignment vertical="center" wrapText="1"/>
    </xf>
    <xf numFmtId="0" fontId="4"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44" fontId="4" fillId="0" borderId="3" xfId="1" applyFont="1" applyFill="1" applyBorder="1" applyAlignment="1">
      <alignment horizontal="center" vertical="center" wrapText="1"/>
    </xf>
    <xf numFmtId="44" fontId="4"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0" xfId="0" applyFont="1" applyFill="1" applyBorder="1"/>
    <xf numFmtId="0" fontId="4" fillId="0" borderId="1" xfId="0" applyFont="1" applyFill="1" applyBorder="1" applyAlignment="1">
      <alignment horizontal="center" vertical="center"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4"/>
  <sheetViews>
    <sheetView tabSelected="1" showWhiteSpace="0" topLeftCell="A19" zoomScale="110" zoomScaleNormal="110" zoomScaleSheetLayoutView="80" workbookViewId="0">
      <selection activeCell="A23" sqref="A6:XFD23"/>
    </sheetView>
  </sheetViews>
  <sheetFormatPr defaultColWidth="9.140625" defaultRowHeight="12.75" x14ac:dyDescent="0.2"/>
  <cols>
    <col min="1" max="1" width="4.28515625" style="2" customWidth="1"/>
    <col min="2" max="2" width="35.7109375" style="2" customWidth="1"/>
    <col min="3" max="3" width="9.7109375" style="2" customWidth="1"/>
    <col min="4" max="4" width="8.28515625" style="3" bestFit="1" customWidth="1"/>
    <col min="5" max="5" width="11.42578125" style="4" bestFit="1" customWidth="1"/>
    <col min="6" max="6" width="9.7109375" style="4" bestFit="1" customWidth="1"/>
    <col min="7" max="7" width="10.42578125" style="4" bestFit="1" customWidth="1"/>
    <col min="8" max="8" width="10.5703125" style="4" customWidth="1"/>
    <col min="9" max="9" width="11.5703125" style="4" customWidth="1"/>
    <col min="10" max="10" width="8.7109375" style="7" customWidth="1"/>
    <col min="11" max="11" width="15" style="4" customWidth="1"/>
    <col min="12" max="16384" width="9.140625" style="1"/>
  </cols>
  <sheetData>
    <row r="1" spans="1:11" x14ac:dyDescent="0.2">
      <c r="A1" s="14" t="s">
        <v>0</v>
      </c>
      <c r="B1" s="14"/>
      <c r="C1" s="14"/>
      <c r="D1" s="14"/>
      <c r="E1" s="14"/>
      <c r="F1" s="14"/>
      <c r="G1" s="14"/>
      <c r="H1" s="14"/>
      <c r="I1" s="14"/>
      <c r="J1" s="14"/>
      <c r="K1" s="14"/>
    </row>
    <row r="2" spans="1:11" x14ac:dyDescent="0.2">
      <c r="A2" s="14" t="s">
        <v>3</v>
      </c>
      <c r="B2" s="14"/>
      <c r="C2" s="14"/>
      <c r="D2" s="14"/>
      <c r="E2" s="14"/>
      <c r="F2" s="14"/>
      <c r="G2" s="14"/>
      <c r="H2" s="14"/>
      <c r="I2" s="14"/>
      <c r="J2" s="14"/>
      <c r="K2" s="14"/>
    </row>
    <row r="3" spans="1:11" x14ac:dyDescent="0.2">
      <c r="A3" s="14" t="s">
        <v>4</v>
      </c>
      <c r="B3" s="14"/>
      <c r="C3" s="14"/>
      <c r="D3" s="14"/>
      <c r="E3" s="14"/>
      <c r="F3" s="14"/>
      <c r="G3" s="14"/>
      <c r="H3" s="14"/>
      <c r="I3" s="14"/>
      <c r="J3" s="14"/>
      <c r="K3" s="14"/>
    </row>
    <row r="5" spans="1:11" ht="82.9" customHeight="1" x14ac:dyDescent="0.2">
      <c r="A5" s="5" t="s">
        <v>1</v>
      </c>
      <c r="B5" s="8" t="s">
        <v>5</v>
      </c>
      <c r="C5" s="6" t="s">
        <v>13</v>
      </c>
      <c r="D5" s="8" t="s">
        <v>2</v>
      </c>
      <c r="E5" s="8" t="s">
        <v>14</v>
      </c>
      <c r="F5" s="6" t="s">
        <v>7</v>
      </c>
      <c r="G5" s="6" t="s">
        <v>6</v>
      </c>
      <c r="H5" s="6" t="s">
        <v>8</v>
      </c>
      <c r="I5" s="6" t="s">
        <v>9</v>
      </c>
      <c r="J5" s="6" t="s">
        <v>10</v>
      </c>
      <c r="K5" s="6" t="s">
        <v>11</v>
      </c>
    </row>
    <row r="6" spans="1:11" s="24" customFormat="1" ht="33.75" x14ac:dyDescent="0.2">
      <c r="A6" s="15">
        <v>1</v>
      </c>
      <c r="B6" s="16" t="s">
        <v>15</v>
      </c>
      <c r="C6" s="17">
        <v>395794</v>
      </c>
      <c r="D6" s="18" t="s">
        <v>31</v>
      </c>
      <c r="E6" s="19">
        <v>218</v>
      </c>
      <c r="F6" s="20">
        <v>3.36</v>
      </c>
      <c r="G6" s="21">
        <f>F6*E6</f>
        <v>732.48</v>
      </c>
      <c r="H6" s="21" t="s">
        <v>41</v>
      </c>
      <c r="I6" s="21" t="s">
        <v>42</v>
      </c>
      <c r="J6" s="22" t="s">
        <v>12</v>
      </c>
      <c r="K6" s="23">
        <f>IF(F6&lt;0.01,"",IF(AND(F6&gt;=0.01,F6&lt;=5),0.01,IF(F6&lt;=10,0.02,IF(F6&lt;=20,0.03,IF(F6&lt;=50,0.05,IF(F6&lt;=100,0.1,IF(F6&lt;=200,0.12,IF(F6&lt;=500,0.2,IF(F6&lt;=1000,0.4,IF(F6&lt;=2000,0.5,IF(F6&lt;=5000,0.8,IF(F6&lt;=10000,F6*0.005,"Avaliação Específica"))))))))))))</f>
        <v>0.01</v>
      </c>
    </row>
    <row r="7" spans="1:11" s="24" customFormat="1" ht="56.25" x14ac:dyDescent="0.2">
      <c r="A7" s="15">
        <v>2</v>
      </c>
      <c r="B7" s="16" t="s">
        <v>16</v>
      </c>
      <c r="C7" s="17">
        <v>236247</v>
      </c>
      <c r="D7" s="18" t="s">
        <v>31</v>
      </c>
      <c r="E7" s="19">
        <v>2361</v>
      </c>
      <c r="F7" s="20">
        <v>3.5</v>
      </c>
      <c r="G7" s="21">
        <f t="shared" ref="G7:G23" si="0">F7*E7</f>
        <v>8263.5</v>
      </c>
      <c r="H7" s="21" t="s">
        <v>41</v>
      </c>
      <c r="I7" s="21" t="s">
        <v>42</v>
      </c>
      <c r="J7" s="22" t="s">
        <v>12</v>
      </c>
      <c r="K7" s="23">
        <f t="shared" ref="K7:K23" si="1">IF(F7&lt;0.01,"",IF(AND(F7&gt;=0.01,F7&lt;=5),0.01,IF(F7&lt;=10,0.02,IF(F7&lt;=20,0.03,IF(F7&lt;=50,0.05,IF(F7&lt;=100,0.1,IF(F7&lt;=200,0.12,IF(F7&lt;=500,0.2,IF(F7&lt;=1000,0.4,IF(F7&lt;=2000,0.5,IF(F7&lt;=5000,0.8,IF(F7&lt;=10000,F7*0.005,"Avaliação Específica"))))))))))))</f>
        <v>0.01</v>
      </c>
    </row>
    <row r="8" spans="1:11" s="24" customFormat="1" ht="135" customHeight="1" x14ac:dyDescent="0.2">
      <c r="A8" s="15">
        <v>3</v>
      </c>
      <c r="B8" s="16" t="s">
        <v>17</v>
      </c>
      <c r="C8" s="17">
        <v>407523</v>
      </c>
      <c r="D8" s="18" t="s">
        <v>32</v>
      </c>
      <c r="E8" s="19">
        <f>583+35</f>
        <v>618</v>
      </c>
      <c r="F8" s="20">
        <v>9.0399999999999991</v>
      </c>
      <c r="G8" s="21">
        <f t="shared" si="0"/>
        <v>5586.7199999999993</v>
      </c>
      <c r="H8" s="21" t="s">
        <v>41</v>
      </c>
      <c r="I8" s="21" t="s">
        <v>42</v>
      </c>
      <c r="J8" s="22" t="s">
        <v>12</v>
      </c>
      <c r="K8" s="23">
        <f t="shared" si="1"/>
        <v>0.02</v>
      </c>
    </row>
    <row r="9" spans="1:11" s="24" customFormat="1" ht="45" x14ac:dyDescent="0.2">
      <c r="A9" s="15">
        <v>4</v>
      </c>
      <c r="B9" s="16" t="s">
        <v>18</v>
      </c>
      <c r="C9" s="17">
        <v>9873</v>
      </c>
      <c r="D9" s="18" t="s">
        <v>33</v>
      </c>
      <c r="E9" s="19">
        <f>726+2000</f>
        <v>2726</v>
      </c>
      <c r="F9" s="20">
        <v>0.8</v>
      </c>
      <c r="G9" s="21">
        <f t="shared" si="0"/>
        <v>2180.8000000000002</v>
      </c>
      <c r="H9" s="21" t="s">
        <v>41</v>
      </c>
      <c r="I9" s="21" t="s">
        <v>42</v>
      </c>
      <c r="J9" s="22" t="s">
        <v>12</v>
      </c>
      <c r="K9" s="23">
        <f t="shared" si="1"/>
        <v>0.01</v>
      </c>
    </row>
    <row r="10" spans="1:11" s="24" customFormat="1" ht="45" x14ac:dyDescent="0.2">
      <c r="A10" s="15">
        <v>5</v>
      </c>
      <c r="B10" s="16" t="s">
        <v>19</v>
      </c>
      <c r="C10" s="17">
        <v>445484</v>
      </c>
      <c r="D10" s="18" t="s">
        <v>34</v>
      </c>
      <c r="E10" s="19">
        <f>538+500</f>
        <v>1038</v>
      </c>
      <c r="F10" s="20">
        <v>2.46</v>
      </c>
      <c r="G10" s="21">
        <f t="shared" si="0"/>
        <v>2553.48</v>
      </c>
      <c r="H10" s="21" t="s">
        <v>41</v>
      </c>
      <c r="I10" s="21" t="s">
        <v>42</v>
      </c>
      <c r="J10" s="22" t="s">
        <v>12</v>
      </c>
      <c r="K10" s="23">
        <f t="shared" si="1"/>
        <v>0.01</v>
      </c>
    </row>
    <row r="11" spans="1:11" s="24" customFormat="1" ht="67.5" x14ac:dyDescent="0.2">
      <c r="A11" s="15">
        <v>6</v>
      </c>
      <c r="B11" s="16" t="s">
        <v>20</v>
      </c>
      <c r="C11" s="17">
        <v>252586</v>
      </c>
      <c r="D11" s="18" t="s">
        <v>35</v>
      </c>
      <c r="E11" s="19">
        <f>271+50</f>
        <v>321</v>
      </c>
      <c r="F11" s="20">
        <v>3.9</v>
      </c>
      <c r="G11" s="21">
        <f t="shared" si="0"/>
        <v>1251.8999999999999</v>
      </c>
      <c r="H11" s="21" t="s">
        <v>41</v>
      </c>
      <c r="I11" s="21" t="s">
        <v>42</v>
      </c>
      <c r="J11" s="22" t="s">
        <v>12</v>
      </c>
      <c r="K11" s="23">
        <f t="shared" si="1"/>
        <v>0.01</v>
      </c>
    </row>
    <row r="12" spans="1:11" s="24" customFormat="1" ht="78.75" customHeight="1" x14ac:dyDescent="0.2">
      <c r="A12" s="15">
        <v>7</v>
      </c>
      <c r="B12" s="16" t="s">
        <v>44</v>
      </c>
      <c r="C12" s="17">
        <v>235092</v>
      </c>
      <c r="D12" s="18" t="s">
        <v>36</v>
      </c>
      <c r="E12" s="19">
        <f>292+50</f>
        <v>342</v>
      </c>
      <c r="F12" s="20">
        <v>3.6</v>
      </c>
      <c r="G12" s="21">
        <f t="shared" si="0"/>
        <v>1231.2</v>
      </c>
      <c r="H12" s="21" t="s">
        <v>41</v>
      </c>
      <c r="I12" s="21" t="s">
        <v>42</v>
      </c>
      <c r="J12" s="22" t="s">
        <v>12</v>
      </c>
      <c r="K12" s="23">
        <f t="shared" si="1"/>
        <v>0.01</v>
      </c>
    </row>
    <row r="13" spans="1:11" s="24" customFormat="1" ht="102.75" customHeight="1" x14ac:dyDescent="0.2">
      <c r="A13" s="15">
        <v>8</v>
      </c>
      <c r="B13" s="16" t="s">
        <v>21</v>
      </c>
      <c r="C13" s="17">
        <v>232144</v>
      </c>
      <c r="D13" s="18" t="s">
        <v>36</v>
      </c>
      <c r="E13" s="19">
        <f>323+50</f>
        <v>373</v>
      </c>
      <c r="F13" s="20">
        <v>3.61</v>
      </c>
      <c r="G13" s="21">
        <f t="shared" si="0"/>
        <v>1346.53</v>
      </c>
      <c r="H13" s="21" t="s">
        <v>41</v>
      </c>
      <c r="I13" s="21" t="s">
        <v>42</v>
      </c>
      <c r="J13" s="22" t="s">
        <v>12</v>
      </c>
      <c r="K13" s="23">
        <f t="shared" si="1"/>
        <v>0.01</v>
      </c>
    </row>
    <row r="14" spans="1:11" s="24" customFormat="1" ht="84" customHeight="1" x14ac:dyDescent="0.2">
      <c r="A14" s="15">
        <v>9</v>
      </c>
      <c r="B14" s="16" t="s">
        <v>45</v>
      </c>
      <c r="C14" s="17">
        <v>376641</v>
      </c>
      <c r="D14" s="18" t="s">
        <v>37</v>
      </c>
      <c r="E14" s="19">
        <f>313+40</f>
        <v>353</v>
      </c>
      <c r="F14" s="20">
        <v>5.41</v>
      </c>
      <c r="G14" s="21">
        <f t="shared" si="0"/>
        <v>1909.73</v>
      </c>
      <c r="H14" s="21" t="s">
        <v>41</v>
      </c>
      <c r="I14" s="21" t="s">
        <v>42</v>
      </c>
      <c r="J14" s="22" t="s">
        <v>12</v>
      </c>
      <c r="K14" s="23">
        <f t="shared" si="1"/>
        <v>0.02</v>
      </c>
    </row>
    <row r="15" spans="1:11" s="24" customFormat="1" ht="67.5" x14ac:dyDescent="0.2">
      <c r="A15" s="15">
        <v>10</v>
      </c>
      <c r="B15" s="16" t="s">
        <v>22</v>
      </c>
      <c r="C15" s="17">
        <v>320657</v>
      </c>
      <c r="D15" s="18" t="s">
        <v>38</v>
      </c>
      <c r="E15" s="19">
        <f>298+30</f>
        <v>328</v>
      </c>
      <c r="F15" s="20">
        <v>2.81</v>
      </c>
      <c r="G15" s="21">
        <f t="shared" si="0"/>
        <v>921.68000000000006</v>
      </c>
      <c r="H15" s="21" t="s">
        <v>41</v>
      </c>
      <c r="I15" s="21" t="s">
        <v>42</v>
      </c>
      <c r="J15" s="22" t="s">
        <v>12</v>
      </c>
      <c r="K15" s="23">
        <f t="shared" si="1"/>
        <v>0.01</v>
      </c>
    </row>
    <row r="16" spans="1:11" s="24" customFormat="1" ht="135" customHeight="1" x14ac:dyDescent="0.2">
      <c r="A16" s="15">
        <v>11</v>
      </c>
      <c r="B16" s="16" t="s">
        <v>23</v>
      </c>
      <c r="C16" s="17">
        <v>235696</v>
      </c>
      <c r="D16" s="18" t="s">
        <v>39</v>
      </c>
      <c r="E16" s="19">
        <v>4006</v>
      </c>
      <c r="F16" s="20">
        <v>9.5500000000000007</v>
      </c>
      <c r="G16" s="21">
        <f t="shared" si="0"/>
        <v>38257.300000000003</v>
      </c>
      <c r="H16" s="21" t="s">
        <v>41</v>
      </c>
      <c r="I16" s="21" t="s">
        <v>42</v>
      </c>
      <c r="J16" s="22" t="s">
        <v>12</v>
      </c>
      <c r="K16" s="23">
        <f t="shared" si="1"/>
        <v>0.02</v>
      </c>
    </row>
    <row r="17" spans="1:11" s="24" customFormat="1" ht="67.5" x14ac:dyDescent="0.2">
      <c r="A17" s="15">
        <v>12</v>
      </c>
      <c r="B17" s="16" t="s">
        <v>24</v>
      </c>
      <c r="C17" s="17">
        <v>334296</v>
      </c>
      <c r="D17" s="18" t="s">
        <v>40</v>
      </c>
      <c r="E17" s="19">
        <v>78</v>
      </c>
      <c r="F17" s="20">
        <v>5.43</v>
      </c>
      <c r="G17" s="21">
        <f t="shared" si="0"/>
        <v>423.53999999999996</v>
      </c>
      <c r="H17" s="21" t="s">
        <v>41</v>
      </c>
      <c r="I17" s="21" t="s">
        <v>42</v>
      </c>
      <c r="J17" s="22" t="s">
        <v>12</v>
      </c>
      <c r="K17" s="23">
        <f t="shared" si="1"/>
        <v>0.02</v>
      </c>
    </row>
    <row r="18" spans="1:11" s="24" customFormat="1" ht="70.5" customHeight="1" x14ac:dyDescent="0.2">
      <c r="A18" s="15">
        <v>13</v>
      </c>
      <c r="B18" s="16" t="s">
        <v>25</v>
      </c>
      <c r="C18" s="17">
        <v>258225</v>
      </c>
      <c r="D18" s="18" t="s">
        <v>40</v>
      </c>
      <c r="E18" s="19">
        <v>82</v>
      </c>
      <c r="F18" s="20">
        <v>4.3099999999999996</v>
      </c>
      <c r="G18" s="21">
        <f t="shared" si="0"/>
        <v>353.41999999999996</v>
      </c>
      <c r="H18" s="21" t="s">
        <v>41</v>
      </c>
      <c r="I18" s="21" t="s">
        <v>42</v>
      </c>
      <c r="J18" s="22" t="s">
        <v>12</v>
      </c>
      <c r="K18" s="23">
        <f t="shared" si="1"/>
        <v>0.01</v>
      </c>
    </row>
    <row r="19" spans="1:11" s="24" customFormat="1" ht="56.25" x14ac:dyDescent="0.2">
      <c r="A19" s="15">
        <v>14</v>
      </c>
      <c r="B19" s="16" t="s">
        <v>26</v>
      </c>
      <c r="C19" s="17">
        <v>298882</v>
      </c>
      <c r="D19" s="18" t="s">
        <v>40</v>
      </c>
      <c r="E19" s="19">
        <f>82+40</f>
        <v>122</v>
      </c>
      <c r="F19" s="20">
        <v>3.98</v>
      </c>
      <c r="G19" s="21">
        <f t="shared" si="0"/>
        <v>485.56</v>
      </c>
      <c r="H19" s="21" t="s">
        <v>41</v>
      </c>
      <c r="I19" s="21" t="s">
        <v>42</v>
      </c>
      <c r="J19" s="22" t="s">
        <v>12</v>
      </c>
      <c r="K19" s="23">
        <f t="shared" si="1"/>
        <v>0.01</v>
      </c>
    </row>
    <row r="20" spans="1:11" s="24" customFormat="1" ht="56.25" x14ac:dyDescent="0.2">
      <c r="A20" s="15">
        <v>15</v>
      </c>
      <c r="B20" s="16" t="s">
        <v>27</v>
      </c>
      <c r="C20" s="17">
        <v>334294</v>
      </c>
      <c r="D20" s="18" t="s">
        <v>40</v>
      </c>
      <c r="E20" s="19">
        <f>82+20</f>
        <v>102</v>
      </c>
      <c r="F20" s="20">
        <v>5.03</v>
      </c>
      <c r="G20" s="21">
        <f t="shared" si="0"/>
        <v>513.06000000000006</v>
      </c>
      <c r="H20" s="21" t="s">
        <v>41</v>
      </c>
      <c r="I20" s="21" t="s">
        <v>42</v>
      </c>
      <c r="J20" s="22" t="s">
        <v>12</v>
      </c>
      <c r="K20" s="23">
        <f t="shared" si="1"/>
        <v>0.02</v>
      </c>
    </row>
    <row r="21" spans="1:11" s="24" customFormat="1" ht="52.5" customHeight="1" x14ac:dyDescent="0.2">
      <c r="A21" s="15">
        <v>16</v>
      </c>
      <c r="B21" s="16" t="s">
        <v>28</v>
      </c>
      <c r="C21" s="17">
        <v>334299</v>
      </c>
      <c r="D21" s="18" t="s">
        <v>40</v>
      </c>
      <c r="E21" s="19">
        <f>82+40</f>
        <v>122</v>
      </c>
      <c r="F21" s="20">
        <v>4.63</v>
      </c>
      <c r="G21" s="21">
        <f t="shared" si="0"/>
        <v>564.86</v>
      </c>
      <c r="H21" s="21" t="s">
        <v>41</v>
      </c>
      <c r="I21" s="21" t="s">
        <v>42</v>
      </c>
      <c r="J21" s="22" t="s">
        <v>12</v>
      </c>
      <c r="K21" s="23">
        <f t="shared" si="1"/>
        <v>0.01</v>
      </c>
    </row>
    <row r="22" spans="1:11" s="24" customFormat="1" ht="56.25" x14ac:dyDescent="0.2">
      <c r="A22" s="15">
        <v>17</v>
      </c>
      <c r="B22" s="16" t="s">
        <v>29</v>
      </c>
      <c r="C22" s="17">
        <v>252285</v>
      </c>
      <c r="D22" s="18" t="s">
        <v>40</v>
      </c>
      <c r="E22" s="19">
        <f>82+20</f>
        <v>102</v>
      </c>
      <c r="F22" s="20">
        <v>4.53</v>
      </c>
      <c r="G22" s="21">
        <f t="shared" si="0"/>
        <v>462.06</v>
      </c>
      <c r="H22" s="21" t="s">
        <v>41</v>
      </c>
      <c r="I22" s="21" t="s">
        <v>42</v>
      </c>
      <c r="J22" s="22" t="s">
        <v>12</v>
      </c>
      <c r="K22" s="23">
        <f t="shared" si="1"/>
        <v>0.01</v>
      </c>
    </row>
    <row r="23" spans="1:11" s="24" customFormat="1" ht="56.25" x14ac:dyDescent="0.2">
      <c r="A23" s="25">
        <v>18</v>
      </c>
      <c r="B23" s="16" t="s">
        <v>30</v>
      </c>
      <c r="C23" s="15">
        <v>334297</v>
      </c>
      <c r="D23" s="18" t="s">
        <v>40</v>
      </c>
      <c r="E23" s="19">
        <f>87+40</f>
        <v>127</v>
      </c>
      <c r="F23" s="20">
        <v>4.32</v>
      </c>
      <c r="G23" s="21">
        <f t="shared" si="0"/>
        <v>548.64</v>
      </c>
      <c r="H23" s="21" t="s">
        <v>41</v>
      </c>
      <c r="I23" s="21" t="s">
        <v>42</v>
      </c>
      <c r="J23" s="22" t="s">
        <v>12</v>
      </c>
      <c r="K23" s="23">
        <f t="shared" si="1"/>
        <v>0.01</v>
      </c>
    </row>
    <row r="24" spans="1:11" ht="22.5" x14ac:dyDescent="0.2">
      <c r="A24" s="9"/>
      <c r="B24" s="10"/>
      <c r="C24" s="10"/>
      <c r="D24" s="10"/>
      <c r="E24" s="10"/>
      <c r="F24" s="6" t="s">
        <v>43</v>
      </c>
      <c r="G24" s="13">
        <f>SUM(G6:G23)</f>
        <v>67586.460000000006</v>
      </c>
      <c r="H24" s="11"/>
      <c r="I24" s="11"/>
      <c r="J24" s="12"/>
    </row>
    <row r="25" spans="1:11" x14ac:dyDescent="0.2">
      <c r="A25" s="9"/>
      <c r="B25" s="10"/>
      <c r="C25" s="10"/>
      <c r="D25" s="10"/>
      <c r="E25" s="10"/>
      <c r="F25" s="11"/>
      <c r="G25" s="11"/>
      <c r="H25" s="11"/>
      <c r="I25" s="11"/>
      <c r="J25" s="12"/>
    </row>
    <row r="26" spans="1:11" x14ac:dyDescent="0.2">
      <c r="A26" s="9"/>
      <c r="B26" s="10"/>
      <c r="C26" s="10"/>
      <c r="D26" s="10"/>
      <c r="E26" s="10"/>
      <c r="F26" s="11"/>
      <c r="G26" s="11"/>
      <c r="H26" s="11"/>
      <c r="I26" s="11"/>
      <c r="J26" s="12"/>
    </row>
    <row r="27" spans="1:11" x14ac:dyDescent="0.2">
      <c r="A27" s="9"/>
      <c r="B27" s="10"/>
      <c r="C27" s="10"/>
      <c r="D27" s="10"/>
      <c r="E27" s="10"/>
      <c r="F27" s="11"/>
      <c r="G27" s="11"/>
      <c r="H27" s="11"/>
      <c r="I27" s="11"/>
      <c r="J27" s="12"/>
    </row>
    <row r="28" spans="1:11" x14ac:dyDescent="0.2">
      <c r="A28" s="9"/>
      <c r="B28" s="10"/>
      <c r="C28" s="10"/>
      <c r="D28" s="10"/>
      <c r="E28" s="10"/>
      <c r="F28" s="11"/>
      <c r="G28" s="11"/>
      <c r="H28" s="11"/>
      <c r="I28" s="11"/>
      <c r="J28" s="12"/>
    </row>
    <row r="29" spans="1:11" x14ac:dyDescent="0.2">
      <c r="A29" s="9"/>
      <c r="B29" s="10"/>
      <c r="C29" s="10"/>
      <c r="D29" s="10"/>
      <c r="E29" s="10"/>
      <c r="F29" s="11"/>
      <c r="G29" s="11"/>
      <c r="H29" s="11"/>
      <c r="I29" s="11"/>
      <c r="J29" s="12"/>
    </row>
    <row r="30" spans="1:11" x14ac:dyDescent="0.2">
      <c r="A30" s="9"/>
      <c r="B30" s="10"/>
      <c r="C30" s="10"/>
      <c r="D30" s="10"/>
      <c r="E30" s="10"/>
      <c r="F30" s="11"/>
      <c r="G30" s="11"/>
      <c r="H30" s="11"/>
      <c r="I30" s="11"/>
      <c r="J30" s="12"/>
    </row>
    <row r="31" spans="1:11" x14ac:dyDescent="0.2">
      <c r="A31" s="9"/>
      <c r="B31" s="10"/>
      <c r="C31" s="10"/>
      <c r="D31" s="10"/>
      <c r="E31" s="10"/>
      <c r="F31" s="11"/>
      <c r="G31" s="11"/>
      <c r="H31" s="11"/>
      <c r="I31" s="11"/>
      <c r="J31" s="12"/>
    </row>
    <row r="32" spans="1:11" x14ac:dyDescent="0.2">
      <c r="A32" s="9"/>
      <c r="B32" s="10"/>
      <c r="C32" s="10"/>
      <c r="D32" s="10"/>
      <c r="E32" s="10"/>
      <c r="F32" s="11"/>
      <c r="G32" s="11"/>
      <c r="H32" s="11"/>
      <c r="I32" s="11"/>
      <c r="J32" s="12"/>
    </row>
    <row r="33" spans="1:10" x14ac:dyDescent="0.2">
      <c r="A33" s="9"/>
      <c r="B33" s="10"/>
      <c r="C33" s="10"/>
      <c r="D33" s="10"/>
      <c r="E33" s="10"/>
      <c r="F33" s="11"/>
      <c r="G33" s="11"/>
      <c r="H33" s="11"/>
      <c r="I33" s="11"/>
      <c r="J33" s="12"/>
    </row>
    <row r="34" spans="1:10" x14ac:dyDescent="0.2">
      <c r="A34" s="9"/>
      <c r="B34" s="10"/>
      <c r="C34" s="10"/>
      <c r="D34" s="10"/>
      <c r="E34" s="10"/>
      <c r="F34" s="11"/>
      <c r="G34" s="11"/>
      <c r="H34" s="11"/>
      <c r="I34" s="11"/>
      <c r="J34" s="12"/>
    </row>
    <row r="35" spans="1:10" x14ac:dyDescent="0.2">
      <c r="A35" s="9"/>
      <c r="B35" s="10"/>
      <c r="C35" s="10"/>
      <c r="D35" s="10"/>
      <c r="E35" s="10"/>
      <c r="F35" s="11"/>
      <c r="G35" s="11"/>
      <c r="H35" s="11"/>
      <c r="I35" s="11"/>
      <c r="J35" s="12"/>
    </row>
    <row r="36" spans="1:10" x14ac:dyDescent="0.2">
      <c r="A36" s="9"/>
      <c r="B36" s="10"/>
      <c r="C36" s="10"/>
      <c r="D36" s="10"/>
      <c r="E36" s="10"/>
      <c r="F36" s="11"/>
      <c r="G36" s="11"/>
      <c r="H36" s="11"/>
      <c r="I36" s="11"/>
      <c r="J36" s="12"/>
    </row>
    <row r="37" spans="1:10" x14ac:dyDescent="0.2">
      <c r="A37" s="9"/>
      <c r="B37" s="10"/>
      <c r="C37" s="10"/>
      <c r="D37" s="10"/>
      <c r="E37" s="10"/>
      <c r="F37" s="11"/>
      <c r="G37" s="11"/>
      <c r="H37" s="11"/>
      <c r="I37" s="11"/>
      <c r="J37" s="12"/>
    </row>
    <row r="38" spans="1:10" x14ac:dyDescent="0.2">
      <c r="A38" s="9"/>
      <c r="B38" s="10"/>
      <c r="C38" s="10"/>
      <c r="D38" s="10"/>
      <c r="E38" s="10"/>
      <c r="F38" s="11"/>
      <c r="G38" s="11"/>
      <c r="H38" s="11"/>
      <c r="I38" s="11"/>
      <c r="J38" s="12"/>
    </row>
    <row r="39" spans="1:10" x14ac:dyDescent="0.2">
      <c r="A39" s="9"/>
      <c r="B39" s="10"/>
      <c r="C39" s="10"/>
      <c r="D39" s="10"/>
      <c r="E39" s="10"/>
      <c r="F39" s="11"/>
      <c r="G39" s="11"/>
      <c r="H39" s="11"/>
      <c r="I39" s="11"/>
      <c r="J39" s="12"/>
    </row>
    <row r="40" spans="1:10" x14ac:dyDescent="0.2">
      <c r="A40" s="9"/>
      <c r="B40" s="10"/>
      <c r="C40" s="10"/>
      <c r="D40" s="10"/>
      <c r="E40" s="10"/>
      <c r="F40" s="11"/>
      <c r="G40" s="11"/>
      <c r="H40" s="11"/>
      <c r="I40" s="11"/>
      <c r="J40" s="12"/>
    </row>
    <row r="41" spans="1:10" x14ac:dyDescent="0.2">
      <c r="A41" s="9"/>
      <c r="B41" s="10"/>
      <c r="C41" s="10"/>
      <c r="D41" s="10"/>
      <c r="E41" s="10"/>
      <c r="F41" s="11"/>
      <c r="G41" s="11"/>
      <c r="H41" s="11"/>
      <c r="I41" s="11"/>
      <c r="J41" s="12"/>
    </row>
    <row r="42" spans="1:10" x14ac:dyDescent="0.2">
      <c r="A42" s="9"/>
      <c r="B42" s="10"/>
      <c r="C42" s="10"/>
      <c r="D42" s="10"/>
      <c r="E42" s="10"/>
      <c r="F42" s="11"/>
      <c r="G42" s="11"/>
      <c r="H42" s="11"/>
      <c r="I42" s="11"/>
      <c r="J42" s="12"/>
    </row>
    <row r="43" spans="1:10" x14ac:dyDescent="0.2">
      <c r="A43" s="9"/>
      <c r="B43" s="10"/>
      <c r="C43" s="10"/>
      <c r="D43" s="10"/>
      <c r="E43" s="10"/>
      <c r="F43" s="11"/>
      <c r="G43" s="11"/>
      <c r="H43" s="11"/>
      <c r="I43" s="11"/>
      <c r="J43" s="12"/>
    </row>
    <row r="44" spans="1:10" x14ac:dyDescent="0.2">
      <c r="A44" s="9"/>
      <c r="B44" s="10"/>
      <c r="C44" s="10"/>
      <c r="D44" s="10"/>
      <c r="E44" s="10"/>
      <c r="F44" s="11"/>
      <c r="G44" s="11"/>
      <c r="H44" s="11"/>
      <c r="I44" s="11"/>
      <c r="J44" s="12"/>
    </row>
  </sheetData>
  <mergeCells count="3">
    <mergeCell ref="A1:K1"/>
    <mergeCell ref="A2:K2"/>
    <mergeCell ref="A3:K3"/>
  </mergeCells>
  <pageMargins left="0.23622047244094491" right="0.23622047244094491" top="0.74803149606299213" bottom="0.74803149606299213" header="0.31496062992125984" footer="0.31496062992125984"/>
  <pageSetup paperSize="9" scale="73" fitToHeight="0" orientation="portrait"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Folha1</vt:lpstr>
      <vt:lpstr>Folha1!Area_de_impressao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Hellen Medeiros</cp:lastModifiedBy>
  <cp:lastPrinted>2021-01-28T22:22:26Z</cp:lastPrinted>
  <dcterms:created xsi:type="dcterms:W3CDTF">2019-07-30T23:05:19Z</dcterms:created>
  <dcterms:modified xsi:type="dcterms:W3CDTF">2021-02-04T15:19:29Z</dcterms:modified>
</cp:coreProperties>
</file>