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FF\Desktop\HOME OFFICE\Pregão Eletrônico 76-2020\"/>
    </mc:Choice>
  </mc:AlternateContent>
  <bookViews>
    <workbookView xWindow="0" yWindow="600" windowWidth="28800" windowHeight="11730" activeTab="2"/>
  </bookViews>
  <sheets>
    <sheet name="III - A Custo Materiais e EPIs" sheetId="1" r:id="rId1"/>
    <sheet name="III - B Custo Uniformes" sheetId="3" r:id="rId2"/>
    <sheet name="III - C Custo Equipamentos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2" l="1"/>
  <c r="F25" i="2" s="1"/>
  <c r="F26" i="2" s="1"/>
  <c r="F27" i="2" s="1"/>
  <c r="F15" i="2"/>
  <c r="F17" i="2" s="1"/>
  <c r="F14" i="2"/>
  <c r="F13" i="2"/>
  <c r="F12" i="2"/>
  <c r="F11" i="2"/>
  <c r="F10" i="2"/>
  <c r="E59" i="3"/>
  <c r="E60" i="3" s="1"/>
  <c r="E44" i="3"/>
  <c r="E45" i="3" s="1"/>
  <c r="E37" i="3"/>
  <c r="E38" i="3" s="1"/>
  <c r="E27" i="3"/>
  <c r="E28" i="3" s="1"/>
  <c r="E15" i="3"/>
  <c r="E16" i="3" s="1"/>
  <c r="F16" i="2" l="1"/>
  <c r="F18" i="2"/>
  <c r="F19" i="2" s="1"/>
  <c r="F20" i="2" s="1"/>
</calcChain>
</file>

<file path=xl/sharedStrings.xml><?xml version="1.0" encoding="utf-8"?>
<sst xmlns="http://schemas.openxmlformats.org/spreadsheetml/2006/main" count="190" uniqueCount="121">
  <si>
    <t>PRÓ-REITORIA DE ADMINISTRAÇÃO</t>
  </si>
  <si>
    <t>COORDENAÇÃO DE CONTRATOS</t>
  </si>
  <si>
    <t>COMPOSIÇÃO DE CUSTO DE MATERIAL - ITEM 5 E 6 (EXCLUSIVO PARA COPEIROS E LÍDER COPEIRO)</t>
  </si>
  <si>
    <t>Quantitativo mensal máximo a ser fornecido por posto</t>
  </si>
  <si>
    <t>ITEM</t>
  </si>
  <si>
    <t>DISCRIMINAÇÃO</t>
  </si>
  <si>
    <t>QUANT.</t>
  </si>
  <si>
    <t>UNIDADE</t>
  </si>
  <si>
    <t>VALOR UNITÁRIO</t>
  </si>
  <si>
    <t>PARCIAL MENSAL</t>
  </si>
  <si>
    <t>Esponja antibactéria para limpeza, dupla face formato retangular (bucha)</t>
  </si>
  <si>
    <t>pct 4 und</t>
  </si>
  <si>
    <t>Detergente líquido neutro, desengordurante garrafa com 500 ml</t>
  </si>
  <si>
    <t>unid.</t>
  </si>
  <si>
    <t>Pano para limpeza multiuso com furos 60x33 cm</t>
  </si>
  <si>
    <t>pct 5 und</t>
  </si>
  <si>
    <t>PANO LIMPEZA, MATERIAL MICROFIBRA. COMPRIMENTO 60 CM LARGURA 40 CM CARACTERÍSTICAS ADICIONAIS ALTO GRAU ABSORÇÃO APLICAÇÃO USO GERAL TIPO TOALHA</t>
  </si>
  <si>
    <t>Saco de lixo de plástico reforçado com alça preto, com capacidade de 30 litros.</t>
  </si>
  <si>
    <t>pct 10 unid</t>
  </si>
  <si>
    <t>Vassoura de piaçava n.º 4</t>
  </si>
  <si>
    <t>Saco alvejado para limpeza de chão 90% algodão - pano de chão 42 x 72 cm</t>
  </si>
  <si>
    <t>Flanela branca para polimento de móveis, vidros e limpeza em geral 40 x 60 cm</t>
  </si>
  <si>
    <t>Alcool líquido 70º INPM com 1 litro</t>
  </si>
  <si>
    <t>Coador de café de flanela 100% de algodão, com cabo de madeira, aro de metal, arame galvanizado, diâmetro de 130 mm.</t>
  </si>
  <si>
    <t>Desinfetante pinho para limpar e desinfetar o ambiente, em recipiente de 500 ml</t>
  </si>
  <si>
    <t>Lã de aço, pacote com 60g com 8 unidades</t>
  </si>
  <si>
    <t>pct</t>
  </si>
  <si>
    <t>Sabão de côco em barra de 200 g</t>
  </si>
  <si>
    <t>Guardanapos de papel 33 x 30 mm, pacote com 50 unidades</t>
  </si>
  <si>
    <t>pacote</t>
  </si>
  <si>
    <t>Copo de plástico descartável para água de 200 ml, pacote com 100 unidades</t>
  </si>
  <si>
    <t>Copo de plástico descartável para café de 50 ml, pacote com 100 unidades</t>
  </si>
  <si>
    <t>Limpa inox (200 ml).</t>
  </si>
  <si>
    <t>frasco</t>
  </si>
  <si>
    <t>Café em pó homogêneo, torrado e moído, de qualidade tipo “Superior”, condicionado em embalagem a vácuo puro aluminizada, validade de prazo mínimo de 1 ano, sendo extra forte. Sugestão: Melitta, Pilão ou similar</t>
  </si>
  <si>
    <t>pct 500g</t>
  </si>
  <si>
    <t>Açúcar, tipo refinado, origem vegetal, sacarose de cana de açúcar, aplicação adoçante, característica adicional de 1ª qualidade.</t>
  </si>
  <si>
    <t>kilo</t>
  </si>
  <si>
    <t>Adoçante, tipo sucralose, com bico dosador (100ml).</t>
  </si>
  <si>
    <t>frasco 100 ml</t>
  </si>
  <si>
    <t>Valor total mensal por funcionário</t>
  </si>
  <si>
    <t>COMPOSIÇÃO DE CUSTO EPIS - EXCLUSIVO PARA CUIDADORES DE ALUNOS (ITEM 14)</t>
  </si>
  <si>
    <t>DISCRIMINAÇÃO EPIS</t>
  </si>
  <si>
    <t>QUANT. ANUAL POR FUNC.</t>
  </si>
  <si>
    <t>PARCIAL ANUAL</t>
  </si>
  <si>
    <t xml:space="preserve">LUVA PARA PROCEDIMENTO NÃO CIRÚRGICO, MATERIAL:PLÁSTICA, TAMANHO:TAMANHO ÚNICO, CARACTERÍSTICAS ADICIONAIS:EMBALAGEM INDIVIDUAL, ESTERILIDADE:ESTÉRIL, TIPO USO:DESCARTÁVEL, MODELO:AMBIDESTRA </t>
  </si>
  <si>
    <t>CX 100UN</t>
  </si>
  <si>
    <t xml:space="preserve">MÁSCARA MULTIUSO, MATERIAL 100% POLIETILENO, TIPO USO DESCARTÁVEL, FINALIDADE PROTEÇÃO SISTEMA RESPIRATÓRIO DO OPERADOR, TAMANHO ÚNICO, COR BRANCA, CARACTERÍSTICAS ADICIONAIS NÃO ESTÉRIL, ATÓXICO, NÃO INFLAMÁVEL, TRIPLA CAMADA </t>
  </si>
  <si>
    <t>ÁLCOOL ETÍLICO, TIPO:HIDRATADO, TEOR ALCOÓLICO:70%_(70°GL), APRESENTAÇÃO:GEL</t>
  </si>
  <si>
    <t>Frasco 500ml</t>
  </si>
  <si>
    <t>Avental descartável, material tnt 100% polipropileno, características adicionais com manga, punho com elástico, permeável ao ar, impermeável para fluidos, gramatura 30, aplicação manuseio de documentos e objetos com impurezas, tamanho 1,50 x 1,20m, tipo uso atóxico, hipoalergênico, não inflamável</t>
  </si>
  <si>
    <t>CX 10 UND.</t>
  </si>
  <si>
    <t>Valor total anual por funcionário</t>
  </si>
  <si>
    <t>Valor total mensal por funcionário (total /12 meses)</t>
  </si>
  <si>
    <t>COMPOSIÇÃO DE CUSTO DE UNIFORME PARA OS CARGOS DE AUXILIAR DE ALMOXARIFE E LÍDER AUXILIAR ALMOXARIFE (ITEM 3 E 4)</t>
  </si>
  <si>
    <t>DISCRIMINAÇÃO UNIFORME</t>
  </si>
  <si>
    <t>QUANT. ANUAL POR FUNCIONÁRIO</t>
  </si>
  <si>
    <t>VALOR TOTAL</t>
  </si>
  <si>
    <t>Jalecos: operacional tradicional, em tecido Oxford, manga longa com dois bolsos inferiores, gola e manga com bico, com logomarca;</t>
  </si>
  <si>
    <t>Blusas/camisetas: operacional tradicional, em tecido de algodão, na cor azul manga curta, com logomarca.</t>
  </si>
  <si>
    <t>Calças: operacional tradicional, em tecido Oxford, com elástico e cordão, um bolso traseiro e dois dianteiros.</t>
  </si>
  <si>
    <t>Meias: meia  adulto, em tecido poliéster na cor preta.</t>
  </si>
  <si>
    <t>Sapatos: operacional tradicional, fechado, cor preta, solado antiderrapante</t>
  </si>
  <si>
    <t>Valor anual por funcionário</t>
  </si>
  <si>
    <t>Valor mensal por funcionário</t>
  </si>
  <si>
    <t>Obs.: Quantidade estimada por ano, sendo 1 conjunto composto de 1 jaleco, 2 blusas, 2 calças, 4 pares de meia e 1 sapato entregue na admissão e outro após 6 meses, ou quando apresentarem defeito ou desgastes, independente do prazo mínimo estabelecido, conforme Cláusula 51ª da CCT.</t>
  </si>
  <si>
    <t>COMPOSIÇÃO DE CUSTO DE UNIFORME PARA OS CARGOS DE COPEIRO E LÍDER COPEIRO  (ITEM 5 E 6)</t>
  </si>
  <si>
    <t>Calça comprida com zíper de gabardine ou microfibra.</t>
  </si>
  <si>
    <t>Blusa tipo camisa com botões, em gabardine ou microfibra e emblema da empresa no lado esquerdo superior, manga curta.</t>
  </si>
  <si>
    <t>Touca de filó com aba.</t>
  </si>
  <si>
    <t>Meia social (longa)</t>
  </si>
  <si>
    <t>Calçado em couro, tipo mocassim, fechado, salto de até 3 cm ou sapatilha em couro, antiderrapantes.</t>
  </si>
  <si>
    <t>Avental, em oxford ou tergal, com amarras dos lados.</t>
  </si>
  <si>
    <t>Obs.: Quantidade estimada por ano, sendo 1 conjunto composto de 2 blusas, 2 calças, 2 toucas, 2 pares de meia, 2 calçados e 2 aventais entregue na admissão e outro após 6 meses, ou quando apresentarem defeito ou desgastes, independente do prazo mínimo estabelecido, conforme Cláusula 51ª da CCT.</t>
  </si>
  <si>
    <t>COMPOSIÇÃO DE CUSTO DE UNIFORME PARA OS CARGOS DE GUARDIÃO DE PISCINA (ITEM 11)</t>
  </si>
  <si>
    <t>REGATA GUARDA-VIDAS - ESTAMPADA NAS COSTAS E BORDADO NA FRENTE - TECIDO KACHARREL.</t>
  </si>
  <si>
    <t>Boné Bordado Tecido Ripstop vermelho c/ bordado guarda-vidas.</t>
  </si>
  <si>
    <t>Sunga  c/ bordado PET guarda- vidas. Possui modelagem slip e cós elástico. Material:	Poliamida Composição: 84% Poliamida e 16% elastano. Cor:	Vermelho</t>
  </si>
  <si>
    <t>Short Guarda-Vidas, na cor vermelha. Tecido: Dry- Fit  Bordado: Guarda vidas e seu brasão. Elástico e Cordão para melhor ajuste.</t>
  </si>
  <si>
    <t>Obs.: Quantidade estimada por ano, sendo 1 conjunto composto de 2 regatas, 1 boné, 1 sunga e 2 shorts entregue na admissão e outro após 6 meses, ou quando apresentarem defeito ou desgastes, independente do prazo mínimo estabelecido, conforme Cláusula 34ª da CCT.</t>
  </si>
  <si>
    <t>COMPOSIÇÃO DE CUSTO DE UNIFORME PARA OS CARGOS DEAGENTE EDUCACIONAL, MEDIADOR DE ALUNOS, CUIDADOR DE ALUNOS, RECEPCIONISTA, ALMOXARIFE e LÍDER ALMOXARIFE (ITENS 1, 2, 7, 12, 13, 14)</t>
  </si>
  <si>
    <t>Camiseta gola pólo em tecido 100% algodão, na cor azul, com destaque nas costas escrito A SERVIÇO DA UFF, e brasão/emblema da contratada.</t>
  </si>
  <si>
    <t>Obs.: Quantidade estimada por ano, sendo 2 camisetas entregues na admissão e outras 2 após 6 meses, ou quando apresentarem defeito ou desgastes, independente do prazo mínimo estabelecido, conforme decisão Administrativa e Cláusula 25ª da CCT.</t>
  </si>
  <si>
    <t>COMPOSIÇÃO DE CUSTO DE UNIFORME PARA OS CARGOS DE COZINHEIRO, AUXILIAR DE COZINHA E LÍDER AUXILIAR DE COZINHA ( ITENS 8, 9 E 10)</t>
  </si>
  <si>
    <t>Dólmã – Modelo Unissex acinturado com abotoamento lateral com botões de pressão embutidos (vista coberta).  Manga 7/8 com bolso na manga. Material / Cor: Sarja Mista – Algodão 65% e 35% Poliéster / Branco</t>
  </si>
  <si>
    <t xml:space="preserve">Calça – Modelo Unissex com elástico em todo o cós, bolsos traseiros chapados e alça para ajuste da barra. Material / Cor: Tecido misto- 52% Algodão 48% Poliéster / Xadrez (“Pied Poule”) </t>
  </si>
  <si>
    <t>Sapatos Antiderrapante (par)</t>
  </si>
  <si>
    <t>Meias (par)</t>
  </si>
  <si>
    <t xml:space="preserve">Avental de peito – Modelo Unissex de peito com transpasse parcial. Regulagem da alça superior com nó. Tamanho único. Material / Cor: Terbrim – Algodão 33% e 67% Poliéster / Preto
</t>
  </si>
  <si>
    <t>Avental Térmico de Segurança</t>
  </si>
  <si>
    <t>Máscara Dupla Descartável branca com 100 unidades Não tecido 100% polipropileno (TNT) duas camadas externa de 20g/m² cada Filtro de retenção bacteriana meltblown, uma camada 20g/m² casa Clip para ajuste nasal Cor branca</t>
  </si>
  <si>
    <t>Luva Térmica (até 240º) (par)</t>
  </si>
  <si>
    <t>Obs.: Quantidade estimada por ano, sendo 1 conjunto entregue na admissão e outro após 6 meses, ou quando apresentarem defeito ou desgastes, independente do prazo mínimo estabelecido, conforme Cláusula 51ª da CCT. O conjunto inicial deverá ser composto por 02 Dolmãs, 02 calças, 01 sapato antiaderente e 02 meias, 1 Avental de Peito, 1 Avental térmico de segurança, 2 pacotes de máscara dupla, 2 unidades Touca em Filo, 1 Luva Térmica. Após seis meses do início do contrato, deverá ser fornecido novo conjunto composto por 01 Dolmã, 01 calça, 01 sapato antiaderente e 02 meias, 1 Avental de Peito, 1 pacote de máscara dupla, 1 unidade de Touca em Filó.</t>
  </si>
  <si>
    <t>COMPOSIÇÃO DE CUSTO DE EQUIPAMENTOS PARA OS CARGOS DE COPEIRA E COPEIRA LÍDER - ITEM 5 E 6 (8 funcionários)</t>
  </si>
  <si>
    <t>Item</t>
  </si>
  <si>
    <t>Especificação</t>
  </si>
  <si>
    <t>QUANTIDADE</t>
  </si>
  <si>
    <t>Açucareiro em aço inoxidável.</t>
  </si>
  <si>
    <t>Bandeja Grande em aço inoxidável.</t>
  </si>
  <si>
    <t>Forro de bandeja emborrachado para bandeja grande.</t>
  </si>
  <si>
    <t>Garrafa térmica, com corpo externo em aço inox, ampola com capacidade para 1000ml, com fechamento em pressão, alça móvel em polipropileno.</t>
  </si>
  <si>
    <t>Jarra para água em aço inox, com tampa e alça e capacidade para 2 litros.</t>
  </si>
  <si>
    <t>Cafeteira elétrica tradicional 8 litros, corpo aço inox, bojo interno aço inox, sistema banho-maria, pés alumínio fundido, tubo de nível frontal, potência 1300 Watts, termostato 20º a 120°, resistência aço inox, coador pano, vareta para limpeza, torneira removível para limpeza,</t>
  </si>
  <si>
    <t>TOTAL DE CUSTO DE EQUIPAMENTOS</t>
  </si>
  <si>
    <t>Depreciação de Cafeteira Cód 8210 - 120 meses</t>
  </si>
  <si>
    <t>Depreciação dos Outros itens Cód 9403 - 120 meses</t>
  </si>
  <si>
    <t>Total depreciação mensal</t>
  </si>
  <si>
    <t>Custo dos equipamentos por funcionário/mês</t>
  </si>
  <si>
    <t>COMPOSIÇÃO DE CUSTO DE EQUIPAMENTOS PARA OS CARGOS DE ALMOXARIFE, LÍDER ALMOXARIFE, AUXILIAR DE ALMOXARIFE, LÍDER AUXILIAR DE ALMOXARIFE - ITENS 1, 2, 3 E 4 (18 funcionários)</t>
  </si>
  <si>
    <t>Relógio de Ponto Biométrico</t>
  </si>
  <si>
    <t>unit</t>
  </si>
  <si>
    <t>Depreciação de Relógio de Ponto Cód 8470-50 - 120 meses</t>
  </si>
  <si>
    <t>(1) Foram considerados a aquisição de equipamentos novos.</t>
  </si>
  <si>
    <t>(2) A taxa de depreciação utilizada de acordo com tabela da I.N. da SRF n.º 1700/2017.</t>
  </si>
  <si>
    <t>(3) Os relógios de Ponto deverão ser instalados conforme a seguir: 1 no Mequinho, 1 na Reitoria e 1 no Coluni</t>
  </si>
  <si>
    <t>OBJETO: Contratação de empresa na área de atividades auxiliares e operacionais, a ser prestado nas dependências da Universidade Federal Fluminense no Estado do Rio de Janeiro.</t>
  </si>
  <si>
    <t>OBJETO: Contratação de empresa  na área de atividades auxiliares e operacionais, a ser prestado nas dependências da Universidade Federal Fluminense no Estado do Rio de Janeiro.</t>
  </si>
  <si>
    <t>Processo 23069.155701/2020-48</t>
  </si>
  <si>
    <t>ANEXO  III-A - PREGÃO N.º 76/2020/AD</t>
  </si>
  <si>
    <t>ANEXO  III-B - PREGÃO N.º 76/2020/AD</t>
  </si>
  <si>
    <t xml:space="preserve"> ANEXO  III-C - PREGÃO N.º 76/2020/AD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</si>
</sst>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  <charset val="1"/>
    </font>
    <font>
      <sz val="9"/>
      <name val="Verdana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4" xfId="0" applyNumberFormat="1" applyFont="1" applyBorder="1"/>
    <xf numFmtId="0" fontId="0" fillId="0" borderId="0" xfId="0" applyBorder="1" applyAlignment="1">
      <alignment horizontal="center" wrapText="1"/>
    </xf>
    <xf numFmtId="0" fontId="5" fillId="3" borderId="4" xfId="2" applyFont="1" applyFill="1" applyBorder="1" applyAlignment="1">
      <alignment horizontal="center" vertical="center" wrapText="1"/>
    </xf>
    <xf numFmtId="0" fontId="6" fillId="0" borderId="4" xfId="2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vertical="center" wrapText="1"/>
    </xf>
    <xf numFmtId="164" fontId="8" fillId="0" borderId="4" xfId="2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 vertical="center" wrapText="1"/>
    </xf>
    <xf numFmtId="164" fontId="8" fillId="0" borderId="4" xfId="3" applyNumberFormat="1" applyFont="1" applyBorder="1" applyAlignment="1">
      <alignment horizontal="center" vertical="center"/>
    </xf>
    <xf numFmtId="0" fontId="8" fillId="0" borderId="4" xfId="2" applyNumberFormat="1" applyFont="1" applyBorder="1" applyAlignment="1">
      <alignment horizontal="center" vertical="center" wrapText="1"/>
    </xf>
    <xf numFmtId="164" fontId="5" fillId="0" borderId="4" xfId="4" applyNumberFormat="1" applyFont="1" applyBorder="1" applyAlignment="1">
      <alignment horizontal="right"/>
    </xf>
    <xf numFmtId="164" fontId="5" fillId="0" borderId="4" xfId="4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" fontId="8" fillId="0" borderId="4" xfId="2" applyNumberFormat="1" applyFont="1" applyBorder="1" applyAlignment="1">
      <alignment horizontal="center" vertical="center" wrapText="1"/>
    </xf>
    <xf numFmtId="164" fontId="5" fillId="0" borderId="4" xfId="4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4" xfId="2" applyBorder="1" applyAlignment="1">
      <alignment horizontal="left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164" fontId="10" fillId="0" borderId="4" xfId="2" applyNumberFormat="1" applyFont="1" applyFill="1" applyBorder="1" applyAlignment="1">
      <alignment horizontal="center" wrapText="1"/>
    </xf>
    <xf numFmtId="164" fontId="5" fillId="0" borderId="4" xfId="2" applyNumberFormat="1" applyFont="1" applyFill="1" applyBorder="1" applyAlignment="1">
      <alignment horizontal="center" wrapText="1"/>
    </xf>
    <xf numFmtId="164" fontId="5" fillId="0" borderId="1" xfId="2" applyNumberFormat="1" applyFont="1" applyFill="1" applyBorder="1" applyAlignment="1">
      <alignment horizontal="center" wrapText="1"/>
    </xf>
    <xf numFmtId="164" fontId="5" fillId="0" borderId="2" xfId="2" applyNumberFormat="1" applyFont="1" applyFill="1" applyBorder="1" applyAlignment="1">
      <alignment horizontal="center" wrapText="1"/>
    </xf>
    <xf numFmtId="164" fontId="5" fillId="0" borderId="3" xfId="2" applyNumberFormat="1" applyFont="1" applyFill="1" applyBorder="1" applyAlignment="1">
      <alignment horizontal="center" wrapText="1"/>
    </xf>
    <xf numFmtId="164" fontId="10" fillId="0" borderId="4" xfId="2" applyNumberFormat="1" applyFont="1" applyFill="1" applyBorder="1" applyAlignment="1">
      <alignment horizontal="center" vertical="center" wrapText="1"/>
    </xf>
    <xf numFmtId="164" fontId="5" fillId="0" borderId="4" xfId="2" applyNumberFormat="1" applyFont="1" applyFill="1" applyBorder="1" applyAlignment="1">
      <alignment horizontal="center" vertical="center" wrapText="1"/>
    </xf>
    <xf numFmtId="164" fontId="11" fillId="0" borderId="4" xfId="2" applyNumberFormat="1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left" wrapText="1"/>
    </xf>
    <xf numFmtId="0" fontId="4" fillId="0" borderId="4" xfId="2" applyFont="1" applyBorder="1" applyAlignment="1">
      <alignment horizontal="left" vertical="center" wrapText="1"/>
    </xf>
  </cellXfs>
  <cellStyles count="5">
    <cellStyle name="Moeda" xfId="1" builtinId="4"/>
    <cellStyle name="Moeda 2" xfId="3"/>
    <cellStyle name="Moeda 3" xf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A5" sqref="A5:F5"/>
    </sheetView>
  </sheetViews>
  <sheetFormatPr defaultRowHeight="15" x14ac:dyDescent="0.25"/>
  <cols>
    <col min="2" max="2" width="31.42578125" customWidth="1"/>
    <col min="3" max="3" width="11.140625" customWidth="1"/>
    <col min="5" max="5" width="11.7109375" customWidth="1"/>
    <col min="6" max="6" width="9.85546875" bestFit="1" customWidth="1"/>
  </cols>
  <sheetData>
    <row r="1" spans="1:6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2" t="s">
        <v>1</v>
      </c>
      <c r="B2" s="32"/>
      <c r="C2" s="32"/>
      <c r="D2" s="32"/>
      <c r="E2" s="32"/>
      <c r="F2" s="32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33" t="s">
        <v>118</v>
      </c>
      <c r="B4" s="33"/>
      <c r="C4" s="33"/>
      <c r="D4" s="33"/>
      <c r="E4" s="33"/>
      <c r="F4" s="33"/>
    </row>
    <row r="5" spans="1:6" ht="33.75" customHeight="1" x14ac:dyDescent="0.25">
      <c r="A5" s="34" t="s">
        <v>116</v>
      </c>
      <c r="B5" s="34"/>
      <c r="C5" s="34"/>
      <c r="D5" s="34"/>
      <c r="E5" s="34"/>
      <c r="F5" s="34"/>
    </row>
    <row r="6" spans="1:6" x14ac:dyDescent="0.25">
      <c r="A6" s="35" t="s">
        <v>117</v>
      </c>
      <c r="B6" s="35"/>
      <c r="C6" s="35"/>
      <c r="D6" s="35"/>
      <c r="E6" s="35"/>
      <c r="F6" s="35"/>
    </row>
    <row r="8" spans="1:6" ht="30" customHeight="1" x14ac:dyDescent="0.25">
      <c r="A8" s="29" t="s">
        <v>2</v>
      </c>
      <c r="B8" s="30"/>
      <c r="C8" s="30"/>
      <c r="D8" s="30"/>
      <c r="E8" s="30"/>
      <c r="F8" s="31"/>
    </row>
    <row r="9" spans="1:6" x14ac:dyDescent="0.25">
      <c r="A9" s="36" t="s">
        <v>3</v>
      </c>
      <c r="B9" s="36"/>
      <c r="C9" s="36"/>
      <c r="D9" s="36"/>
      <c r="E9" s="36"/>
      <c r="F9" s="36"/>
    </row>
    <row r="10" spans="1:6" ht="30" x14ac:dyDescent="0.25">
      <c r="A10" s="2" t="s">
        <v>4</v>
      </c>
      <c r="B10" s="2" t="s">
        <v>5</v>
      </c>
      <c r="C10" s="2" t="s">
        <v>6</v>
      </c>
      <c r="D10" s="2" t="s">
        <v>7</v>
      </c>
      <c r="E10" s="2" t="s">
        <v>8</v>
      </c>
      <c r="F10" s="2" t="s">
        <v>9</v>
      </c>
    </row>
    <row r="11" spans="1:6" ht="45" x14ac:dyDescent="0.25">
      <c r="A11" s="3">
        <v>1</v>
      </c>
      <c r="B11" s="4" t="s">
        <v>10</v>
      </c>
      <c r="C11" s="3">
        <v>1</v>
      </c>
      <c r="D11" s="4" t="s">
        <v>11</v>
      </c>
      <c r="E11" s="5">
        <v>2.2000000000000002</v>
      </c>
      <c r="F11" s="5">
        <v>2.2000000000000002</v>
      </c>
    </row>
    <row r="12" spans="1:6" ht="45" x14ac:dyDescent="0.25">
      <c r="A12" s="3">
        <v>2</v>
      </c>
      <c r="B12" s="4" t="s">
        <v>12</v>
      </c>
      <c r="C12" s="3">
        <v>4</v>
      </c>
      <c r="D12" s="4" t="s">
        <v>13</v>
      </c>
      <c r="E12" s="5">
        <v>1.25</v>
      </c>
      <c r="F12" s="5">
        <v>5</v>
      </c>
    </row>
    <row r="13" spans="1:6" ht="30" x14ac:dyDescent="0.25">
      <c r="A13" s="3">
        <v>3</v>
      </c>
      <c r="B13" s="4" t="s">
        <v>14</v>
      </c>
      <c r="C13" s="3">
        <v>4</v>
      </c>
      <c r="D13" s="4" t="s">
        <v>15</v>
      </c>
      <c r="E13" s="5">
        <v>1.67</v>
      </c>
      <c r="F13" s="5">
        <v>6.68</v>
      </c>
    </row>
    <row r="14" spans="1:6" ht="105" x14ac:dyDescent="0.25">
      <c r="A14" s="3">
        <v>4</v>
      </c>
      <c r="B14" s="4" t="s">
        <v>16</v>
      </c>
      <c r="C14" s="3">
        <v>4</v>
      </c>
      <c r="D14" s="4" t="s">
        <v>13</v>
      </c>
      <c r="E14" s="5">
        <v>3.83</v>
      </c>
      <c r="F14" s="5">
        <v>15.32</v>
      </c>
    </row>
    <row r="15" spans="1:6" ht="45" x14ac:dyDescent="0.25">
      <c r="A15" s="3">
        <v>5</v>
      </c>
      <c r="B15" s="4" t="s">
        <v>17</v>
      </c>
      <c r="C15" s="3">
        <v>4</v>
      </c>
      <c r="D15" s="4" t="s">
        <v>18</v>
      </c>
      <c r="E15" s="5">
        <v>1.35</v>
      </c>
      <c r="F15" s="5">
        <v>5.4</v>
      </c>
    </row>
    <row r="16" spans="1:6" x14ac:dyDescent="0.25">
      <c r="A16" s="3">
        <v>6</v>
      </c>
      <c r="B16" s="4" t="s">
        <v>19</v>
      </c>
      <c r="C16" s="3">
        <v>1</v>
      </c>
      <c r="D16" s="4" t="s">
        <v>13</v>
      </c>
      <c r="E16" s="5">
        <v>7.33</v>
      </c>
      <c r="F16" s="5">
        <v>7.33</v>
      </c>
    </row>
    <row r="17" spans="1:6" ht="45" x14ac:dyDescent="0.25">
      <c r="A17" s="3">
        <v>7</v>
      </c>
      <c r="B17" s="4" t="s">
        <v>20</v>
      </c>
      <c r="C17" s="3">
        <v>4</v>
      </c>
      <c r="D17" s="4" t="s">
        <v>13</v>
      </c>
      <c r="E17" s="5">
        <v>4.0199999999999996</v>
      </c>
      <c r="F17" s="5">
        <v>16.079999999999998</v>
      </c>
    </row>
    <row r="18" spans="1:6" ht="45" x14ac:dyDescent="0.25">
      <c r="A18" s="3">
        <v>8</v>
      </c>
      <c r="B18" s="4" t="s">
        <v>21</v>
      </c>
      <c r="C18" s="3">
        <v>4</v>
      </c>
      <c r="D18" s="4" t="s">
        <v>13</v>
      </c>
      <c r="E18" s="5">
        <v>2.2000000000000002</v>
      </c>
      <c r="F18" s="5">
        <v>8.8000000000000007</v>
      </c>
    </row>
    <row r="19" spans="1:6" ht="30" x14ac:dyDescent="0.25">
      <c r="A19" s="3">
        <v>9</v>
      </c>
      <c r="B19" s="4" t="s">
        <v>22</v>
      </c>
      <c r="C19" s="3">
        <v>4</v>
      </c>
      <c r="D19" s="4" t="s">
        <v>13</v>
      </c>
      <c r="E19" s="5">
        <v>4.03</v>
      </c>
      <c r="F19" s="5">
        <v>16.12</v>
      </c>
    </row>
    <row r="20" spans="1:6" ht="75" x14ac:dyDescent="0.25">
      <c r="A20" s="3">
        <v>10</v>
      </c>
      <c r="B20" s="4" t="s">
        <v>23</v>
      </c>
      <c r="C20" s="3">
        <v>2</v>
      </c>
      <c r="D20" s="4" t="s">
        <v>13</v>
      </c>
      <c r="E20" s="5">
        <v>4.42</v>
      </c>
      <c r="F20" s="5">
        <v>8.84</v>
      </c>
    </row>
    <row r="21" spans="1:6" ht="45" x14ac:dyDescent="0.25">
      <c r="A21" s="3">
        <v>11</v>
      </c>
      <c r="B21" s="4" t="s">
        <v>24</v>
      </c>
      <c r="C21" s="3">
        <v>4</v>
      </c>
      <c r="D21" s="4" t="s">
        <v>13</v>
      </c>
      <c r="E21" s="5">
        <v>1.32</v>
      </c>
      <c r="F21" s="5">
        <v>5.28</v>
      </c>
    </row>
    <row r="22" spans="1:6" ht="30" x14ac:dyDescent="0.25">
      <c r="A22" s="3">
        <v>12</v>
      </c>
      <c r="B22" s="4" t="s">
        <v>25</v>
      </c>
      <c r="C22" s="3">
        <v>1</v>
      </c>
      <c r="D22" s="4" t="s">
        <v>26</v>
      </c>
      <c r="E22" s="5">
        <v>1.2</v>
      </c>
      <c r="F22" s="5">
        <v>1.2</v>
      </c>
    </row>
    <row r="23" spans="1:6" x14ac:dyDescent="0.25">
      <c r="A23" s="3">
        <v>13</v>
      </c>
      <c r="B23" s="4" t="s">
        <v>27</v>
      </c>
      <c r="C23" s="3">
        <v>1</v>
      </c>
      <c r="D23" s="4" t="s">
        <v>15</v>
      </c>
      <c r="E23" s="5">
        <v>5.68</v>
      </c>
      <c r="F23" s="5">
        <v>5.68</v>
      </c>
    </row>
    <row r="24" spans="1:6" ht="30" x14ac:dyDescent="0.25">
      <c r="A24" s="3">
        <v>14</v>
      </c>
      <c r="B24" s="4" t="s">
        <v>28</v>
      </c>
      <c r="C24" s="3">
        <v>8</v>
      </c>
      <c r="D24" s="4" t="s">
        <v>29</v>
      </c>
      <c r="E24" s="5">
        <v>1.41</v>
      </c>
      <c r="F24" s="5">
        <v>11.28</v>
      </c>
    </row>
    <row r="25" spans="1:6" ht="45" x14ac:dyDescent="0.25">
      <c r="A25" s="3">
        <v>15</v>
      </c>
      <c r="B25" s="4" t="s">
        <v>30</v>
      </c>
      <c r="C25" s="3">
        <v>16</v>
      </c>
      <c r="D25" s="4" t="s">
        <v>29</v>
      </c>
      <c r="E25" s="5">
        <v>2.1</v>
      </c>
      <c r="F25" s="5">
        <v>33.6</v>
      </c>
    </row>
    <row r="26" spans="1:6" ht="45" x14ac:dyDescent="0.25">
      <c r="A26" s="3">
        <v>16</v>
      </c>
      <c r="B26" s="4" t="s">
        <v>31</v>
      </c>
      <c r="C26" s="3">
        <v>16</v>
      </c>
      <c r="D26" s="4" t="s">
        <v>29</v>
      </c>
      <c r="E26" s="5">
        <v>1.42</v>
      </c>
      <c r="F26" s="5">
        <v>22.72</v>
      </c>
    </row>
    <row r="27" spans="1:6" x14ac:dyDescent="0.25">
      <c r="A27" s="3">
        <v>17</v>
      </c>
      <c r="B27" s="4" t="s">
        <v>32</v>
      </c>
      <c r="C27" s="3">
        <v>2</v>
      </c>
      <c r="D27" s="4" t="s">
        <v>33</v>
      </c>
      <c r="E27" s="5">
        <v>6.62</v>
      </c>
      <c r="F27" s="5">
        <v>13.24</v>
      </c>
    </row>
    <row r="28" spans="1:6" ht="120" x14ac:dyDescent="0.25">
      <c r="A28" s="3">
        <v>18</v>
      </c>
      <c r="B28" s="4" t="s">
        <v>34</v>
      </c>
      <c r="C28" s="3">
        <v>40</v>
      </c>
      <c r="D28" s="4" t="s">
        <v>35</v>
      </c>
      <c r="E28" s="5">
        <v>11.25</v>
      </c>
      <c r="F28" s="5">
        <v>450</v>
      </c>
    </row>
    <row r="29" spans="1:6" ht="75" x14ac:dyDescent="0.25">
      <c r="A29" s="3">
        <v>19</v>
      </c>
      <c r="B29" s="4" t="s">
        <v>36</v>
      </c>
      <c r="C29" s="3">
        <v>8</v>
      </c>
      <c r="D29" s="4" t="s">
        <v>37</v>
      </c>
      <c r="E29" s="5">
        <v>2.5</v>
      </c>
      <c r="F29" s="5">
        <v>20</v>
      </c>
    </row>
    <row r="30" spans="1:6" ht="30" x14ac:dyDescent="0.25">
      <c r="A30" s="3">
        <v>20</v>
      </c>
      <c r="B30" s="4" t="s">
        <v>38</v>
      </c>
      <c r="C30" s="3">
        <v>4</v>
      </c>
      <c r="D30" s="4" t="s">
        <v>39</v>
      </c>
      <c r="E30" s="5">
        <v>3.91</v>
      </c>
      <c r="F30" s="5">
        <v>15.64</v>
      </c>
    </row>
    <row r="31" spans="1:6" x14ac:dyDescent="0.25">
      <c r="A31" s="37" t="s">
        <v>40</v>
      </c>
      <c r="B31" s="38"/>
      <c r="C31" s="38"/>
      <c r="D31" s="38"/>
      <c r="E31" s="39"/>
      <c r="F31" s="6">
        <v>670.41</v>
      </c>
    </row>
    <row r="33" spans="1:6" x14ac:dyDescent="0.25">
      <c r="A33" s="40" t="s">
        <v>41</v>
      </c>
      <c r="B33" s="40"/>
      <c r="C33" s="40"/>
      <c r="D33" s="40"/>
      <c r="E33" s="40"/>
      <c r="F33" s="40"/>
    </row>
    <row r="34" spans="1:6" ht="45" x14ac:dyDescent="0.25">
      <c r="A34" s="2" t="s">
        <v>4</v>
      </c>
      <c r="B34" s="2" t="s">
        <v>42</v>
      </c>
      <c r="C34" s="2" t="s">
        <v>43</v>
      </c>
      <c r="D34" s="2" t="s">
        <v>7</v>
      </c>
      <c r="E34" s="2" t="s">
        <v>8</v>
      </c>
      <c r="F34" s="2" t="s">
        <v>44</v>
      </c>
    </row>
    <row r="35" spans="1:6" ht="135" x14ac:dyDescent="0.25">
      <c r="A35" s="3">
        <v>1</v>
      </c>
      <c r="B35" s="4" t="s">
        <v>45</v>
      </c>
      <c r="C35" s="3">
        <v>4</v>
      </c>
      <c r="D35" s="4" t="s">
        <v>46</v>
      </c>
      <c r="E35" s="5">
        <v>27.08</v>
      </c>
      <c r="F35" s="5">
        <v>108.32</v>
      </c>
    </row>
    <row r="36" spans="1:6" ht="135" x14ac:dyDescent="0.25">
      <c r="A36" s="3">
        <v>2</v>
      </c>
      <c r="B36" s="4" t="s">
        <v>47</v>
      </c>
      <c r="C36" s="3">
        <v>2</v>
      </c>
      <c r="D36" s="4" t="s">
        <v>46</v>
      </c>
      <c r="E36" s="5">
        <v>8.9</v>
      </c>
      <c r="F36" s="5">
        <v>17.8</v>
      </c>
    </row>
    <row r="37" spans="1:6" ht="60" x14ac:dyDescent="0.25">
      <c r="A37" s="3">
        <v>3</v>
      </c>
      <c r="B37" s="4" t="s">
        <v>48</v>
      </c>
      <c r="C37" s="3">
        <v>2</v>
      </c>
      <c r="D37" s="4" t="s">
        <v>49</v>
      </c>
      <c r="E37" s="5">
        <v>4.2300000000000004</v>
      </c>
      <c r="F37" s="5">
        <v>8.4600000000000009</v>
      </c>
    </row>
    <row r="38" spans="1:6" ht="165" x14ac:dyDescent="0.25">
      <c r="A38" s="3">
        <v>4</v>
      </c>
      <c r="B38" s="4" t="s">
        <v>50</v>
      </c>
      <c r="C38" s="3">
        <v>4</v>
      </c>
      <c r="D38" s="4" t="s">
        <v>51</v>
      </c>
      <c r="E38" s="5">
        <v>13.24</v>
      </c>
      <c r="F38" s="5">
        <v>52.96</v>
      </c>
    </row>
    <row r="39" spans="1:6" x14ac:dyDescent="0.25">
      <c r="A39" s="41" t="s">
        <v>52</v>
      </c>
      <c r="B39" s="41"/>
      <c r="C39" s="41"/>
      <c r="D39" s="41"/>
      <c r="E39" s="41"/>
      <c r="F39" s="7">
        <v>187.54</v>
      </c>
    </row>
    <row r="40" spans="1:6" x14ac:dyDescent="0.25">
      <c r="A40" s="41" t="s">
        <v>53</v>
      </c>
      <c r="B40" s="41"/>
      <c r="C40" s="41"/>
      <c r="D40" s="41"/>
      <c r="E40" s="41"/>
      <c r="F40" s="7">
        <v>15.628333333333332</v>
      </c>
    </row>
  </sheetData>
  <mergeCells count="11">
    <mergeCell ref="A9:F9"/>
    <mergeCell ref="A31:E31"/>
    <mergeCell ref="A33:F33"/>
    <mergeCell ref="A39:E39"/>
    <mergeCell ref="A40:E40"/>
    <mergeCell ref="A8:F8"/>
    <mergeCell ref="A1:F1"/>
    <mergeCell ref="A2:F2"/>
    <mergeCell ref="A4:F4"/>
    <mergeCell ref="A5:F5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A5" sqref="A5:F5"/>
    </sheetView>
  </sheetViews>
  <sheetFormatPr defaultRowHeight="15" x14ac:dyDescent="0.25"/>
  <cols>
    <col min="2" max="2" width="34.28515625" customWidth="1"/>
    <col min="3" max="3" width="13.7109375" customWidth="1"/>
    <col min="4" max="4" width="11.42578125" customWidth="1"/>
    <col min="5" max="5" width="13.42578125" bestFit="1" customWidth="1"/>
  </cols>
  <sheetData>
    <row r="1" spans="1:6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2" t="s">
        <v>1</v>
      </c>
      <c r="B2" s="32"/>
      <c r="C2" s="32"/>
      <c r="D2" s="32"/>
      <c r="E2" s="32"/>
      <c r="F2" s="32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33" t="s">
        <v>119</v>
      </c>
      <c r="B4" s="33"/>
      <c r="C4" s="33"/>
      <c r="D4" s="33"/>
      <c r="E4" s="33"/>
      <c r="F4" s="33"/>
    </row>
    <row r="5" spans="1:6" ht="48" customHeight="1" x14ac:dyDescent="0.25">
      <c r="A5" s="34" t="s">
        <v>116</v>
      </c>
      <c r="B5" s="34"/>
      <c r="C5" s="34"/>
      <c r="D5" s="34"/>
      <c r="E5" s="34"/>
      <c r="F5" s="34"/>
    </row>
    <row r="6" spans="1:6" x14ac:dyDescent="0.25">
      <c r="A6" s="35" t="s">
        <v>117</v>
      </c>
      <c r="B6" s="35"/>
      <c r="C6" s="35"/>
      <c r="D6" s="35"/>
      <c r="E6" s="35"/>
      <c r="F6" s="35"/>
    </row>
    <row r="7" spans="1:6" x14ac:dyDescent="0.25">
      <c r="A7" s="8"/>
      <c r="B7" s="8"/>
      <c r="C7" s="8"/>
      <c r="D7" s="8"/>
      <c r="E7" s="8"/>
      <c r="F7" s="8"/>
    </row>
    <row r="8" spans="1:6" ht="47.25" customHeight="1" x14ac:dyDescent="0.25">
      <c r="A8" s="29" t="s">
        <v>54</v>
      </c>
      <c r="B8" s="30"/>
      <c r="C8" s="30"/>
      <c r="D8" s="30"/>
      <c r="E8" s="31"/>
      <c r="F8" s="9"/>
    </row>
    <row r="9" spans="1:6" ht="60" x14ac:dyDescent="0.25">
      <c r="A9" s="10" t="s">
        <v>4</v>
      </c>
      <c r="B9" s="10" t="s">
        <v>55</v>
      </c>
      <c r="C9" s="10" t="s">
        <v>56</v>
      </c>
      <c r="D9" s="10" t="s">
        <v>8</v>
      </c>
      <c r="E9" s="10" t="s">
        <v>57</v>
      </c>
      <c r="F9" s="11"/>
    </row>
    <row r="10" spans="1:6" ht="60" x14ac:dyDescent="0.25">
      <c r="A10" s="3">
        <v>1</v>
      </c>
      <c r="B10" s="4" t="s">
        <v>58</v>
      </c>
      <c r="C10" s="3">
        <v>2</v>
      </c>
      <c r="D10" s="5">
        <v>24.47</v>
      </c>
      <c r="E10" s="5">
        <v>48.94</v>
      </c>
    </row>
    <row r="11" spans="1:6" ht="60" x14ac:dyDescent="0.25">
      <c r="A11" s="3">
        <v>2</v>
      </c>
      <c r="B11" s="4" t="s">
        <v>59</v>
      </c>
      <c r="C11" s="3">
        <v>4</v>
      </c>
      <c r="D11" s="5">
        <v>15.58</v>
      </c>
      <c r="E11" s="5">
        <v>62.32</v>
      </c>
    </row>
    <row r="12" spans="1:6" ht="60" x14ac:dyDescent="0.25">
      <c r="A12" s="3">
        <v>3</v>
      </c>
      <c r="B12" s="4" t="s">
        <v>60</v>
      </c>
      <c r="C12" s="3">
        <v>4</v>
      </c>
      <c r="D12" s="5">
        <v>27.11</v>
      </c>
      <c r="E12" s="5">
        <v>108.44</v>
      </c>
    </row>
    <row r="13" spans="1:6" ht="30" x14ac:dyDescent="0.25">
      <c r="A13" s="3">
        <v>4</v>
      </c>
      <c r="B13" s="4" t="s">
        <v>61</v>
      </c>
      <c r="C13" s="3">
        <v>8</v>
      </c>
      <c r="D13" s="5">
        <v>6.68</v>
      </c>
      <c r="E13" s="5">
        <v>53.44</v>
      </c>
    </row>
    <row r="14" spans="1:6" ht="45" x14ac:dyDescent="0.25">
      <c r="A14" s="3">
        <v>5</v>
      </c>
      <c r="B14" s="4" t="s">
        <v>62</v>
      </c>
      <c r="C14" s="3">
        <v>2</v>
      </c>
      <c r="D14" s="5">
        <v>41.13</v>
      </c>
      <c r="E14" s="5">
        <v>82.26</v>
      </c>
    </row>
    <row r="15" spans="1:6" x14ac:dyDescent="0.25">
      <c r="A15" s="42" t="s">
        <v>63</v>
      </c>
      <c r="B15" s="42"/>
      <c r="C15" s="42"/>
      <c r="D15" s="42"/>
      <c r="E15" s="12">
        <f>SUM(E10:E14)</f>
        <v>355.4</v>
      </c>
    </row>
    <row r="16" spans="1:6" x14ac:dyDescent="0.25">
      <c r="A16" s="42" t="s">
        <v>64</v>
      </c>
      <c r="B16" s="42"/>
      <c r="C16" s="42"/>
      <c r="D16" s="42"/>
      <c r="E16" s="12">
        <f>E15/12</f>
        <v>29.616666666666664</v>
      </c>
    </row>
    <row r="17" spans="1:5" ht="60" customHeight="1" x14ac:dyDescent="0.25">
      <c r="A17" s="43" t="s">
        <v>65</v>
      </c>
      <c r="B17" s="43"/>
      <c r="C17" s="43"/>
      <c r="D17" s="43"/>
      <c r="E17" s="43"/>
    </row>
    <row r="19" spans="1:5" ht="36.75" customHeight="1" x14ac:dyDescent="0.25">
      <c r="A19" s="29" t="s">
        <v>66</v>
      </c>
      <c r="B19" s="30"/>
      <c r="C19" s="30"/>
      <c r="D19" s="30"/>
      <c r="E19" s="31"/>
    </row>
    <row r="20" spans="1:5" ht="60" x14ac:dyDescent="0.25">
      <c r="A20" s="10" t="s">
        <v>4</v>
      </c>
      <c r="B20" s="10" t="s">
        <v>55</v>
      </c>
      <c r="C20" s="10" t="s">
        <v>56</v>
      </c>
      <c r="D20" s="10" t="s">
        <v>8</v>
      </c>
      <c r="E20" s="10" t="s">
        <v>57</v>
      </c>
    </row>
    <row r="21" spans="1:5" ht="30" x14ac:dyDescent="0.25">
      <c r="A21" s="3">
        <v>1</v>
      </c>
      <c r="B21" s="4" t="s">
        <v>67</v>
      </c>
      <c r="C21" s="3">
        <v>4</v>
      </c>
      <c r="D21" s="5">
        <v>44.18</v>
      </c>
      <c r="E21" s="5">
        <v>176.72</v>
      </c>
    </row>
    <row r="22" spans="1:5" ht="60" x14ac:dyDescent="0.25">
      <c r="A22" s="3">
        <v>2</v>
      </c>
      <c r="B22" s="4" t="s">
        <v>68</v>
      </c>
      <c r="C22" s="3">
        <v>4</v>
      </c>
      <c r="D22" s="5">
        <v>33.4</v>
      </c>
      <c r="E22" s="5">
        <v>133.6</v>
      </c>
    </row>
    <row r="23" spans="1:5" x14ac:dyDescent="0.25">
      <c r="A23" s="3">
        <v>3</v>
      </c>
      <c r="B23" s="4" t="s">
        <v>69</v>
      </c>
      <c r="C23" s="3">
        <v>4</v>
      </c>
      <c r="D23" s="5">
        <v>5.9</v>
      </c>
      <c r="E23" s="5">
        <v>23.6</v>
      </c>
    </row>
    <row r="24" spans="1:5" x14ac:dyDescent="0.25">
      <c r="A24" s="3">
        <v>4</v>
      </c>
      <c r="B24" s="4" t="s">
        <v>70</v>
      </c>
      <c r="C24" s="3">
        <v>4</v>
      </c>
      <c r="D24" s="5">
        <v>6.68</v>
      </c>
      <c r="E24" s="5">
        <v>26.72</v>
      </c>
    </row>
    <row r="25" spans="1:5" ht="45" x14ac:dyDescent="0.25">
      <c r="A25" s="3">
        <v>5</v>
      </c>
      <c r="B25" s="4" t="s">
        <v>71</v>
      </c>
      <c r="C25" s="3">
        <v>4</v>
      </c>
      <c r="D25" s="5">
        <v>37.75</v>
      </c>
      <c r="E25" s="5">
        <v>151</v>
      </c>
    </row>
    <row r="26" spans="1:5" ht="30" x14ac:dyDescent="0.25">
      <c r="A26" s="3">
        <v>6</v>
      </c>
      <c r="B26" s="4" t="s">
        <v>72</v>
      </c>
      <c r="C26" s="3">
        <v>4</v>
      </c>
      <c r="D26" s="5">
        <v>11.85</v>
      </c>
      <c r="E26" s="5">
        <v>47.4</v>
      </c>
    </row>
    <row r="27" spans="1:5" x14ac:dyDescent="0.25">
      <c r="A27" s="42" t="s">
        <v>63</v>
      </c>
      <c r="B27" s="42"/>
      <c r="C27" s="42"/>
      <c r="D27" s="42"/>
      <c r="E27" s="5">
        <f>SUM(E21:E26)</f>
        <v>559.04</v>
      </c>
    </row>
    <row r="28" spans="1:5" x14ac:dyDescent="0.25">
      <c r="A28" s="42" t="s">
        <v>64</v>
      </c>
      <c r="B28" s="42"/>
      <c r="C28" s="42"/>
      <c r="D28" s="42"/>
      <c r="E28" s="5">
        <f>E27/12</f>
        <v>46.586666666666666</v>
      </c>
    </row>
    <row r="29" spans="1:5" ht="60" customHeight="1" x14ac:dyDescent="0.25">
      <c r="A29" s="43" t="s">
        <v>73</v>
      </c>
      <c r="B29" s="43"/>
      <c r="C29" s="43"/>
      <c r="D29" s="43"/>
      <c r="E29" s="43"/>
    </row>
    <row r="31" spans="1:5" ht="36" customHeight="1" x14ac:dyDescent="0.25">
      <c r="A31" s="29" t="s">
        <v>74</v>
      </c>
      <c r="B31" s="30"/>
      <c r="C31" s="30"/>
      <c r="D31" s="30"/>
      <c r="E31" s="31"/>
    </row>
    <row r="32" spans="1:5" ht="60" x14ac:dyDescent="0.25">
      <c r="A32" s="10" t="s">
        <v>4</v>
      </c>
      <c r="B32" s="10" t="s">
        <v>55</v>
      </c>
      <c r="C32" s="10" t="s">
        <v>56</v>
      </c>
      <c r="D32" s="10" t="s">
        <v>8</v>
      </c>
      <c r="E32" s="10" t="s">
        <v>57</v>
      </c>
    </row>
    <row r="33" spans="1:5" ht="60" x14ac:dyDescent="0.25">
      <c r="A33" s="3">
        <v>1</v>
      </c>
      <c r="B33" s="4" t="s">
        <v>75</v>
      </c>
      <c r="C33" s="3">
        <v>4</v>
      </c>
      <c r="D33" s="5">
        <v>19</v>
      </c>
      <c r="E33" s="5">
        <v>76</v>
      </c>
    </row>
    <row r="34" spans="1:5" ht="30" x14ac:dyDescent="0.25">
      <c r="A34" s="3">
        <v>2</v>
      </c>
      <c r="B34" s="4" t="s">
        <v>76</v>
      </c>
      <c r="C34" s="3">
        <v>2</v>
      </c>
      <c r="D34" s="5">
        <v>18.329999999999998</v>
      </c>
      <c r="E34" s="5">
        <v>36.659999999999997</v>
      </c>
    </row>
    <row r="35" spans="1:5" ht="75" x14ac:dyDescent="0.25">
      <c r="A35" s="3">
        <v>3</v>
      </c>
      <c r="B35" s="4" t="s">
        <v>77</v>
      </c>
      <c r="C35" s="3">
        <v>2</v>
      </c>
      <c r="D35" s="5">
        <v>30.93</v>
      </c>
      <c r="E35" s="5">
        <v>61.86</v>
      </c>
    </row>
    <row r="36" spans="1:5" ht="60" x14ac:dyDescent="0.25">
      <c r="A36" s="3">
        <v>4</v>
      </c>
      <c r="B36" s="4" t="s">
        <v>78</v>
      </c>
      <c r="C36" s="3">
        <v>4</v>
      </c>
      <c r="D36" s="5">
        <v>10.87</v>
      </c>
      <c r="E36" s="5">
        <v>43.48</v>
      </c>
    </row>
    <row r="37" spans="1:5" x14ac:dyDescent="0.25">
      <c r="A37" s="42" t="s">
        <v>63</v>
      </c>
      <c r="B37" s="42"/>
      <c r="C37" s="42"/>
      <c r="D37" s="42"/>
      <c r="E37" s="5">
        <f>SUM(E33:E36)</f>
        <v>217.99999999999997</v>
      </c>
    </row>
    <row r="38" spans="1:5" x14ac:dyDescent="0.25">
      <c r="A38" s="42" t="s">
        <v>64</v>
      </c>
      <c r="B38" s="42"/>
      <c r="C38" s="42"/>
      <c r="D38" s="42"/>
      <c r="E38" s="5">
        <f>E37/12</f>
        <v>18.166666666666664</v>
      </c>
    </row>
    <row r="39" spans="1:5" ht="64.5" customHeight="1" x14ac:dyDescent="0.25">
      <c r="A39" s="43" t="s">
        <v>79</v>
      </c>
      <c r="B39" s="43"/>
      <c r="C39" s="43"/>
      <c r="D39" s="43"/>
      <c r="E39" s="43"/>
    </row>
    <row r="40" spans="1:5" x14ac:dyDescent="0.25">
      <c r="A40" s="13"/>
      <c r="B40" s="13"/>
      <c r="C40" s="13"/>
      <c r="D40" s="13"/>
      <c r="E40" s="13"/>
    </row>
    <row r="41" spans="1:5" ht="51" customHeight="1" x14ac:dyDescent="0.25">
      <c r="A41" s="29" t="s">
        <v>80</v>
      </c>
      <c r="B41" s="30"/>
      <c r="C41" s="30"/>
      <c r="D41" s="30"/>
      <c r="E41" s="31"/>
    </row>
    <row r="42" spans="1:5" ht="60" x14ac:dyDescent="0.25">
      <c r="A42" s="10" t="s">
        <v>4</v>
      </c>
      <c r="B42" s="10" t="s">
        <v>55</v>
      </c>
      <c r="C42" s="10" t="s">
        <v>56</v>
      </c>
      <c r="D42" s="10" t="s">
        <v>8</v>
      </c>
      <c r="E42" s="10" t="s">
        <v>57</v>
      </c>
    </row>
    <row r="43" spans="1:5" ht="60" x14ac:dyDescent="0.25">
      <c r="A43" s="3">
        <v>1</v>
      </c>
      <c r="B43" s="4" t="s">
        <v>81</v>
      </c>
      <c r="C43" s="3">
        <v>4</v>
      </c>
      <c r="D43" s="5">
        <v>26.16</v>
      </c>
      <c r="E43" s="5">
        <v>104.64</v>
      </c>
    </row>
    <row r="44" spans="1:5" x14ac:dyDescent="0.25">
      <c r="A44" s="42" t="s">
        <v>63</v>
      </c>
      <c r="B44" s="42"/>
      <c r="C44" s="42"/>
      <c r="D44" s="42"/>
      <c r="E44" s="5">
        <f>SUM(E43)</f>
        <v>104.64</v>
      </c>
    </row>
    <row r="45" spans="1:5" x14ac:dyDescent="0.25">
      <c r="A45" s="42" t="s">
        <v>64</v>
      </c>
      <c r="B45" s="42"/>
      <c r="C45" s="42"/>
      <c r="D45" s="42"/>
      <c r="E45" s="5">
        <f>E44/12</f>
        <v>8.7200000000000006</v>
      </c>
    </row>
    <row r="46" spans="1:5" ht="63.75" customHeight="1" x14ac:dyDescent="0.25">
      <c r="A46" s="47" t="s">
        <v>82</v>
      </c>
      <c r="B46" s="48"/>
      <c r="C46" s="48"/>
      <c r="D46" s="48"/>
      <c r="E46" s="49"/>
    </row>
    <row r="48" spans="1:5" ht="51" customHeight="1" x14ac:dyDescent="0.25">
      <c r="A48" s="29" t="s">
        <v>83</v>
      </c>
      <c r="B48" s="30"/>
      <c r="C48" s="30"/>
      <c r="D48" s="30"/>
      <c r="E48" s="31"/>
    </row>
    <row r="49" spans="1:5" ht="60" x14ac:dyDescent="0.25">
      <c r="A49" s="10" t="s">
        <v>4</v>
      </c>
      <c r="B49" s="10" t="s">
        <v>55</v>
      </c>
      <c r="C49" s="10" t="s">
        <v>56</v>
      </c>
      <c r="D49" s="10" t="s">
        <v>8</v>
      </c>
      <c r="E49" s="10" t="s">
        <v>57</v>
      </c>
    </row>
    <row r="50" spans="1:5" ht="104.25" customHeight="1" x14ac:dyDescent="0.25">
      <c r="A50" s="3">
        <v>1</v>
      </c>
      <c r="B50" s="4" t="s">
        <v>84</v>
      </c>
      <c r="C50" s="3">
        <v>3</v>
      </c>
      <c r="D50" s="5">
        <v>43</v>
      </c>
      <c r="E50" s="5">
        <v>129</v>
      </c>
    </row>
    <row r="51" spans="1:5" ht="90" x14ac:dyDescent="0.25">
      <c r="A51" s="3">
        <v>2</v>
      </c>
      <c r="B51" s="4" t="s">
        <v>85</v>
      </c>
      <c r="C51" s="3">
        <v>3</v>
      </c>
      <c r="D51" s="5">
        <v>32.94</v>
      </c>
      <c r="E51" s="5">
        <v>98.82</v>
      </c>
    </row>
    <row r="52" spans="1:5" x14ac:dyDescent="0.25">
      <c r="A52" s="3">
        <v>3</v>
      </c>
      <c r="B52" s="4" t="s">
        <v>86</v>
      </c>
      <c r="C52" s="3">
        <v>2</v>
      </c>
      <c r="D52" s="5">
        <v>37.75</v>
      </c>
      <c r="E52" s="5">
        <v>75.5</v>
      </c>
    </row>
    <row r="53" spans="1:5" x14ac:dyDescent="0.25">
      <c r="A53" s="3">
        <v>4</v>
      </c>
      <c r="B53" s="4" t="s">
        <v>87</v>
      </c>
      <c r="C53" s="3">
        <v>4</v>
      </c>
      <c r="D53" s="5">
        <v>6.68</v>
      </c>
      <c r="E53" s="5">
        <v>26.72</v>
      </c>
    </row>
    <row r="54" spans="1:5" ht="105" x14ac:dyDescent="0.25">
      <c r="A54" s="3">
        <v>5</v>
      </c>
      <c r="B54" s="4" t="s">
        <v>88</v>
      </c>
      <c r="C54" s="3">
        <v>2</v>
      </c>
      <c r="D54" s="5">
        <v>12.01</v>
      </c>
      <c r="E54" s="5">
        <v>24.02</v>
      </c>
    </row>
    <row r="55" spans="1:5" x14ac:dyDescent="0.25">
      <c r="A55" s="3">
        <v>6</v>
      </c>
      <c r="B55" s="4" t="s">
        <v>89</v>
      </c>
      <c r="C55" s="3">
        <v>1</v>
      </c>
      <c r="D55" s="5">
        <v>27.06</v>
      </c>
      <c r="E55" s="5">
        <v>27.06</v>
      </c>
    </row>
    <row r="56" spans="1:5" ht="105" x14ac:dyDescent="0.25">
      <c r="A56" s="3">
        <v>7</v>
      </c>
      <c r="B56" s="4" t="s">
        <v>90</v>
      </c>
      <c r="C56" s="3">
        <v>3</v>
      </c>
      <c r="D56" s="5">
        <v>8.9</v>
      </c>
      <c r="E56" s="5">
        <v>26.700000000000003</v>
      </c>
    </row>
    <row r="57" spans="1:5" x14ac:dyDescent="0.25">
      <c r="A57" s="3">
        <v>8</v>
      </c>
      <c r="B57" s="4" t="s">
        <v>69</v>
      </c>
      <c r="C57" s="3">
        <v>3</v>
      </c>
      <c r="D57" s="5">
        <v>5.9</v>
      </c>
      <c r="E57" s="5">
        <v>17.700000000000003</v>
      </c>
    </row>
    <row r="58" spans="1:5" x14ac:dyDescent="0.25">
      <c r="A58" s="3">
        <v>9</v>
      </c>
      <c r="B58" s="4" t="s">
        <v>91</v>
      </c>
      <c r="C58" s="3">
        <v>1</v>
      </c>
      <c r="D58" s="5">
        <v>48.04</v>
      </c>
      <c r="E58" s="5">
        <v>48.04</v>
      </c>
    </row>
    <row r="59" spans="1:5" x14ac:dyDescent="0.25">
      <c r="A59" s="42" t="s">
        <v>63</v>
      </c>
      <c r="B59" s="42"/>
      <c r="C59" s="42"/>
      <c r="D59" s="42"/>
      <c r="E59" s="5">
        <f>SUM(E50:E58)</f>
        <v>473.55999999999995</v>
      </c>
    </row>
    <row r="60" spans="1:5" x14ac:dyDescent="0.25">
      <c r="A60" s="42" t="s">
        <v>64</v>
      </c>
      <c r="B60" s="42"/>
      <c r="C60" s="42"/>
      <c r="D60" s="42"/>
      <c r="E60" s="5">
        <f>E59/12</f>
        <v>39.463333333333331</v>
      </c>
    </row>
    <row r="61" spans="1:5" ht="138.75" customHeight="1" x14ac:dyDescent="0.25">
      <c r="A61" s="44" t="s">
        <v>92</v>
      </c>
      <c r="B61" s="45"/>
      <c r="C61" s="45"/>
      <c r="D61" s="45"/>
      <c r="E61" s="46"/>
    </row>
  </sheetData>
  <mergeCells count="25">
    <mergeCell ref="A61:E61"/>
    <mergeCell ref="A44:D44"/>
    <mergeCell ref="A45:D45"/>
    <mergeCell ref="A46:E46"/>
    <mergeCell ref="A48:E48"/>
    <mergeCell ref="A59:D59"/>
    <mergeCell ref="A60:D60"/>
    <mergeCell ref="A41:E41"/>
    <mergeCell ref="A15:D15"/>
    <mergeCell ref="A16:D16"/>
    <mergeCell ref="A17:E17"/>
    <mergeCell ref="A19:E19"/>
    <mergeCell ref="A27:D27"/>
    <mergeCell ref="A28:D28"/>
    <mergeCell ref="A29:E29"/>
    <mergeCell ref="A31:E31"/>
    <mergeCell ref="A37:D37"/>
    <mergeCell ref="A38:D38"/>
    <mergeCell ref="A39:E39"/>
    <mergeCell ref="A8:E8"/>
    <mergeCell ref="A1:F1"/>
    <mergeCell ref="A2:F2"/>
    <mergeCell ref="A4:F4"/>
    <mergeCell ref="A5:F5"/>
    <mergeCell ref="A6:F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zoomScaleNormal="100" workbookViewId="0">
      <selection activeCell="A5" sqref="A5:F5"/>
    </sheetView>
  </sheetViews>
  <sheetFormatPr defaultRowHeight="15" x14ac:dyDescent="0.25"/>
  <cols>
    <col min="2" max="2" width="34.85546875" customWidth="1"/>
    <col min="4" max="4" width="13.42578125" customWidth="1"/>
    <col min="5" max="5" width="10.28515625" bestFit="1" customWidth="1"/>
    <col min="6" max="6" width="10.7109375" bestFit="1" customWidth="1"/>
  </cols>
  <sheetData>
    <row r="1" spans="1:6" x14ac:dyDescent="0.25">
      <c r="A1" s="32" t="s">
        <v>0</v>
      </c>
      <c r="B1" s="32"/>
      <c r="C1" s="32"/>
      <c r="D1" s="32"/>
      <c r="E1" s="32"/>
      <c r="F1" s="32"/>
    </row>
    <row r="2" spans="1:6" x14ac:dyDescent="0.25">
      <c r="A2" s="32" t="s">
        <v>1</v>
      </c>
      <c r="B2" s="32"/>
      <c r="C2" s="32"/>
      <c r="D2" s="32"/>
      <c r="E2" s="32"/>
      <c r="F2" s="32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33" t="s">
        <v>120</v>
      </c>
      <c r="B4" s="33"/>
      <c r="C4" s="33"/>
      <c r="D4" s="33"/>
      <c r="E4" s="33"/>
      <c r="F4" s="33"/>
    </row>
    <row r="5" spans="1:6" ht="38.25" customHeight="1" x14ac:dyDescent="0.25">
      <c r="A5" s="34" t="s">
        <v>115</v>
      </c>
      <c r="B5" s="34"/>
      <c r="C5" s="34"/>
      <c r="D5" s="34"/>
      <c r="E5" s="34"/>
      <c r="F5" s="34"/>
    </row>
    <row r="6" spans="1:6" x14ac:dyDescent="0.25">
      <c r="A6" s="35" t="s">
        <v>117</v>
      </c>
      <c r="B6" s="35"/>
      <c r="C6" s="35"/>
      <c r="D6" s="35"/>
      <c r="E6" s="35"/>
      <c r="F6" s="35"/>
    </row>
    <row r="8" spans="1:6" x14ac:dyDescent="0.25">
      <c r="A8" s="29" t="s">
        <v>93</v>
      </c>
      <c r="B8" s="30"/>
      <c r="C8" s="30"/>
      <c r="D8" s="30"/>
      <c r="E8" s="30"/>
      <c r="F8" s="30"/>
    </row>
    <row r="9" spans="1:6" ht="30" x14ac:dyDescent="0.25">
      <c r="A9" s="14" t="s">
        <v>94</v>
      </c>
      <c r="B9" s="14" t="s">
        <v>95</v>
      </c>
      <c r="C9" s="14" t="s">
        <v>7</v>
      </c>
      <c r="D9" s="14" t="s">
        <v>96</v>
      </c>
      <c r="E9" s="14" t="s">
        <v>8</v>
      </c>
      <c r="F9" s="14" t="s">
        <v>57</v>
      </c>
    </row>
    <row r="10" spans="1:6" x14ac:dyDescent="0.25">
      <c r="A10" s="15">
        <v>1</v>
      </c>
      <c r="B10" s="16" t="s">
        <v>97</v>
      </c>
      <c r="C10" s="17" t="s">
        <v>7</v>
      </c>
      <c r="D10" s="18">
        <v>20</v>
      </c>
      <c r="E10" s="19">
        <v>13.37</v>
      </c>
      <c r="F10" s="20">
        <f t="shared" ref="F10:F15" si="0">E10*D10</f>
        <v>267.39999999999998</v>
      </c>
    </row>
    <row r="11" spans="1:6" x14ac:dyDescent="0.25">
      <c r="A11" s="15">
        <v>2</v>
      </c>
      <c r="B11" s="16" t="s">
        <v>98</v>
      </c>
      <c r="C11" s="17" t="s">
        <v>7</v>
      </c>
      <c r="D11" s="18">
        <v>20</v>
      </c>
      <c r="E11" s="19">
        <v>26.74</v>
      </c>
      <c r="F11" s="20">
        <f t="shared" si="0"/>
        <v>534.79999999999995</v>
      </c>
    </row>
    <row r="12" spans="1:6" ht="25.5" x14ac:dyDescent="0.25">
      <c r="A12" s="21">
        <v>3</v>
      </c>
      <c r="B12" s="16" t="s">
        <v>99</v>
      </c>
      <c r="C12" s="17" t="s">
        <v>7</v>
      </c>
      <c r="D12" s="18">
        <v>20</v>
      </c>
      <c r="E12" s="19">
        <v>8.81</v>
      </c>
      <c r="F12" s="20">
        <f t="shared" si="0"/>
        <v>176.20000000000002</v>
      </c>
    </row>
    <row r="13" spans="1:6" ht="51" x14ac:dyDescent="0.25">
      <c r="A13" s="15">
        <v>4</v>
      </c>
      <c r="B13" s="16" t="s">
        <v>100</v>
      </c>
      <c r="C13" s="17" t="s">
        <v>7</v>
      </c>
      <c r="D13" s="18">
        <v>40</v>
      </c>
      <c r="E13" s="19">
        <v>24.19</v>
      </c>
      <c r="F13" s="20">
        <f t="shared" si="0"/>
        <v>967.6</v>
      </c>
    </row>
    <row r="14" spans="1:6" ht="25.5" x14ac:dyDescent="0.25">
      <c r="A14" s="15">
        <v>5</v>
      </c>
      <c r="B14" s="16" t="s">
        <v>101</v>
      </c>
      <c r="C14" s="17" t="s">
        <v>7</v>
      </c>
      <c r="D14" s="18">
        <v>20</v>
      </c>
      <c r="E14" s="19">
        <v>47.4</v>
      </c>
      <c r="F14" s="20">
        <f t="shared" si="0"/>
        <v>948</v>
      </c>
    </row>
    <row r="15" spans="1:6" ht="102" x14ac:dyDescent="0.25">
      <c r="A15" s="21">
        <v>6</v>
      </c>
      <c r="B15" s="16" t="s">
        <v>102</v>
      </c>
      <c r="C15" s="17" t="s">
        <v>7</v>
      </c>
      <c r="D15" s="18">
        <v>5</v>
      </c>
      <c r="E15" s="19">
        <v>679.86</v>
      </c>
      <c r="F15" s="20">
        <f t="shared" si="0"/>
        <v>3399.3</v>
      </c>
    </row>
    <row r="16" spans="1:6" x14ac:dyDescent="0.25">
      <c r="A16" s="51" t="s">
        <v>103</v>
      </c>
      <c r="B16" s="52"/>
      <c r="C16" s="52"/>
      <c r="D16" s="52"/>
      <c r="E16" s="53"/>
      <c r="F16" s="22">
        <f>SUM(F10:F15)</f>
        <v>6293.3</v>
      </c>
    </row>
    <row r="17" spans="1:6" x14ac:dyDescent="0.25">
      <c r="A17" s="54" t="s">
        <v>104</v>
      </c>
      <c r="B17" s="54"/>
      <c r="C17" s="54"/>
      <c r="D17" s="54"/>
      <c r="E17" s="54"/>
      <c r="F17" s="23">
        <f>F15/120</f>
        <v>28.327500000000001</v>
      </c>
    </row>
    <row r="18" spans="1:6" x14ac:dyDescent="0.25">
      <c r="A18" s="54" t="s">
        <v>105</v>
      </c>
      <c r="B18" s="54"/>
      <c r="C18" s="54"/>
      <c r="D18" s="54"/>
      <c r="E18" s="54"/>
      <c r="F18" s="24">
        <f>SUM(F10:F14)/120</f>
        <v>24.116666666666667</v>
      </c>
    </row>
    <row r="19" spans="1:6" x14ac:dyDescent="0.25">
      <c r="A19" s="55" t="s">
        <v>106</v>
      </c>
      <c r="B19" s="55"/>
      <c r="C19" s="55"/>
      <c r="D19" s="55"/>
      <c r="E19" s="55"/>
      <c r="F19" s="25">
        <f>SUM(F17:F18)</f>
        <v>52.444166666666668</v>
      </c>
    </row>
    <row r="20" spans="1:6" x14ac:dyDescent="0.25">
      <c r="A20" s="56" t="s">
        <v>107</v>
      </c>
      <c r="B20" s="57"/>
      <c r="C20" s="57"/>
      <c r="D20" s="57"/>
      <c r="E20" s="58"/>
      <c r="F20" s="25">
        <f>F19/8</f>
        <v>6.5555208333333335</v>
      </c>
    </row>
    <row r="22" spans="1:6" x14ac:dyDescent="0.25">
      <c r="A22" s="29" t="s">
        <v>108</v>
      </c>
      <c r="B22" s="30"/>
      <c r="C22" s="30"/>
      <c r="D22" s="30"/>
      <c r="E22" s="30"/>
      <c r="F22" s="30"/>
    </row>
    <row r="23" spans="1:6" ht="30" x14ac:dyDescent="0.25">
      <c r="A23" s="14" t="s">
        <v>94</v>
      </c>
      <c r="B23" s="14" t="s">
        <v>95</v>
      </c>
      <c r="C23" s="14" t="s">
        <v>7</v>
      </c>
      <c r="D23" s="14" t="s">
        <v>96</v>
      </c>
      <c r="E23" s="14" t="s">
        <v>8</v>
      </c>
      <c r="F23" s="14" t="s">
        <v>57</v>
      </c>
    </row>
    <row r="24" spans="1:6" x14ac:dyDescent="0.25">
      <c r="A24" s="21">
        <v>1</v>
      </c>
      <c r="B24" s="17" t="s">
        <v>109</v>
      </c>
      <c r="C24" s="17" t="s">
        <v>110</v>
      </c>
      <c r="D24" s="26">
        <v>3</v>
      </c>
      <c r="E24" s="20">
        <v>1493.6</v>
      </c>
      <c r="F24" s="20">
        <f>E24*D24</f>
        <v>4480.7999999999993</v>
      </c>
    </row>
    <row r="25" spans="1:6" x14ac:dyDescent="0.25">
      <c r="A25" s="59" t="s">
        <v>111</v>
      </c>
      <c r="B25" s="59"/>
      <c r="C25" s="59"/>
      <c r="D25" s="59"/>
      <c r="E25" s="59"/>
      <c r="F25" s="27">
        <f>F24/120</f>
        <v>37.339999999999996</v>
      </c>
    </row>
    <row r="26" spans="1:6" x14ac:dyDescent="0.25">
      <c r="A26" s="60" t="s">
        <v>106</v>
      </c>
      <c r="B26" s="60"/>
      <c r="C26" s="60"/>
      <c r="D26" s="60"/>
      <c r="E26" s="60"/>
      <c r="F26" s="28">
        <f>F25</f>
        <v>37.339999999999996</v>
      </c>
    </row>
    <row r="27" spans="1:6" x14ac:dyDescent="0.25">
      <c r="A27" s="61" t="s">
        <v>107</v>
      </c>
      <c r="B27" s="61"/>
      <c r="C27" s="61"/>
      <c r="D27" s="61"/>
      <c r="E27" s="61"/>
      <c r="F27" s="28">
        <f>F26/18</f>
        <v>2.0744444444444441</v>
      </c>
    </row>
    <row r="28" spans="1:6" x14ac:dyDescent="0.25">
      <c r="A28" s="62" t="s">
        <v>112</v>
      </c>
      <c r="B28" s="62"/>
      <c r="C28" s="62"/>
      <c r="D28" s="62"/>
      <c r="E28" s="62"/>
      <c r="F28" s="62"/>
    </row>
    <row r="29" spans="1:6" x14ac:dyDescent="0.25">
      <c r="A29" s="63" t="s">
        <v>113</v>
      </c>
      <c r="B29" s="63"/>
      <c r="C29" s="63"/>
      <c r="D29" s="63"/>
      <c r="E29" s="63"/>
      <c r="F29" s="63"/>
    </row>
    <row r="30" spans="1:6" x14ac:dyDescent="0.25">
      <c r="A30" s="50" t="s">
        <v>114</v>
      </c>
      <c r="B30" s="50"/>
      <c r="C30" s="50"/>
      <c r="D30" s="50"/>
      <c r="E30" s="50"/>
      <c r="F30" s="50"/>
    </row>
    <row r="31" spans="1:6" x14ac:dyDescent="0.25">
      <c r="A31" s="50"/>
      <c r="B31" s="50"/>
      <c r="C31" s="50"/>
      <c r="D31" s="50"/>
      <c r="E31" s="50"/>
      <c r="F31" s="50"/>
    </row>
  </sheetData>
  <mergeCells count="18">
    <mergeCell ref="A30:F31"/>
    <mergeCell ref="A16:E16"/>
    <mergeCell ref="A17:E17"/>
    <mergeCell ref="A18:E18"/>
    <mergeCell ref="A19:E19"/>
    <mergeCell ref="A20:E20"/>
    <mergeCell ref="A22:F22"/>
    <mergeCell ref="A25:E25"/>
    <mergeCell ref="A26:E26"/>
    <mergeCell ref="A27:E27"/>
    <mergeCell ref="A28:F28"/>
    <mergeCell ref="A29:F29"/>
    <mergeCell ref="A8:F8"/>
    <mergeCell ref="A1:F1"/>
    <mergeCell ref="A2:F2"/>
    <mergeCell ref="A4:F4"/>
    <mergeCell ref="A5:F5"/>
    <mergeCell ref="A6:F6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III - A Custo Materiais e EPIs</vt:lpstr>
      <vt:lpstr>III - B Custo Uniformes</vt:lpstr>
      <vt:lpstr>III - C Custo Equipamentos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Rodrigues</dc:creator>
  <cp:lastModifiedBy>UFF</cp:lastModifiedBy>
  <cp:lastPrinted>2020-08-27T20:08:07Z</cp:lastPrinted>
  <dcterms:created xsi:type="dcterms:W3CDTF">2020-08-05T19:25:55Z</dcterms:created>
  <dcterms:modified xsi:type="dcterms:W3CDTF">2020-08-27T20:08:11Z</dcterms:modified>
</cp:coreProperties>
</file>