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5600" windowHeight="11310"/>
  </bookViews>
  <sheets>
    <sheet name="Folha1" sheetId="1" r:id="rId1"/>
  </sheets>
  <definedNames>
    <definedName name="_xlnm._FilterDatabase" localSheetId="0" hidden="1">Folha1!#REF!</definedName>
    <definedName name="_xlnm.Print_Area" localSheetId="0">Folha1!$A$1:$K$40</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4" i="1" l="1"/>
  <c r="K17" i="1"/>
  <c r="K18" i="1"/>
  <c r="K16" i="1"/>
  <c r="K10" i="1"/>
  <c r="E21" i="1" l="1"/>
  <c r="G21" i="1" s="1"/>
  <c r="E31" i="1"/>
  <c r="G31" i="1" s="1"/>
  <c r="E27" i="1"/>
  <c r="G27" i="1" s="1"/>
  <c r="E23" i="1"/>
  <c r="E24" i="1"/>
  <c r="G24" i="1" s="1"/>
  <c r="E15" i="1"/>
  <c r="E18" i="1"/>
  <c r="E17" i="1"/>
  <c r="G17" i="1" s="1"/>
  <c r="E12" i="1"/>
  <c r="G12" i="1" s="1"/>
  <c r="K12" i="1"/>
  <c r="K20" i="1"/>
  <c r="K21" i="1"/>
  <c r="K22" i="1"/>
  <c r="K23" i="1"/>
  <c r="K25" i="1"/>
  <c r="K26" i="1"/>
  <c r="K27" i="1"/>
  <c r="K28" i="1"/>
  <c r="K29" i="1"/>
  <c r="K30" i="1"/>
  <c r="K31" i="1"/>
  <c r="K32" i="1"/>
  <c r="K33" i="1"/>
  <c r="K34" i="1"/>
  <c r="K35" i="1"/>
  <c r="K36" i="1"/>
  <c r="K37" i="1"/>
  <c r="K38" i="1"/>
  <c r="K39" i="1"/>
  <c r="G16" i="1"/>
  <c r="G18" i="1"/>
  <c r="G19" i="1"/>
  <c r="G20" i="1"/>
  <c r="G22" i="1"/>
  <c r="G23" i="1"/>
  <c r="G25" i="1"/>
  <c r="G26" i="1"/>
  <c r="G28" i="1"/>
  <c r="G29" i="1"/>
  <c r="G30" i="1"/>
  <c r="G32" i="1"/>
  <c r="G33" i="1"/>
  <c r="G34" i="1"/>
  <c r="G35" i="1"/>
  <c r="G36" i="1"/>
  <c r="G37" i="1"/>
  <c r="G38" i="1"/>
  <c r="G39" i="1"/>
  <c r="K6" i="1" l="1"/>
  <c r="K7" i="1"/>
  <c r="K14" i="1"/>
  <c r="K8" i="1"/>
  <c r="K9" i="1"/>
  <c r="K19" i="1"/>
  <c r="K15" i="1"/>
  <c r="K11" i="1"/>
  <c r="G6" i="1"/>
  <c r="G7" i="1"/>
  <c r="G14" i="1"/>
  <c r="G8" i="1"/>
  <c r="G9" i="1"/>
  <c r="G15" i="1"/>
  <c r="G10" i="1"/>
  <c r="G11" i="1"/>
  <c r="K13" i="1" l="1"/>
  <c r="G13" i="1" l="1"/>
  <c r="G40" i="1" s="1"/>
</calcChain>
</file>

<file path=xl/sharedStrings.xml><?xml version="1.0" encoding="utf-8"?>
<sst xmlns="http://schemas.openxmlformats.org/spreadsheetml/2006/main" count="185" uniqueCount="53">
  <si>
    <t>PRÓ-REITORIA DE ADMINISTRAÇÃO</t>
  </si>
  <si>
    <t>ITEM</t>
  </si>
  <si>
    <t>UNIDADE DE MEDIDA</t>
  </si>
  <si>
    <t>COORDENAÇÃO DE MATERIAIS</t>
  </si>
  <si>
    <t>ANEXO I-A - PLANILHA ESTIMATIVA DE DESCRIÇÃO E PREÇOS</t>
  </si>
  <si>
    <t>DESCRIÇÃO/ ESPECIFICAÇÃO</t>
  </si>
  <si>
    <t>VALOR DE REFERÊNCIA (total)(R$)</t>
  </si>
  <si>
    <t>VALOR DE REFERÊNCIA (unitário) (R$)</t>
  </si>
  <si>
    <t>Exclusivo ME/EPP (SIM ou NÂO) (abaixo de R$80.000,00)</t>
  </si>
  <si>
    <t>Margem de Preferência - Decreto 8538/2015 - Margem de até 25% - Duplicar o item</t>
  </si>
  <si>
    <t>Modo de Disputa da etapa de Lances</t>
  </si>
  <si>
    <t>Intervalo mínimo de diferença de valores entre os lances</t>
  </si>
  <si>
    <t>Aberto</t>
  </si>
  <si>
    <t>SUGESTÃO DE CATMAT</t>
  </si>
  <si>
    <t>QUANTIDADE TOTAL</t>
  </si>
  <si>
    <t>Cadeira para pessoa obesa. Estrutura longarina com 4 pés em estruturas de aço carbono, com tratamento anticorrosivo e antiferruginoso e com pintura epóxi na cor azul, cinza ou preta, em tons a escolha no catalogo do fabricante. Assento: Profundidade do assento mínima de 0,47 m e máxima de 0,51 m; largura do assento mínima de 0,75 m, medida entre as bordas laterais no terço mais próximo do encosto. É admissível que o assento para pessoa obesa tenha a largura resultante de dois assentos comuns, desde que seja superior a esta medida de 0,75 m; altura do assento mínima de 0,41 m e máxima de 0,45 m; ângulo de inclinação do assento em relação ao plano horizontal de 2º a 5º; ângulo entre assento e encosto de 100º a 105º; provido de apoio de braços, altura entre 0,23 m e 0,27 m em relação ao assento. Os assentos devem suportar uma carga de 250 kg. Estrutura interna do assento em madeira compensada multilaminada ou polipropileno injetado, estrutura interna de, no mínimo, 12 mm de espessura; espuma do assento em poliuretano injetado e flexível com densidade entre 60 e 80 mm de espessura indeformável, densidade 45 Kg/m³, podendo ter uma variação de +/- 5 kg; para suportar uma carga de 250 kg; revestimento do assento em vinil (também chamado de couro ecológico).</t>
  </si>
  <si>
    <t>Mesa de trabalho 2,00m. Tampo: plano em MDF com revestimento em laminado melamínico de alta pressão nas duas faces, de cor clara. O acabamento da borda frontal deve ser arredondado com raio mínimo de 2,5mm. Dimensões: espessura mínima de 2,5cm; profundidade de 60cm; largura de 200cm; altura: 75cm. Painel frontal sob o tampo no mesmo padrão de revestimento, de no mínimo 15mm de espessura.Pés em tubo de aço, com sapatas reguladoras de nível em nylon, com espessura mínima de 6mm. Estrutura sob o tampo confeccionada em aço reforçado, com quatro apoios reguláveis no piso e fixação do tampo e painel com buchas metálicas e parafusos. Certificações: ABNT-NBR 13967:2011 - especifica as características físicas e dimensionais, e classifica estação de trabalho para escritório, incluindo os requisitos mecânicos de segurança e ergonômicos, bem como define os métodos de ensaio para atendimento destes requisitos. ABNT-NBR 13966:2008 - especifica as dimensões de mesas de escritório de uso geral, inclusive mesas de reuniões, os requisitos mecânicos, de segurança e ergonômicos para mesas de escritório. NR-17 Laudo comprovando que o material está em conformidade com os parâmetros exigidos na NR-17, assinado por profissional qualificado.</t>
  </si>
  <si>
    <t>ARMÁRIO EXTRA-ALTO 2100 mm (altura) x 420mm (profundidade) x 600 mm (largura). (COR A DEFINIR) Tampo em madeira
MDP (aglomerado) de 25 mm de espessura, revestida em laminado melamínico de baixa pressão texturizado em ambas as faces. Borda frontal e posterior com acabamento em fita de PVC de 3 mm de espessura, colada a quente pelo sistema tipo holt-melt, com raio mínimo de 2,5 mm em todo seu perímetro. Bordas transversais com acabamento em fita de PVC de 1,5 mm de espessura, colada a quente pelo sistema tipo holt-melt, em todo seu perímetro. Estrutura, Fundo em madeira MDP (aglomerado) de 18 mm de espessura revestida em laminado melamínico de baixa pressão texturizado em ambas as faces. Laterais, base inferior e 05 prateleiras em madeira MDP (aglomerado) de 25 mm de espessura revestida em laminado melamínico de baixa pressão texturizado em ambas as faces. Laterais com regulagens para prateleiras através de 04 pinos metálicos nas laterais do armário oferecendo perfeito travamento. Acabamento das bordas em fita de PVC de 1 mm de espessura, sendo o acabamento das bordas frontais das prateleiras em fita de PVC de 3 mm de espessura com raio mínimo de 2,5 mm, coladas a quente pelo sistema tipo holt-melt, em todo seu perímetro. Rodapé com sapatas reguladoras de nível encaixada e fixada na base através de parafuso permitindo a regulagem da mesma tanto na parte interna como externa do armário. 02 portas de abrir com giro de 270ẃ (04 dobradiças em cada porta). Em madeira MDP (aglomerado) de 18 mm de espessura, revestida em laminado melamínico de baixa pressão texturizado em ambas as faces. Bordas com acabamento em fita de PVC de 3 mm de espessura, colada a quente pelo sistema tipo holt-melt, com raio mínimo de 2,5 mm em todo seu perímetro. Fechadura com travamento simultâneo superior e inferior tipo cremona. Puxadores do tipo Zamak niquelado redondo com forma côncava com aproximadamente 110 mm de comprimento. As laterais, fundo, tampo e base inferior são ligados entre si pelo sistema mini-fix e cavilhas, possibilitando a montagem e desmontagem dos mesmos, várias vezes, sem perder a qualidade. Todas as peças metálicas recebem pré-tratamento de desengraxamento, decapagem e fosfatização, preparando a superfície para receber à pintura. Pintura epóxi-pó aplicada pelo processo de deposição eletrostática com polimerização em estufa.</t>
  </si>
  <si>
    <t>Cadeira giratória para Pessoa Obesa com rodízios LxP:85x56cm. Em couro sintético (cor a definir). Itens básicos: rodízio, apoio para braços, encosto, regulagem de altura do assento, do encosto e do apoio para braços. Assento em madeira anatômica em compensado laminado de alta qualidade, em múltiplas lâminas com tratamento imunizante de no mín. 15 mm de espessura, prensada a quente e com alma de aço fixada ao assento. Estofamento em espuma injetada em poliuretano de alta resistência e alta densidade moldada anatomicamente, com apoio lombar, bordas arredondadas e sem grampos. Espessura mínima da espuma 50mm. Dimensões: Profundidade mínima de 47cm e máxima de 51cm, medida entre a sua parte frontal e o ponto mais frontal do encosto tomado no eixo de simetria; largura mínima de 75 cm, medida entre as bordas laterais no terço mais próximo do encosto. Altura do assento mínima de 41cm e máxima de 45cm, medida na sua parte mais alta e frontal; ângulo de inclinação do assento em relação ao plano horizontal, de 2° a 5°; ângulo entre assento e encosto de 100° a 105°. Regulagem da profundidade do assento. Regulagem de altura a gás. Encosto: interno em polipropileno injetado estrutural de grande resistência mecânica, conformado anatomicamente. Espuma em poliuretano flexível HR, isenta de CFC, alta resistência a propagação de rasgo, baixa deformação permanente, com densidade mínima de 45kg/mġ e moldada anatomicamente com saliência para apoio lombar e espessura mínima de 40mm. Revestimento em couro sintético na cor a ser definida. Suporte do encosto com regulagem de altura. Braços (ou apoia-braços): suporte regulável, injetado em termoplástico composto texturizado e alma de aço estrutural. Deve possuir regulagem vertical com no mínimo 7 estágios e curso mínimo de 5,5cm, e regulagem para distância interna entre os braços. Altura em relação ao assento: mínimo de 23cm, máximo de 27cm. Base: equipada com cinco patas confeccionadas em nylon. Acabamento texturizado, totalmente em aço. Rodízios duplos com duplo giro. As partes metálicas devem possuir pré-tratamento antiferruginoso e acabamento em pintura eletrostática epóxi-pó na cor a ser definida. Os assentos devem suportar uma carga mín. de 250 kg. Garantia de cinco anos.</t>
  </si>
  <si>
    <t>Armário diretor fechado com porta de correr, tampo superior confeccionado em mdp termo estabilizado, com 25mm de espessura, revestido em ambas as faces em laminado melamínico de baixa pressão (bp). Os bordos do tampo são encabeçados em fita de poliestireno de espessura 2,5mm, coladas com adesivo hot melt a 200ẃ. Portas de correr confeccionadas em mdp termo estabilizada, com 18 mm de espessura, revestido em ambas as faces em laminado melamínico de baixa pressão (bp), sendo os bordos do conjunto com encabeçamento em fita de poliestireno de espessura 2 mm, colada com adesivo hot melt a 200ẃ. As portas correm sobre trilhos. Corpo (laterais, fundo, tampo inferior, uma prateleira fixa e três prateleiras móveis) confeccionado em mdp termo estabilizado com 18 mm de espessura, revestido em ambas as faces em laminado melamínico de baixa pressão (bp), sendo os bordos do conjunto com encabeçamento em fita de poliestireno de espessura 2 mm, coladas com adesivo hot melt a 200ẃ em todo contorno. As laterais devem ter furação para regulagem de prateleiras, sendo que a prateleira fixa deve ser travada por mini fix e suporte, e as prateleiras móveis devem ser apoiadas cada uma em no mínimo quatro suportes tipo cadeira metalizado. Base retangular fechada em tubo de aço 50x20x1,2 mm, submetido a um pré-tratamento das superfícies dos componentes metálicos. Desengraxante em banhos de imersão eliminando óleos, graxas, ceras e cavacos, banho a quente (próximo a 90Ḟc). Lavagem em água corrente polimersão com transbordo para remover resíduos do banho desengraxante. Refinador de camada em imersão com a preparação para a fosfatização. Fosfatização a base de zinco em banhos de imersão com objetivo de formar cristais de zinco que tem como objetivo a perfeita ancoragem da tinta pó. Lavagem em água corrente em imersão com transbordo para remover o resíduo do banho do fosfato. Passivação em banhos de imersão formando um fechamento entre os cristais de zinco inibindo desta forma corrosões e preparando a superfície para receber a tinta em pó. Pintura eletrostática com resina hibrida epóxi poliester polimerizada em estufa a 220Ḟ durante no mínimo de 15 minutos, com camada aproximada de 90 a 120 micros de espessura, conferindo ao componente resistência à abrasão e intempéries. Acabamento com sapatas articuláveis em pvc rígido, com sistema de fácil regulagem internamente no armário mesmo depois de montado, cuja função será contornar eventuais desníveis de piso. Apresentar certificado (original ou cópia autenticada) de conformidade NORMA ABNT: NBR 13961/2010. Armário med: L 900 X P 430 X H 2100.</t>
  </si>
  <si>
    <t>Armário com duas portas extra-alto LxPxH: 100x50x210cm. Cor a definir. Estrutura, portas laterais, base inferior, prateleiras, tampo, fundo em MDP de no mín. 18mm de espessura, revestida em laminado melamínico de baixa pressão texturizado em ambas as faces. Borda frontal e posterior com acabamento em fita de bordo da espessura do MDP, colada a quente pelo sistema tipo hot-melt, com raio mínimo de 2,5 mm em todo seu perímetro. Bordas transversais com acabamento em fita de bordo na espessura do MDP, colada a quente pelo sistema tipo hot-melt, em todo seu perímetro. Laterais com regulagens para prateleiras através de no mín. 04 pinos metálicos nas laterais do armário. Rodapé com sapatas reguladoras de nível encaixada e fixada na base através de parafuso permitindo a regulagem da mesma tanto na parte interna como externa do armário. Deve possuir 02 portas de abrir com giro de 270ẃ com no mín 04 dobradiças em cada porta. Fechadura com travamento simultâneo superior e inferior tipo cremona. Puxadores do tipo Zamak niquelado redondo com forma côncava com aproximadamente 110 mm de comprimento. Deve possuir quatro prateleiras. As laterais, fundo, tampo e base inferior são ligados entre si por sistema que possibilite a montagem e desmontagem. Partes metálicas com pré-tratamento antiferruginoso e acabamento em pintura epóxi-pó.</t>
  </si>
  <si>
    <t>unidade</t>
  </si>
  <si>
    <t>Armário baixo com portas LxPxH: 100x45x75cm. Armário fabricado em MDP com no mín. 18mm, com fita de bordo nos tampos e demais topos aparentes, contando com acabamento em laminado de baixa pressão (BP). Deve possuir duas portas de correr, que correm sobre trilhos localizados na parte inferior e superior, dotadas de puxadores metálicos embutidos. Prateleira centralizada com reforço estrutural central. Deve possuir fechadura.</t>
  </si>
  <si>
    <t>Gaveteiro com rodízios com 4 gavetas LxPxH: 30x51x71,5cm. Corpo, gaveteiro e frentes confeccionados em MDP com espessura mín. de 18 mm, revestido em ambas as faces em laminado melamínico baixa pressão (BP), sendo os bordos ao longo de todo o seu perímetro encabeçados com fita de bordo da espessura do MDP, colada a quente em sistema hot-melt. O gaveteiro é dotado de frente fixa de aprox. 60 mm, sendo ela com uma fechadura com trava simultânea das gavetas, duas chaves dobráveis. As quatro gavetas deslizam sobre corrediças metálicas telescópicas e devem possuir puxador frontal tipo alça. Gavetas confeccionadas em chapa metálica dobrada. Gaveteiro sob rodízios. Todas as peças metálicas devem receber pré-tratamento antiferruginoso e pintura eletrostática epóxi-pó.</t>
  </si>
  <si>
    <t>Poltrona de auditório rebatível estofada para pessoa obesa com prancheta escamoteável LxP: 111x69cm. Deve ter previsão para fixação no chão, ser um modelo próprio para pessoa obesa, possuir apóia-braços de ambos os lados e integrados na lateral da estrutura, estofamento em espuma injetada e deve permitir montagem em sequência. Assento rebatível em compensado multilaminado resinado, moldado anatomicamente a quente com mín. de 20mm de espessura. Deve possuir dois pés laterais, medindo no mín. 1,6 x 0,5 cm. Encosto: Compensado multilaminado resinado, moldado anatomicamente a quente com mín. de 20 mm de espessura com dupla curvatura anatômica. Espuma expandida, anatomicamente em poliuretano de alta resistência, isenta de CFC, com densidade controlada de no mín. 33 Kg/m3 com aprox. 60 mm de espessura média no assento e no encosto. Revestimento em tecido sintético de poliuretano, cec, sem costuras e fixados as madeiras por grampos com acabamento zincado, na cor azul, cinza ou preta (à definir. Lateral com a parte central em compensado de no mín. 10 mm, forrado conforme no mesmo padrão do assento e encosto, ao centro, travamento em chapa de aço chata SAE 1020 com mín. de 22,5 x 2 cm, arrebitados ao centro em dois pontos de ambos os lados. Parte inferior com chapa própria para a fixação ao piso, em Aço SAE 1020. Estrutura de sustentação da cadeira em tubo de aço industrial SAE 1010/1020 oblongo FF de no mín. 16x30mm com espessura da parede de no mín. 1,90 mm. Componentes metálicos unidos por solda do tipo MIG, formando um conjunto para posterior montagem por parafusos. Suporte basculante do assento em chapa de aço SAE 1020 com espessura de 3 mm, e pino de Aço SAE 1213 com 10 mm de diâmetro, com duas porcas garras para sua fixação, sendo um de cada lado do assento. Suporte do encosto em chapa de aço SAE 1020 com espessura de 4 mm, com duas porcas garras para sua fixação, sendo um de cada lado do encosto. Encosto com contracapa em tecido de poliéster, parafusos de fixação do assento e encosto do tipo sextavado flangeado com trava, encravadas e rebitadas na madeira em ambos os lados. Apoio para braços injetados em poliuretano texturizado, sobre alma de aço SAE 1020 tratada quimicamente. Prancheta escamoteável/basculante em MDF de no mín. 18 mm, na cor preta, acabamento lateral em perfil de PVC, podendo ser instalado em ambos os lados segundo a necessidade, quando não em uso, aloja-se internamente dentro do braço na lateral da poltrona. Dimensões totais: LxPxH: 111x69x83,5cm. Dimensões do encosto: LxH 90x45cm. Dimensões do assento: LxP: 96x46cm, sendo a altura do chão ao assento de 48cm. Instalação inclusa.</t>
  </si>
  <si>
    <t>Poltrona de auditório com prancheta escamoteável LxP:63,5x69cm. Poltrona com assento retrátil para auditório, modelo com braços duplos e apoia-braços. Prancheta integrada na lateral da estrutura, e espuma injetada, montagem em sequência. Assento em compensado multilaminado resinado, moldado anatomicamente a quente com mín. de 14 mm de espessura. Deve possuir curvatura na parte frontal do assento. Encosto compensado multilaminado resinado, moldado anatomicamente a quente com mín. de 14 mm de espessura com dupla curvatura anatômica. Espuma injetada, anatomicamente em poliuretano de alta resistência, isenta de CFC, com densidade controlada de 45 a 50 Kg/m3 com aprox. 60 mm de espessura média no assento e no encosto. Revestimento em tecido sintético de poliuretano, cec, sem costuras e fixados as madeiras por grampos, na cor azul, cinza ou preta (a definir). Lateral com a parte central em compensado de no mín. 10 mm, forrado conforme padrão do assento e encosto, ao centro, travamento em chapa de aço chata SAE 1020. Parte inferior com chapa própria para a fixação ao piso, em Aço SAE 1020. Estrutura de sustentação da cadeira em tubo de aço industrial SAE 1010/1020 oblongo FF de no mín. 16x30mm com espessura da parede de no mín. 1,9 mm. Componentes metálicos unidos por solda do tipo MIG. Suporte basculante do assento em chapa de Aço SAE 1020 com espessura de no mín. 3 mm, e pino de aço, sendo um de cada lado do assento. Suporte do encosto em chapa de Aço SAE 1020 com espessura de no mín. 4 mm, sendo um de cada lado do encosto. Encosto com contra capa injetada em polipropileno copolímero preta, abas de perfil de aprox. 1,5 cm, texturizado, com sistema rápido de montagem e desmontagem, permitindo troca de tecido sem quebra ou troca da mesma. Apóia Braços injetados em poliuretano texturizado, sobre alma de Aço SAE 1020 tratada quimicamente. Prancheta escamoteável em MDF de no mín. 18 mm, na cor preta, acabamento lateral em perfil de PVC, podendo ser instalado em ambos os lados segundo a necessidade, quando não em uso, aloja-se internamente dentro do braço na lateral da poltrona. Os componentes metálicos devem possuir pré tratamento antiferruginoso e acabamento em pintura epóxi-pó. Dimensões aproximadas do encosto: 45x45cm (LxH). Dimensões aprox. do assento: 48x46cm (LxPxH). Altura do chão ao assento de 48cm.</t>
  </si>
  <si>
    <t>Estação de trabalho individual LxPxH: 120x60x75cm. Tampo em MDP com 25 mm de espessura, revestida em laminado melamínico de baixa pressão (BP) fosco e texturizado em ambas as faces. O acabamento da borda frontal deve ser arredondado com raio mínimo de 2,5mm em fita de bordo da espessura da placa utilizada, colada a quente pelo sistema hot-melt, em todo o seu perímetro. Deve conter calha horizontal ao longo da largura da mesa, para passagem de fiação sob o tampo e acessório “passa cabo” embutido no tampo. Estrutura lateral em aço, em forma “C” “I” ou “L”, na cor preta ou cinza, com passagem vertical para fios que permita conexão com a calha horizontal para fios. Deve possuir sistema de acoplamento para mesas múltiplas, de forma a ter apoio único entre mesas. Todas as peças metálicas devem possuir tratamento anti-ferruginoso e pintura eletrostática epóxi-pó com acabamento preto liso. Cor do MDP a definir. Garantia de cinco anos.</t>
  </si>
  <si>
    <t>Mesa de reunião circular LxPxH: 120x120x75cm. Tampo em MDF de 25 mm, com 120 cm de diâmetro revestido com BP nas duas faces, superfície fosca texturizada, na cor a ser definida. O acabamento da borda frontal deve ser arredondado com raio mínimo de 2,5mm. Estrutura confeccionada em aço carbono SAE 1010/1020, em coluna central, com mínimo de quatro apoios reguláveis no piso em nylon injetado. Garantia de cinco anos.</t>
  </si>
  <si>
    <t>Mesa de trabalho em “L” LxPxH: 120x120x75cm. Tampo: Superfície sobreposta à estrutura. Em MDP de 25 mm de espessura, revestida em laminado melamínico de baixa pressão texturizado em ambas as faces. O acabamento da borda frontal deve ser arredondado com raio mínimo de 2,5mm. Fixação às estruturas laterais e central da mesa através de parafusos de aço e buchas metálicas. Painéis Frontais: 02 painéis frontais em MDP de 18 mm de espessura, revestida em laminado melamínico de baixa pressão texturizado em ambas as faces. Bordas com acabamento em fita de PVC de 1 mm de espessura, colada a quente pelo sistema hot-melt, em todo seu perímetro. Fixado às estruturas laterais e central da mesa através de rebites de repuxo de aço e parafusos de aço e buchas metálicas. Estruturas Laterais: Em MDP de 25 mm de espessura, revestida em laminado melamínico de baixa pressão texturizado em ambas as faces. Com acabamento em fita de PVC de 1 mm de espessura, colada a quente pelo sistema hot-melt em todo seu perímetro. Na parte inferior há colocação de rebites de repuxo de aço para adaptação de reguladores de nível. Estrutura Central: Em tubo de aço com seção quadrada 80x80 mm em chapa #16 (1,50 mm) de espessura. Colocação de rebite de repuxo de aço para adaptação de regulador de nível. Componentes metálicos: pré-tratamento de desengraxe e tratamento nanocerâmico, preparando a superfície para receber a pintura. Aplicação pelo processo de deposição eletrostática com polimerização em estufa. Garantia de cinco anos.</t>
  </si>
  <si>
    <t>Cadeira giratória estofada com espaldar médio e apoia-braços com rodízios em couro sintético. Assento: interno em compensado multilâminas de madeira moldada anatomicamente.. Espuma em poliuretano flexível HR, com densidade mínima de 50kg/mġ e moldada anatomicamente com espessura mínima de 50mm. Capa de acabamento em polipropileno texturizado e borda frontal arredondada, que dispensam o uso do perfil de PVC. Revestimento em couro sintético na cor a ser definida. Regulagem da profundidade do assento com variação de 50mm em no mínimo quatro posições, sem que o usuário precise levantar-se da cadeira. Dimensões do assento: 48x47cm. Regulagem de altura a gás, com variação mínima do curso de 100mm, coluna classe 4. Encosto: interno em polipropileno, conformado anatomicamente. Espuma em poliuretano flexível HR, com densidade mínima de 45kg/mġ e moldada anatomicamente e espessura mínima de 40mm. Revestimento em couro sintético na cor a ser definida.- Dimensões do encosto: 47x51cm. Suporte do encosto com regulagem de altura. Braços (ou apoia-braços): em poliuretano texturizado. Suporte regulável, injetado em termoplástico composto texturizado e alma de aço estrutural. Deve possuir regulagem vertical com no mínimo 7 estágios e curso mínimo de 5,5cm, e regulagem para distância interna entre os braços. Dimensões: Comprimento mínimo de 20cm e máximo de 25cm, largura mínima de 4cm e máxima de 9cm. Base equipada com cinco patas confeccionadas em nylon. Acabamento texturizado, totalmente em aço. Rodízios duplos com duplo giro com rodas de 5cm de diâmetro em nylon 6. Eixo horizontal em aço trefilado 1010/1020 com diâmetro de 8mm. As partes metálicas devem possuir acabamento em pintura eletrostática em epóxi na cor a ser definida com pré-tratamento antiferruginoso. Deve possuir movimento sincronizado entre o encosto e o assento com proporção de deslocamento de aproximadamente 2:1 respectivamente com possibilidade de travamento em no mínimo quatro posições ou desarticulado entre o encosto e o assento com inclinação do encosto variando entre 85º e 120º, por meio de alavanca posicionada na parte inferior do assento e sistema anti-impacto que impede o choque deste com o usuário ao ser desbloqueado. Garantia de cinco anos. Capacidade para suportar no mínimo 120 kg.</t>
  </si>
  <si>
    <t>Sofá 02 lugares em tecido LxPxH: 130x80x75cm. Com braço injetado em polipropileno. Encosto e assento em espuma de densidade mín. D28. Cor a definir.</t>
  </si>
  <si>
    <t>Armário com duas portas extra-alto LxPxH: 60x50x210cm. Cor a definir. Estrutura, portas laterais, base inferior, prateleiras, tampo, fundo em MDP de no mín. 18mm de espessura, revestida em laminado melamínico de baixa pressão texturizado em ambas as faces. Borda frontal e posterior com acabamento em fita de bordo da espessura do MDP, colada a quente pelo sistema tipo hot-melt, com raio mínimo de 2,5 mm em todo seu perímetro. Bordas transversais com acabamento em fita de bordo na espessura do MDP, colada a quente pelo sistema tipo hot-melt, em todo seu perímetro. Laterais com regulagens para prateleiras através de no mín. 04 pinos metálicos nas laterais do armário. Rodapé com sapatas reguladoras de nível encaixada e fixada na base através de parafuso permitindo a regulagem da mesma tanto na parte interna como externa do armário. Deve possuir 02 portas de abrir com giro de 270ẃ com no mín 04 dobradiças em cada porta. Fechadura com travamento simultâneo superior e inferior tipo cremona. Puxadores do tipo Zamak niquelado redondo com forma côncava com aproximadamente 110 mm de comprimento. Deve possuir quatro prateleiras. As laterais, fundo, tampo e base inferior são ligados entre si por sistema que possibilite a montagem e desmontagem. Partes metálicas com pré-tratamento antiferruginoso e acabamento em pintura epóxi-pó.</t>
  </si>
  <si>
    <t>Longarina em polipropileno de 03 lugares sem braços LxP:150x50cm. Encosto: Fundido em polipropileno com alta pressão, aditivado. Medidas mínimas: largura 460 mm, altura 250 mm no eixo central da sua curvatura e espessura de 5 mm. Assento: Fundido em polipropileno com alta pressão, aditivado. Moldados com contornos ergonômicos. Medidas mínimas: largura 460 mm e 410 mm de profundidade e espessura de 5 mm. Estrutura metálica. Componentes Metálicos: Deve receber pré-tratamento antiferruginoso e pintura eletrostática epóxi-pó, além de ser soldadas pelo processo MIG. Devem possuir ponteira para acabamento dos tubos de aço. Garantia de cinco anos.</t>
  </si>
  <si>
    <t>Cadeira fixa estofada com braços LxP: 48x45cm (+/- 2cm). Assento e encosto anatômico, dimensões mínimas do assento 48cm x 45cm (LxP). Madeira anatômica em compensado laminado de alta qualidade, em múltiplas lâminas com tratamento imunizante de no mín. 15 mm de espessura, prensada à quente e com alma de aço fixada ao assento. Estofamento em espuma injetada em poliuretano de alta resistência, densidade média de 55 kg/m moldada anatomicamente, com apoio lombar, bordas arredondadas e sem grampos aparentes com seu contorno em perfil de abs do tipo macho e fêmea. Revestimento em couro sintético. Espessura média da espuma mín. de 50mm. Deve possuir 04 pés e 02 apoia-braços. Cor a definir. Capacidade para suportar no mínimo 120Kg.</t>
  </si>
  <si>
    <t>Armário baixo com duas portas LxPxH: 80x45x75cm. Armário fabricado em MDP com no mín. 18mm, com fita de bordo nos tampos e demais topos aparentes, contando com acabamento em laminado de baixa pressão (BP). Dobradiças metálicas e puxadores cromados. Prateleira centralizada. Deve possuir fechadura.</t>
  </si>
  <si>
    <t>Cadeira alta base giratória estofada sapata fixa. Espaldar pequeno, sem braços, com assento e encosto em compensado laminado de alta qualidade, em múltiplas lâminas com tratamento imunizante de 15 mm de espessura, prensada a quente, moldada anatomicamente, com alma de aço fixada ao assento. Estofamento em espuma injetada em poliuretano de alta resistência, densidade média de 55 kg/m moldada anatomicamente, com apoio lombar, bordas arredondadas e sem grampos aparentes com seu contorno em perfil de abs do tipo macho e fêmea. Espessura média da espuma 70mm. Revestimento em couro sintético com cor a definir. Base giratória com 05 hastes em tubo de aço SAE 1020 de seção quadrada, medindo 25x25, soldada ao tubo central por solda mig e com capa de proteção em polipropileno injetada com 05 sapatas. Coluna com sistema de regulagem de altura (altura mínima entre 57 e 62cm e altura máxima entre 74 e 76cm), através de pistão a gás (hidropneumático) com 10 mm de curso, com o gás atuando como mola amortecedora de impactos. Coluna alta com apoia-pés regulável, contornando todo o alojamento do pistão. Capacidade para suportar no mínimo 120Kg.</t>
  </si>
  <si>
    <t>Estante biblioteca face dupla LxPxH: 100x58x200cm na cor a definir (com disponibilidade na cor azul royal), totalmente confeccionada em chapa de aço de baixo teor de carbono, sem arestas cortantes e rebarbas, com pré-tratamento antiferruginoso e acabamento em pintura eletrostática epóxi- pó. Contendo: 01 base em formato retangular, fechada, confeccionada em chapa nº 20, com altura de 17,5 cm; 01 reforço interno em “Omega” confeccionado em chapa nº 20 e soldado na extensão da mesma; 02 anteparos laterais soldados a base e fixados nas laterais da estante através de 06 parafusos 3/8” de cada lado. 01 travessa superior horizontal (chapéu), confeccionado em chapa nº 20 e dobrado em forma de “U” com altura de 7,0cm; 02 anteparos laterais em chapa nº 16 soldados a travessa e fixado nas laterais da estante através de 06 parafusos 3/8” de cada lado. 02 Laterais de sustentação, com altura de 200cm e largura de 58 cm, confeccionadas em chapa nº 18 . Cada lateral deverá possuir 09 linhas retas de 04 fendas cada, com dimensões de 2,8 cm de altura por 10,5 cm de largura, permitindo encaixe das bandejas em passos de 17,5 cm. 08 prateleiras com dimensões de 93 cm de comprimento e 23,5 cm de profundidade, confeccionadas em chapa nº 20, com dobras nas laterais que permitem as mesmas a união as laterais pelo sistema de encaixe (sem parafusos). Modelo de Referência: Estante SLIT Face Dupla Azul Royal Biccateca Modelo 7010.</t>
  </si>
  <si>
    <t>Mesa retangular LxPxH 120x60x75cm. Tampo e painel frontal em MDP com no mín. 18 mm de espessura, revestida em laminado melamínico de baixa pressão (BP) fosco e texturizado em ambas as faces. O acabamento da borda frontal deve ser arredondado com raio mínimo de 2,5mm em fita de bordo da espessura da placa utilizada, colada a quente pelo sistema hot-melt, em todo o seu perímetro. Deve conter calha horizontal ao longo da largura da mesa, para passagem de fiação sob o tampo e acessório “passa cabo” embutido no tampo. Estrutura lateral em aço, em forma “I” ou “L”, com passagem vertical para fios que permita conexão com a calha horizontal para fios. Todas as peças metálicas devem possuir pré-tratamento antiferruginoso e pintura eletrostática epóxi-pó com acabamento em cor lisa a definir. Cor do MDP a definir. Garantia de cinco anos.</t>
  </si>
  <si>
    <t>Mesa retangular LxPxH 140x60x75cm. Tampo e painel frontal em MDP com no mín. 18 mm de espessura, revestida em laminado melamínico de baixa pressão (BP) fosco e texturizado em ambas as faces. O acabamento da borda frontal deve ser arredondado com raio mínimo de 2,5mm em fita de bordo da espessura da placa utilizada, colada a quente pelo sistema hot-melt, em todo o seu perímetro. Deve conter calha horizontal ao longo da largura da mesa, para passagem de fiação sob o tampo e acessório “passa cabo” embutido no tampo. Estrutura lateral em aço, em forma “I” ou “L”, com passagem vertical para fios que permita conexão com a calha horizontal para fios. Todas as peças metálicas devem possuir tratamento antiferruginoso e pintura eletrostática epóxi-pó com acabamento em cor lisa a definir. Cor do MDP a definir. Garantia de cinco anos.</t>
  </si>
  <si>
    <t>Mesa retangular cabine telemarketing LxPxH: 80x60x75cm. Formato cabines individuais, para laboratório de informática. Em MDP de no mín 18mm revestido com laminado melamínico de baixa pressão (BP) em ambas as faces, superfície fosca texturizada na cor a ser definida. Passa-fios em polipropileno injetado. O acabamento da borda frontal deve ser arredondado com raio mínimo de 2,5mm. Estrutura com quatro apoios reguláveis no piso, em polipropileno injetado. Garantia de cinco anos.</t>
  </si>
  <si>
    <t>Mesa de reunião retangular LxPxH: 160x90x75cm. Tampo em MDF de 25 mm e alt. 750 mm, revestido com BP nas duas faces, superfície fosca texturizada, na cor a ser definida. O acabamento da borda frontal deve ser arredondado com raio mínimo de 2,5mm. Estrutura confeccionada em aço carbono SAE 1010/1020, com 04 apoios reguláveis no piso, em nylon injetado. Garantia de cinco anos.</t>
  </si>
  <si>
    <t>Mesa de reunião retangular LxPxH: 240x100x75cm. Tampo em MDF de 25 mm e alt. 750 mm, revestido com BP nas duas faces, superfície fosca texturizada, na cor a ser definida. O acabamento da borda frontal deve ser arredondado com raio mínimo de 2,5mm. Estrutura confeccionada em aço carbono SAE 1010/1020, com 04 apoios reguláveis no piso, em nylon injetado. Garantia de cinco anos.</t>
  </si>
  <si>
    <t>Mesa de reunião circular LxPxH: 100x100x75cm. Tampo em MDF de 25 mm, com 100 cm de diâmetro revestido com BP nas duas faces, superfície fosca texturizada, na cor a ser definida. O acabamento da borda frontal deve ser arredondado com raio mínimo de 2,5mm. Estrutura confeccionada em aço carbono SAE 1010/1020, em coluna central, com mínimo de quatro apoios reguláveis no piso em nylon injetado. Garantia de cinco anos.</t>
  </si>
  <si>
    <t>Estação de trabalho dupla autoportante LxPxH: 120x120x75cm. Tampo em MDP com 25 mm de espessura, revestida em laminado melamínico de baixa pressão (BP) fosco e texturizado em ambas as faces. O acabamento da borda frontal deve ser arredondado com raio mínimo de 2,5mm em fita de bordo da espessura da placa utilizada, colada a quente pelo sistema hot-melt, em todo o seu perímetro. Deve conter calha horizontal ao longo da largura da mesa, para passagem de fiação sob o tampo e acessório “passa cabo” embutido no tampo. Estrutura lateral em aço, em forma “C” “I” ou “L”, na cor preta ou cinza, com passagem vertical para fios que permita conexão com a calha horizontal para fios. Todas as peças metálicas devem possuir tratamento anti-ferruginoso e pintura eletrostática epóxi-pó com acabamento preto liso. Cor do MDP a definir. Garantia de cinco anos.</t>
  </si>
  <si>
    <t>Estação de trabalho individual LxPxH: 180x70x75cm. Tampo em MDP com 25 mm de espessura, revestida em laminado melamínico de baixa pressão (BP) fosco e texturizado em ambas as faces. O acabamento da borda frontal deve ser arredondado com raio mínimo de 2,5mm em fita de bordo da espessura da placa utilizada, colada a quente pelo sistema hot-melt, em todo o seu perímetro. Deve conter calha horizontal ao longo da largura da mesa, para passagem de fiação sob o tampo e acessório “passa cabo” embutido no tampo. Estrutura lateral em aço, em forma “C” “I” ou “L”, na cor preta ou cinza, com passagem vertical para fios que permita conexão com a calha horizontal para fios. Deve possuir sistema de acoplamento para mesas múltiplas, de forma a ter apoio único entre mesas. No ato do empenho serão passados os quantitativos referentes à estações iniciais, centrais e finais.  Todas as peças metálicas devem possuir tratamento anti-ferruginoso e pintura eletrostática epóxi-pó com acabamento preto liso. Cor do MDP a definir. Garantia de cinco anos.</t>
  </si>
  <si>
    <t>Estação de trabalho individual LxPxH: 140x70x75cm. Tampo em MDP com 25 mm de espessura, revestida em laminado melamínico de baixa pressão (BP) fosco e texturizado em ambas as faces. O acabamento da borda frontal deve ser arredondado com raio mínimo de 2,5mm em fita de bordo da espessura da placa utilizada, colada a quente pelo sistema hot-melt, em todo o seu perímetro. Deve conter calha horizontal ao longo da largura da mesa, para passagem de fiação sob o tampo e acessório “passa cabo” embutido no tampo. Estrutura lateral em aço, em forma “C” “I” ou “L”, na cor preta ou cinza, com passagem vertical para fios que permita conexão com a calha horizontal para fios. Deve possuir sistema de acoplamento para mesas múltiplas, de forma a ter apoio único entre mesas. No ato do empenho serão passados os quantitativos referentes à estações iniciais, centrais e finais.  Todas as peças metálicas devem possuir tratamento anti-ferruginoso e pintura eletrostática epóxi-pó com acabamento preto liso. Cor do MDP a definir. Garantia de cinco anos.</t>
  </si>
  <si>
    <t>Estação de trabalho individual LxPxH: 120x70x75cm. Tampo em MDP com 25 mm de espessura, revestida em laminado melamínico de baixa pressão (BP) fosco e texturizado em ambas as faces. O acabamento da borda frontal deve ser arredondado com raio mínimo de 2,5mm em fita de bordo da espessura da placa utilizada, colada a quente pelo sistema hot-melt, em todo o seu perímetro. Deve conter calha horizontal ao longo da largura da mesa, para passagem de fiação sob o tampo e acessório “passa cabo” embutido no tampo. Estrutura lateral em aço, em forma “C” “I” ou “L”, na cor preta ou cinza, com passagem vertical para fios que permita conexão com a calha horizontal para fios. Deve possuir sistema de acoplamento para mesas múltiplas, de forma a ter apoio único entre mesas. No ato do empenho serão passados os quantitativos referentes à estações iniciais, centrais e finais. Todas as peças metálicas devem possuir tratamento anti-ferruginoso e pintura eletrostática epóxi-pó com acabamento preto liso. Cor do MDP a definir. Garantia de cinco anos.</t>
  </si>
  <si>
    <t>Mesa reta medindo 100x60x75cm (LxPxH). Tampo em formato retangular em placa de partícula de madeira de média densidade com mín. de 18 mm de espessura, com a face superior e inferior, revestidas em laminado melamínico de baixa pressão, cor a definir. As faces laterais devem receber borda reta em PVC com no mínimo 2 mm de espessura, com raios de no mínimo 2,5 mm nas extremidades superior e inferior. Deve possuir calha total para passagem de cabos eletrificável produzida em chapa de aço dobrada no formato de “U”. Estrutura, podendo ser inicial, central ou final, composta por cavalete terminal e travessa horizontal. Cavalete terminal deverá ser fornecido em tubo de aço de no mín. 50x50 mm, com no mínimo 1,5 mm de espessura, composto por duas colunas verticais e uma travessa horizontal superior, soldadas entre si em forma de “U”. Na travessa horizontal deverá ser fixada chapas de engate e nas extremidades inferiores das colunas verticais deverão ser encaixadas sapatas quadradas em termoplástico com niveladores de altura. Travessa horizontal em tubo de aço retangular de no mín. 20x50 mm (PxH), e no mínimo 1,5mm de espessura, com dispositivos de montagem reguláveis, encaixados em cada extremidade do tubo com a função de engate e travamento da travessa. Calha vertical para subida de fiação, composta por perfil em forma de “U”, com espessura mínima de 0,75 mm, com dimensão final de aproximadamente 45x26x638 mm (LxPxH), fixada nas colunas verticais. Todas as peças metálicas devem possuir tratamento anti-ferruginoso e pintura eletrostática epóxi-pó com acabamento preto liso</t>
  </si>
  <si>
    <t>Cadeira fixa em polipropileno empilhável sem braços. Encosto: Fundido em polipropileno com alta pressão, aditivado. Deve possuir respiradores quadrados medindo aproximadamente 10x10 mm, na quantidade de 08 (oito) por fileira, e possuindo no mínimo 04 (quatro) fileiras. Distância entre os furos de no mínimo 40 mm. Moldado em contorno vertebral com encaixes retangulares na estrutura, travamento com pino tampão no mesmo polipropileno aditivado. Medidas mínimas: largura 460 mm, altura 250 mm no eixo central da sua curvatura e espessura de 5 mm. Assento: Fundido em polipropileno com alta pressão, aditivado. Deve possuir respiradores quadrados medindo aproximadamente 10x10 mm, na quantidade de 08 (oito) por fileira, e possuindo no mínimo 01 (uma) fileira. Distância entre os furos de no mínimo 40 mm. Moldados com contornos ergonômicos. Fixado na estrutura através de presilhas já fundidas no próprio assento, além da fixação com parafusos e rebites. Medidas mínimas: largura 460 mm e 410 mm de profundidade e espessura de 5 mm. Estrutura: 04 pés, confeccionadas em tubos de secção oblonga 16x30 em chapa de aço #16 (1,50 mm) é em chapa de aço #18 (1,20 mm). Tubo para sustentação do encosto recebe, na dobra, um reforço de tubo de secção circular ½ em chapa de aço #18 (1,20 mm). Peças soldados pelo processo MIG. Acabamentos dos tubos de aço com ponteira interna. Deve ser dotada de mecanismo de união com outras cadeiras. Capacidade para suportar no mínimo 120 kg.</t>
  </si>
  <si>
    <t>SIM</t>
  </si>
  <si>
    <t>NÃO</t>
  </si>
  <si>
    <t>VALOR TOTAL</t>
  </si>
  <si>
    <t>Armário baixo sem portas LxPxH: 100x45x75cm. Armário fabricado em MDP com no mín. 18mm, com fita de bordo nos tampos e demais topos aparentes, contando com acabamento em laminado de baixa pressão (BP). Prateleira centralizada com reforço estrutural central.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</si>
</sst>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R$&quot;\ * #,##0.00_-;\-&quot;R$&quot;\ * #,##0.00_-;_-&quot;R$&quot;\ * &quot;-&quot;??_-;_-@_-"/>
  </numFmts>
  <fonts count="8" x14ac:knownFonts="1">
    <font>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b/>
      <sz val="8"/>
      <color rgb="FF000000"/>
      <name val="Calibri"/>
      <family val="2"/>
      <scheme val="minor"/>
    </font>
    <font>
      <sz val="8"/>
      <color rgb="FFFF0000"/>
      <name val="Calibri"/>
      <family val="2"/>
      <scheme val="minor"/>
    </font>
  </fonts>
  <fills count="4">
    <fill>
      <patternFill patternType="none"/>
    </fill>
    <fill>
      <patternFill patternType="gray125"/>
    </fill>
    <fill>
      <patternFill patternType="solid">
        <fgColor rgb="FF8DB3E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3" fillId="0" borderId="0" applyFont="0" applyFill="0" applyBorder="0" applyAlignment="0" applyProtection="0"/>
  </cellStyleXfs>
  <cellXfs count="18">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center"/>
    </xf>
    <xf numFmtId="0" fontId="1" fillId="0" borderId="0" xfId="0" applyFont="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4" fontId="4" fillId="0" borderId="1" xfId="1" applyFont="1" applyBorder="1" applyAlignment="1">
      <alignment vertical="center" wrapText="1"/>
    </xf>
    <xf numFmtId="0" fontId="1" fillId="0" borderId="0" xfId="0" applyFont="1" applyAlignment="1">
      <alignment horizontal="center" vertical="center" wrapText="1"/>
    </xf>
    <xf numFmtId="0" fontId="7" fillId="0" borderId="1" xfId="0" applyFont="1" applyBorder="1" applyAlignment="1">
      <alignment horizontal="center" vertical="center" wrapText="1"/>
    </xf>
    <xf numFmtId="0" fontId="1" fillId="0" borderId="1" xfId="0" applyFont="1" applyBorder="1" applyAlignment="1">
      <alignment horizontal="center" vertical="center"/>
    </xf>
    <xf numFmtId="0" fontId="4" fillId="3" borderId="1" xfId="0" applyFont="1" applyFill="1" applyBorder="1" applyAlignment="1">
      <alignment vertical="center" wrapText="1"/>
    </xf>
    <xf numFmtId="44" fontId="4" fillId="3" borderId="1" xfId="1" applyFont="1" applyFill="1" applyBorder="1" applyAlignment="1">
      <alignment vertical="center" wrapText="1"/>
    </xf>
    <xf numFmtId="0" fontId="1" fillId="3" borderId="0" xfId="0" applyFont="1" applyFill="1"/>
    <xf numFmtId="44" fontId="6" fillId="2" borderId="1" xfId="1" applyFont="1" applyFill="1" applyBorder="1" applyAlignment="1">
      <alignment horizontal="center" vertical="center" wrapText="1"/>
    </xf>
    <xf numFmtId="0" fontId="2" fillId="0" borderId="0" xfId="0" applyFont="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tabSelected="1" topLeftCell="A36" zoomScale="98" zoomScaleNormal="98" zoomScaleSheetLayoutView="80" workbookViewId="0">
      <selection activeCell="I39" sqref="I39"/>
    </sheetView>
  </sheetViews>
  <sheetFormatPr defaultColWidth="9.140625" defaultRowHeight="12.75" x14ac:dyDescent="0.2"/>
  <cols>
    <col min="1" max="1" width="4.28515625" style="2" customWidth="1"/>
    <col min="2" max="2" width="83.28515625" style="2" customWidth="1"/>
    <col min="3" max="3" width="11.7109375" style="2" customWidth="1"/>
    <col min="4" max="4" width="8.28515625" style="3" bestFit="1" customWidth="1"/>
    <col min="5" max="5" width="11.42578125" style="4" bestFit="1" customWidth="1"/>
    <col min="6" max="6" width="12.140625" style="4" customWidth="1"/>
    <col min="7" max="7" width="15.85546875" style="4" bestFit="1" customWidth="1"/>
    <col min="8" max="8" width="8.140625" style="4" customWidth="1"/>
    <col min="9" max="9" width="11.5703125" style="4" customWidth="1"/>
    <col min="10" max="10" width="8" style="10" customWidth="1"/>
    <col min="11" max="11" width="12.42578125" style="4" customWidth="1"/>
    <col min="12" max="16384" width="9.140625" style="1"/>
  </cols>
  <sheetData>
    <row r="1" spans="1:11" x14ac:dyDescent="0.2">
      <c r="A1" s="17" t="s">
        <v>0</v>
      </c>
      <c r="B1" s="17"/>
      <c r="C1" s="17"/>
      <c r="D1" s="17"/>
      <c r="E1" s="17"/>
      <c r="F1" s="17"/>
      <c r="G1" s="17"/>
      <c r="H1" s="17"/>
      <c r="I1" s="17"/>
      <c r="J1" s="17"/>
      <c r="K1" s="17"/>
    </row>
    <row r="2" spans="1:11" x14ac:dyDescent="0.2">
      <c r="A2" s="17" t="s">
        <v>3</v>
      </c>
      <c r="B2" s="17"/>
      <c r="C2" s="17"/>
      <c r="D2" s="17"/>
      <c r="E2" s="17"/>
      <c r="F2" s="17"/>
      <c r="G2" s="17"/>
      <c r="H2" s="17"/>
      <c r="I2" s="17"/>
      <c r="J2" s="17"/>
      <c r="K2" s="17"/>
    </row>
    <row r="3" spans="1:11" x14ac:dyDescent="0.2">
      <c r="A3" s="17" t="s">
        <v>4</v>
      </c>
      <c r="B3" s="17"/>
      <c r="C3" s="17"/>
      <c r="D3" s="17"/>
      <c r="E3" s="17"/>
      <c r="F3" s="17"/>
      <c r="G3" s="17"/>
      <c r="H3" s="17"/>
      <c r="I3" s="17"/>
      <c r="J3" s="17"/>
      <c r="K3" s="17"/>
    </row>
    <row r="5" spans="1:11" ht="78.75" x14ac:dyDescent="0.2">
      <c r="A5" s="7" t="s">
        <v>1</v>
      </c>
      <c r="B5" s="8" t="s">
        <v>5</v>
      </c>
      <c r="C5" s="8" t="s">
        <v>13</v>
      </c>
      <c r="D5" s="8" t="s">
        <v>2</v>
      </c>
      <c r="E5" s="8" t="s">
        <v>14</v>
      </c>
      <c r="F5" s="8" t="s">
        <v>7</v>
      </c>
      <c r="G5" s="8" t="s">
        <v>6</v>
      </c>
      <c r="H5" s="8" t="s">
        <v>8</v>
      </c>
      <c r="I5" s="8" t="s">
        <v>9</v>
      </c>
      <c r="J5" s="8" t="s">
        <v>10</v>
      </c>
      <c r="K5" s="8" t="s">
        <v>11</v>
      </c>
    </row>
    <row r="6" spans="1:11" ht="247.5" x14ac:dyDescent="0.2">
      <c r="A6" s="6">
        <v>1</v>
      </c>
      <c r="B6" s="5" t="s">
        <v>17</v>
      </c>
      <c r="C6" s="5">
        <v>485908</v>
      </c>
      <c r="D6" s="5" t="s">
        <v>21</v>
      </c>
      <c r="E6" s="5">
        <v>7</v>
      </c>
      <c r="F6" s="9">
        <v>1625.67</v>
      </c>
      <c r="G6" s="9">
        <f t="shared" ref="G6:G12" si="0">F6*E6</f>
        <v>11379.69</v>
      </c>
      <c r="H6" s="9" t="s">
        <v>49</v>
      </c>
      <c r="I6" s="9" t="s">
        <v>50</v>
      </c>
      <c r="J6" s="11" t="s">
        <v>12</v>
      </c>
      <c r="K6" s="12">
        <f t="shared" ref="K6:K12" si="1">IF(F6&lt;0.01,"",IF(AND(F6&gt;=0.01,F6&lt;=5),0.01,IF(F6&lt;=10,0.02,IF(F6&lt;=20,0.03,IF(F6&lt;=50,0.05,IF(F6&lt;=100,0.1,IF(F6&lt;=200,0.12,IF(F6&lt;=500,0.2,IF(F6&lt;=1000,0.4,IF(F6&lt;=2000,0.5,IF(F6&lt;=5000,0.8,IF(F6&lt;=10000,F6*0.005,"Avaliação Específica"))))))))))))</f>
        <v>0.5</v>
      </c>
    </row>
    <row r="7" spans="1:11" ht="270" x14ac:dyDescent="0.2">
      <c r="A7" s="6">
        <v>2</v>
      </c>
      <c r="B7" s="5" t="s">
        <v>19</v>
      </c>
      <c r="C7" s="5">
        <v>484143</v>
      </c>
      <c r="D7" s="5" t="s">
        <v>21</v>
      </c>
      <c r="E7" s="5">
        <v>7</v>
      </c>
      <c r="F7" s="9">
        <v>1517.89</v>
      </c>
      <c r="G7" s="9">
        <f t="shared" si="0"/>
        <v>10625.230000000001</v>
      </c>
      <c r="H7" s="9" t="s">
        <v>49</v>
      </c>
      <c r="I7" s="9" t="s">
        <v>50</v>
      </c>
      <c r="J7" s="11" t="s">
        <v>12</v>
      </c>
      <c r="K7" s="12">
        <f t="shared" si="1"/>
        <v>0.5</v>
      </c>
    </row>
    <row r="8" spans="1:11" ht="146.25" x14ac:dyDescent="0.2">
      <c r="A8" s="6">
        <v>3</v>
      </c>
      <c r="B8" s="5" t="s">
        <v>20</v>
      </c>
      <c r="C8" s="5">
        <v>461649</v>
      </c>
      <c r="D8" s="5" t="s">
        <v>21</v>
      </c>
      <c r="E8" s="5">
        <v>362</v>
      </c>
      <c r="F8" s="9">
        <v>1036.83</v>
      </c>
      <c r="G8" s="9">
        <f t="shared" si="0"/>
        <v>375332.45999999996</v>
      </c>
      <c r="H8" s="9" t="s">
        <v>50</v>
      </c>
      <c r="I8" s="9" t="s">
        <v>50</v>
      </c>
      <c r="J8" s="11" t="s">
        <v>12</v>
      </c>
      <c r="K8" s="12">
        <f t="shared" si="1"/>
        <v>0.5</v>
      </c>
    </row>
    <row r="9" spans="1:11" ht="45" x14ac:dyDescent="0.2">
      <c r="A9" s="6">
        <v>4</v>
      </c>
      <c r="B9" s="5" t="s">
        <v>22</v>
      </c>
      <c r="C9" s="5">
        <v>476420</v>
      </c>
      <c r="D9" s="5" t="s">
        <v>21</v>
      </c>
      <c r="E9" s="5">
        <v>135</v>
      </c>
      <c r="F9" s="9">
        <v>879.33</v>
      </c>
      <c r="G9" s="9">
        <f t="shared" si="0"/>
        <v>118709.55</v>
      </c>
      <c r="H9" s="9" t="s">
        <v>50</v>
      </c>
      <c r="I9" s="9" t="s">
        <v>50</v>
      </c>
      <c r="J9" s="11" t="s">
        <v>12</v>
      </c>
      <c r="K9" s="12">
        <f t="shared" si="1"/>
        <v>0.4</v>
      </c>
    </row>
    <row r="10" spans="1:11" ht="146.25" x14ac:dyDescent="0.2">
      <c r="A10" s="6">
        <v>5</v>
      </c>
      <c r="B10" s="5" t="s">
        <v>31</v>
      </c>
      <c r="C10" s="5">
        <v>485908</v>
      </c>
      <c r="D10" s="5" t="s">
        <v>21</v>
      </c>
      <c r="E10" s="5">
        <v>8</v>
      </c>
      <c r="F10" s="9">
        <v>1224.7</v>
      </c>
      <c r="G10" s="9">
        <f t="shared" si="0"/>
        <v>9797.6</v>
      </c>
      <c r="H10" s="9" t="s">
        <v>49</v>
      </c>
      <c r="I10" s="9" t="s">
        <v>50</v>
      </c>
      <c r="J10" s="11" t="s">
        <v>12</v>
      </c>
      <c r="K10" s="12">
        <f>IF(F10&lt;0.01,"",IF(AND(F10&gt;=0.01,F10&lt;=5),0.01,IF(F10&lt;=10,0.02,IF(F10&lt;=20,0.03,IF(F10&lt;=50,0.05,IF(F10&lt;=100,0.1,IF(F10&lt;=200,0.12,IF(F10&lt;=500,0.2,IF(F10&lt;=1000,0.4,IF(F10&lt;=2000,0.5,IF(F10&lt;=5000,0.8,IF(F10&lt;=10000,F10*0.005,"Avaliação Específica"))))))))))))</f>
        <v>0.5</v>
      </c>
    </row>
    <row r="11" spans="1:11" ht="33.75" x14ac:dyDescent="0.2">
      <c r="A11" s="6">
        <v>6</v>
      </c>
      <c r="B11" s="5" t="s">
        <v>52</v>
      </c>
      <c r="C11" s="5">
        <v>476420</v>
      </c>
      <c r="D11" s="5" t="s">
        <v>21</v>
      </c>
      <c r="E11" s="5">
        <v>4</v>
      </c>
      <c r="F11" s="9">
        <v>332.96</v>
      </c>
      <c r="G11" s="9">
        <f t="shared" si="0"/>
        <v>1331.84</v>
      </c>
      <c r="H11" s="9" t="s">
        <v>49</v>
      </c>
      <c r="I11" s="9" t="s">
        <v>50</v>
      </c>
      <c r="J11" s="11" t="s">
        <v>12</v>
      </c>
      <c r="K11" s="12">
        <f t="shared" si="1"/>
        <v>0.2</v>
      </c>
    </row>
    <row r="12" spans="1:11" ht="33.75" x14ac:dyDescent="0.2">
      <c r="A12" s="6">
        <v>7</v>
      </c>
      <c r="B12" s="5" t="s">
        <v>34</v>
      </c>
      <c r="C12" s="5">
        <v>476420</v>
      </c>
      <c r="D12" s="5" t="s">
        <v>21</v>
      </c>
      <c r="E12" s="5">
        <f>43-6+38</f>
        <v>75</v>
      </c>
      <c r="F12" s="9">
        <v>816.33</v>
      </c>
      <c r="G12" s="9">
        <f t="shared" si="0"/>
        <v>61224.75</v>
      </c>
      <c r="H12" s="9" t="s">
        <v>49</v>
      </c>
      <c r="I12" s="9" t="s">
        <v>50</v>
      </c>
      <c r="J12" s="11" t="s">
        <v>12</v>
      </c>
      <c r="K12" s="12">
        <f t="shared" si="1"/>
        <v>0.4</v>
      </c>
    </row>
    <row r="13" spans="1:11" ht="135" x14ac:dyDescent="0.2">
      <c r="A13" s="6">
        <v>8</v>
      </c>
      <c r="B13" s="5" t="s">
        <v>15</v>
      </c>
      <c r="C13" s="5">
        <v>231304</v>
      </c>
      <c r="D13" s="5" t="s">
        <v>21</v>
      </c>
      <c r="E13" s="5">
        <v>2</v>
      </c>
      <c r="F13" s="9">
        <v>1464.8</v>
      </c>
      <c r="G13" s="9">
        <f>F13*E13</f>
        <v>2929.6</v>
      </c>
      <c r="H13" s="9" t="s">
        <v>49</v>
      </c>
      <c r="I13" s="9" t="s">
        <v>50</v>
      </c>
      <c r="J13" s="11" t="s">
        <v>12</v>
      </c>
      <c r="K13" s="12">
        <f>IF(F13&lt;0.01,"",IF(AND(F13&gt;=0.01,F13&lt;=5),0.01,IF(F13&lt;=10,0.02,IF(F13&lt;=20,0.03,IF(F13&lt;=50,0.05,IF(F13&lt;=100,0.1,IF(F13&lt;=200,0.12,IF(F13&lt;=500,0.2,IF(F13&lt;=1000,0.4,IF(F13&lt;=2000,0.5,IF(F13&lt;=5000,0.8,IF(F13&lt;=10000,F13*0.005,"Avaliação Específica"))))))))))))</f>
        <v>0.5</v>
      </c>
    </row>
    <row r="14" spans="1:11" ht="236.25" x14ac:dyDescent="0.2">
      <c r="A14" s="6">
        <v>9</v>
      </c>
      <c r="B14" s="5" t="s">
        <v>18</v>
      </c>
      <c r="C14" s="5">
        <v>303327</v>
      </c>
      <c r="D14" s="5" t="s">
        <v>21</v>
      </c>
      <c r="E14" s="5">
        <v>3</v>
      </c>
      <c r="F14" s="9">
        <v>2499</v>
      </c>
      <c r="G14" s="9">
        <f>F14*E14</f>
        <v>7497</v>
      </c>
      <c r="H14" s="9" t="s">
        <v>49</v>
      </c>
      <c r="I14" s="9" t="s">
        <v>50</v>
      </c>
      <c r="J14" s="11" t="s">
        <v>12</v>
      </c>
      <c r="K14" s="12">
        <f>IF(F14&lt;0.01,"",IF(AND(F14&gt;=0.01,F14&lt;=5),0.01,IF(F14&lt;=10,0.02,IF(F14&lt;=20,0.03,IF(F14&lt;=50,0.05,IF(F14&lt;=100,0.1,IF(F14&lt;=200,0.12,IF(F14&lt;=500,0.2,IF(F14&lt;=1000,0.4,IF(F14&lt;=2000,0.5,IF(F14&lt;=5000,0.8,IF(F14&lt;=10000,F14*0.005,"Avaliação Específica"))))))))))))</f>
        <v>0.8</v>
      </c>
    </row>
    <row r="15" spans="1:11" ht="236.25" x14ac:dyDescent="0.2">
      <c r="A15" s="6">
        <v>10</v>
      </c>
      <c r="B15" s="5" t="s">
        <v>29</v>
      </c>
      <c r="C15" s="5">
        <v>303327</v>
      </c>
      <c r="D15" s="5" t="s">
        <v>21</v>
      </c>
      <c r="E15" s="5">
        <f>358-340+496+408</f>
        <v>922</v>
      </c>
      <c r="F15" s="9">
        <v>718.17</v>
      </c>
      <c r="G15" s="9">
        <f>F15*E15</f>
        <v>662152.74</v>
      </c>
      <c r="H15" s="9" t="s">
        <v>50</v>
      </c>
      <c r="I15" s="9" t="s">
        <v>50</v>
      </c>
      <c r="J15" s="11" t="s">
        <v>12</v>
      </c>
      <c r="K15" s="12">
        <f>IF(F15&lt;0.01,"",IF(AND(F15&gt;=0.01,F15&lt;=5),0.01,IF(F15&lt;=10,0.02,IF(F15&lt;=20,0.03,IF(F15&lt;=50,0.05,IF(F15&lt;=100,0.1,IF(F15&lt;=200,0.12,IF(F15&lt;=500,0.2,IF(F15&lt;=1000,0.4,IF(F15&lt;=2000,0.5,IF(F15&lt;=5000,0.8,IF(F15&lt;=10000,F15*0.005,"Avaliação Específica"))))))))))))</f>
        <v>0.4</v>
      </c>
    </row>
    <row r="16" spans="1:11" ht="78.75" x14ac:dyDescent="0.2">
      <c r="A16" s="6">
        <v>11</v>
      </c>
      <c r="B16" s="5" t="s">
        <v>33</v>
      </c>
      <c r="C16" s="5">
        <v>231305</v>
      </c>
      <c r="D16" s="5" t="s">
        <v>21</v>
      </c>
      <c r="E16" s="5">
        <v>102</v>
      </c>
      <c r="F16" s="9">
        <v>650.1</v>
      </c>
      <c r="G16" s="9">
        <f t="shared" ref="G16:G39" si="2">F16*E16</f>
        <v>66310.2</v>
      </c>
      <c r="H16" s="9" t="s">
        <v>49</v>
      </c>
      <c r="I16" s="9" t="s">
        <v>50</v>
      </c>
      <c r="J16" s="11" t="s">
        <v>12</v>
      </c>
      <c r="K16" s="12">
        <f>IF(F16&lt;0.01,"",IF(AND(F16&gt;=0.01,F16&lt;=5),0.01,IF(F16&lt;=10,0.02,IF(F16&lt;=20,0.03,IF(F16&lt;=50,0.05,IF(F16&lt;=100,0.1,IF(F16&lt;=200,0.12,IF(F16&lt;=500,0.2,IF(F16&lt;=1000,0.4,IF(F16&lt;=2000,0.5,IF(F16&lt;=5000,0.8,IF(F16&lt;=10000,F16*0.005,"Avaliação Específica"))))))))))))</f>
        <v>0.4</v>
      </c>
    </row>
    <row r="17" spans="1:11" ht="123.75" x14ac:dyDescent="0.2">
      <c r="A17" s="6">
        <v>12</v>
      </c>
      <c r="B17" s="5" t="s">
        <v>35</v>
      </c>
      <c r="C17" s="5">
        <v>237295</v>
      </c>
      <c r="D17" s="5" t="s">
        <v>21</v>
      </c>
      <c r="E17" s="5">
        <f>22-8+11</f>
        <v>25</v>
      </c>
      <c r="F17" s="9">
        <v>422.5</v>
      </c>
      <c r="G17" s="9">
        <f t="shared" si="2"/>
        <v>10562.5</v>
      </c>
      <c r="H17" s="9" t="s">
        <v>49</v>
      </c>
      <c r="I17" s="9" t="s">
        <v>50</v>
      </c>
      <c r="J17" s="11" t="s">
        <v>12</v>
      </c>
      <c r="K17" s="12">
        <f t="shared" ref="K17:K18" si="3">IF(F17&lt;0.01,"",IF(AND(F17&gt;=0.01,F17&lt;=5),0.01,IF(F17&lt;=10,0.02,IF(F17&lt;=20,0.03,IF(F17&lt;=50,0.05,IF(F17&lt;=100,0.1,IF(F17&lt;=200,0.12,IF(F17&lt;=500,0.2,IF(F17&lt;=1000,0.4,IF(F17&lt;=2000,0.5,IF(F17&lt;=5000,0.8,IF(F17&lt;=10000,F17*0.005,"Avaliação Específica"))))))))))))</f>
        <v>0.2</v>
      </c>
    </row>
    <row r="18" spans="1:11" ht="157.5" x14ac:dyDescent="0.2">
      <c r="A18" s="6">
        <v>13</v>
      </c>
      <c r="B18" s="5" t="s">
        <v>48</v>
      </c>
      <c r="C18" s="5">
        <v>483274</v>
      </c>
      <c r="D18" s="5" t="s">
        <v>21</v>
      </c>
      <c r="E18" s="5">
        <f>448+577</f>
        <v>1025</v>
      </c>
      <c r="F18" s="9">
        <v>169.63</v>
      </c>
      <c r="G18" s="9">
        <f t="shared" si="2"/>
        <v>173870.75</v>
      </c>
      <c r="H18" s="9" t="s">
        <v>50</v>
      </c>
      <c r="I18" s="9" t="s">
        <v>50</v>
      </c>
      <c r="J18" s="11" t="s">
        <v>12</v>
      </c>
      <c r="K18" s="12">
        <f t="shared" si="3"/>
        <v>0.12</v>
      </c>
    </row>
    <row r="19" spans="1:11" ht="270" x14ac:dyDescent="0.2">
      <c r="A19" s="6">
        <v>14</v>
      </c>
      <c r="B19" s="5" t="s">
        <v>24</v>
      </c>
      <c r="C19" s="5">
        <v>293118</v>
      </c>
      <c r="D19" s="5" t="s">
        <v>21</v>
      </c>
      <c r="E19" s="5">
        <v>2</v>
      </c>
      <c r="F19" s="9">
        <v>3200</v>
      </c>
      <c r="G19" s="9">
        <f t="shared" si="2"/>
        <v>6400</v>
      </c>
      <c r="H19" s="9" t="s">
        <v>49</v>
      </c>
      <c r="I19" s="9" t="s">
        <v>50</v>
      </c>
      <c r="J19" s="11" t="s">
        <v>12</v>
      </c>
      <c r="K19" s="12">
        <f>IF(F19&lt;0.01,"",IF(AND(F19&gt;=0.01,F19&lt;=5),0.01,IF(F19&lt;=10,0.02,IF(F19&lt;=20,0.03,IF(F19&lt;=50,0.05,IF(F19&lt;=100,0.1,IF(F19&lt;=200,0.12,IF(F19&lt;=500,0.2,IF(F19&lt;=1000,0.4,IF(F19&lt;=2000,0.5,IF(F19&lt;=5000,0.8,IF(F19&lt;=10000,F19*0.005,"Avaliação Específica"))))))))))))</f>
        <v>0.8</v>
      </c>
    </row>
    <row r="20" spans="1:11" ht="247.5" x14ac:dyDescent="0.2">
      <c r="A20" s="6">
        <v>15</v>
      </c>
      <c r="B20" s="5" t="s">
        <v>25</v>
      </c>
      <c r="C20" s="5">
        <v>293118</v>
      </c>
      <c r="D20" s="5" t="s">
        <v>21</v>
      </c>
      <c r="E20" s="5">
        <v>197</v>
      </c>
      <c r="F20" s="9">
        <v>1719</v>
      </c>
      <c r="G20" s="9">
        <f t="shared" si="2"/>
        <v>338643</v>
      </c>
      <c r="H20" s="9" t="s">
        <v>50</v>
      </c>
      <c r="I20" s="9" t="s">
        <v>50</v>
      </c>
      <c r="J20" s="11" t="s">
        <v>12</v>
      </c>
      <c r="K20" s="12">
        <f t="shared" ref="K20:K39" si="4">IF(F20&lt;0.01,"",IF(AND(F20&gt;=0.01,F20&lt;=5),0.01,IF(F20&lt;=10,0.02,IF(F20&lt;=20,0.03,IF(F20&lt;=50,0.05,IF(F20&lt;=100,0.1,IF(F20&lt;=200,0.12,IF(F20&lt;=500,0.2,IF(F20&lt;=1000,0.4,IF(F20&lt;=2000,0.5,IF(F20&lt;=5000,0.8,IF(F20&lt;=10000,F20*0.005,"Avaliação Específica"))))))))))))</f>
        <v>0.5</v>
      </c>
    </row>
    <row r="21" spans="1:11" ht="22.5" x14ac:dyDescent="0.2">
      <c r="A21" s="6">
        <v>16</v>
      </c>
      <c r="B21" s="5" t="s">
        <v>30</v>
      </c>
      <c r="C21" s="5">
        <v>601158</v>
      </c>
      <c r="D21" s="5" t="s">
        <v>21</v>
      </c>
      <c r="E21" s="5">
        <f>33-15+45</f>
        <v>63</v>
      </c>
      <c r="F21" s="9">
        <v>1849.67</v>
      </c>
      <c r="G21" s="9">
        <f t="shared" si="2"/>
        <v>116529.21</v>
      </c>
      <c r="H21" s="9" t="s">
        <v>50</v>
      </c>
      <c r="I21" s="9" t="s">
        <v>50</v>
      </c>
      <c r="J21" s="11" t="s">
        <v>12</v>
      </c>
      <c r="K21" s="12">
        <f t="shared" si="4"/>
        <v>0.5</v>
      </c>
    </row>
    <row r="22" spans="1:11" ht="67.5" x14ac:dyDescent="0.2">
      <c r="A22" s="6">
        <v>17</v>
      </c>
      <c r="B22" s="5" t="s">
        <v>32</v>
      </c>
      <c r="C22" s="5">
        <v>600318</v>
      </c>
      <c r="D22" s="5" t="s">
        <v>21</v>
      </c>
      <c r="E22" s="5">
        <v>3</v>
      </c>
      <c r="F22" s="9">
        <v>701.95</v>
      </c>
      <c r="G22" s="9">
        <f t="shared" si="2"/>
        <v>2105.8500000000004</v>
      </c>
      <c r="H22" s="9" t="s">
        <v>49</v>
      </c>
      <c r="I22" s="9" t="s">
        <v>50</v>
      </c>
      <c r="J22" s="11" t="s">
        <v>12</v>
      </c>
      <c r="K22" s="12">
        <f t="shared" si="4"/>
        <v>0.4</v>
      </c>
    </row>
    <row r="23" spans="1:11" ht="78.75" x14ac:dyDescent="0.2">
      <c r="A23" s="6">
        <v>18</v>
      </c>
      <c r="B23" s="5" t="s">
        <v>23</v>
      </c>
      <c r="C23" s="5">
        <v>486922</v>
      </c>
      <c r="D23" s="5" t="s">
        <v>21</v>
      </c>
      <c r="E23" s="5">
        <f>131-39+336+87</f>
        <v>515</v>
      </c>
      <c r="F23" s="9">
        <v>443.98</v>
      </c>
      <c r="G23" s="9">
        <f t="shared" si="2"/>
        <v>228649.7</v>
      </c>
      <c r="H23" s="9" t="s">
        <v>50</v>
      </c>
      <c r="I23" s="9" t="s">
        <v>50</v>
      </c>
      <c r="J23" s="11" t="s">
        <v>12</v>
      </c>
      <c r="K23" s="12">
        <f t="shared" si="4"/>
        <v>0.2</v>
      </c>
    </row>
    <row r="24" spans="1:11" ht="146.25" x14ac:dyDescent="0.2">
      <c r="A24" s="6">
        <v>19</v>
      </c>
      <c r="B24" s="5" t="s">
        <v>36</v>
      </c>
      <c r="C24" s="5">
        <v>252015</v>
      </c>
      <c r="D24" s="5" t="s">
        <v>21</v>
      </c>
      <c r="E24" s="5">
        <f>52-17+128</f>
        <v>163</v>
      </c>
      <c r="F24" s="9">
        <v>3070.23</v>
      </c>
      <c r="G24" s="9">
        <f t="shared" si="2"/>
        <v>500447.49</v>
      </c>
      <c r="H24" s="9" t="s">
        <v>50</v>
      </c>
      <c r="I24" s="9" t="s">
        <v>50</v>
      </c>
      <c r="J24" s="11" t="s">
        <v>12</v>
      </c>
      <c r="K24" s="12">
        <f>IF(F24&lt;0.01,"",IF(AND(F24&gt;=0.01,F24&lt;=5),0.01,IF(F24&lt;=10,0.02,IF(F24&lt;=20,0.03,IF(F24&lt;=50,0.05,IF(F24&lt;=100,0.1,IF(F24&lt;=200,0.12,IF(F24&lt;=500,0.2,IF(F24&lt;=1000,0.4,IF(F24&lt;=2000,0.5,IF(F24&lt;=5000,0.8,IF(F24&lt;=10000,F24*0.005,"Avaliação Específica"))))))))))))</f>
        <v>0.8</v>
      </c>
    </row>
    <row r="25" spans="1:11" ht="135" x14ac:dyDescent="0.2">
      <c r="A25" s="6">
        <v>20</v>
      </c>
      <c r="B25" s="5" t="s">
        <v>16</v>
      </c>
      <c r="C25" s="5">
        <v>460953</v>
      </c>
      <c r="D25" s="5" t="s">
        <v>21</v>
      </c>
      <c r="E25" s="5">
        <v>2</v>
      </c>
      <c r="F25" s="9">
        <v>796</v>
      </c>
      <c r="G25" s="9">
        <f t="shared" si="2"/>
        <v>1592</v>
      </c>
      <c r="H25" s="9" t="s">
        <v>49</v>
      </c>
      <c r="I25" s="9" t="s">
        <v>50</v>
      </c>
      <c r="J25" s="11" t="s">
        <v>12</v>
      </c>
      <c r="K25" s="12">
        <f t="shared" si="4"/>
        <v>0.4</v>
      </c>
    </row>
    <row r="26" spans="1:11" ht="90" x14ac:dyDescent="0.2">
      <c r="A26" s="6">
        <v>21</v>
      </c>
      <c r="B26" s="5" t="s">
        <v>38</v>
      </c>
      <c r="C26" s="5">
        <v>460953</v>
      </c>
      <c r="D26" s="5" t="s">
        <v>21</v>
      </c>
      <c r="E26" s="5">
        <v>64</v>
      </c>
      <c r="F26" s="9">
        <v>1430</v>
      </c>
      <c r="G26" s="9">
        <f t="shared" si="2"/>
        <v>91520</v>
      </c>
      <c r="H26" s="9" t="s">
        <v>50</v>
      </c>
      <c r="I26" s="9" t="s">
        <v>50</v>
      </c>
      <c r="J26" s="11" t="s">
        <v>12</v>
      </c>
      <c r="K26" s="12">
        <f t="shared" si="4"/>
        <v>0.5</v>
      </c>
    </row>
    <row r="27" spans="1:11" ht="56.25" x14ac:dyDescent="0.2">
      <c r="A27" s="6">
        <v>22</v>
      </c>
      <c r="B27" s="5" t="s">
        <v>39</v>
      </c>
      <c r="C27" s="5">
        <v>460955</v>
      </c>
      <c r="D27" s="5" t="s">
        <v>21</v>
      </c>
      <c r="E27" s="5">
        <f>32+41</f>
        <v>73</v>
      </c>
      <c r="F27" s="9">
        <v>690.27</v>
      </c>
      <c r="G27" s="9">
        <f t="shared" si="2"/>
        <v>50389.71</v>
      </c>
      <c r="H27" s="9" t="s">
        <v>49</v>
      </c>
      <c r="I27" s="9" t="s">
        <v>50</v>
      </c>
      <c r="J27" s="11" t="s">
        <v>12</v>
      </c>
      <c r="K27" s="12">
        <f t="shared" si="4"/>
        <v>0.4</v>
      </c>
    </row>
    <row r="28" spans="1:11" s="15" customFormat="1" ht="90" x14ac:dyDescent="0.2">
      <c r="A28" s="6">
        <v>23</v>
      </c>
      <c r="B28" s="13" t="s">
        <v>37</v>
      </c>
      <c r="C28" s="13">
        <v>460955</v>
      </c>
      <c r="D28" s="13" t="s">
        <v>21</v>
      </c>
      <c r="E28" s="13">
        <v>23</v>
      </c>
      <c r="F28" s="14">
        <v>597</v>
      </c>
      <c r="G28" s="9">
        <f t="shared" si="2"/>
        <v>13731</v>
      </c>
      <c r="H28" s="9" t="s">
        <v>49</v>
      </c>
      <c r="I28" s="9" t="s">
        <v>50</v>
      </c>
      <c r="J28" s="11" t="s">
        <v>12</v>
      </c>
      <c r="K28" s="12">
        <f t="shared" si="4"/>
        <v>0.4</v>
      </c>
    </row>
    <row r="29" spans="1:11" ht="157.5" x14ac:dyDescent="0.2">
      <c r="A29" s="6">
        <v>24</v>
      </c>
      <c r="B29" s="5" t="s">
        <v>28</v>
      </c>
      <c r="C29" s="5">
        <v>460955</v>
      </c>
      <c r="D29" s="5" t="s">
        <v>21</v>
      </c>
      <c r="E29" s="5">
        <v>90</v>
      </c>
      <c r="F29" s="9">
        <v>639.9</v>
      </c>
      <c r="G29" s="9">
        <f t="shared" si="2"/>
        <v>57591</v>
      </c>
      <c r="H29" s="9" t="s">
        <v>49</v>
      </c>
      <c r="I29" s="9" t="s">
        <v>50</v>
      </c>
      <c r="J29" s="11" t="s">
        <v>12</v>
      </c>
      <c r="K29" s="12">
        <f t="shared" si="4"/>
        <v>0.4</v>
      </c>
    </row>
    <row r="30" spans="1:11" ht="45" x14ac:dyDescent="0.2">
      <c r="A30" s="6">
        <v>25</v>
      </c>
      <c r="B30" s="5" t="s">
        <v>27</v>
      </c>
      <c r="C30" s="5">
        <v>483037</v>
      </c>
      <c r="D30" s="5" t="s">
        <v>21</v>
      </c>
      <c r="E30" s="5">
        <v>2</v>
      </c>
      <c r="F30" s="9">
        <v>814.83</v>
      </c>
      <c r="G30" s="9">
        <f t="shared" si="2"/>
        <v>1629.66</v>
      </c>
      <c r="H30" s="9" t="s">
        <v>49</v>
      </c>
      <c r="I30" s="9" t="s">
        <v>50</v>
      </c>
      <c r="J30" s="11" t="s">
        <v>12</v>
      </c>
      <c r="K30" s="12">
        <f t="shared" si="4"/>
        <v>0.4</v>
      </c>
    </row>
    <row r="31" spans="1:11" ht="45" x14ac:dyDescent="0.2">
      <c r="A31" s="6">
        <v>26</v>
      </c>
      <c r="B31" s="5" t="s">
        <v>42</v>
      </c>
      <c r="C31" s="5">
        <v>483356</v>
      </c>
      <c r="D31" s="5" t="s">
        <v>21</v>
      </c>
      <c r="E31" s="5">
        <f>56-37+41</f>
        <v>60</v>
      </c>
      <c r="F31" s="9">
        <v>709.5</v>
      </c>
      <c r="G31" s="9">
        <f t="shared" si="2"/>
        <v>42570</v>
      </c>
      <c r="H31" s="9" t="s">
        <v>49</v>
      </c>
      <c r="I31" s="9" t="s">
        <v>50</v>
      </c>
      <c r="J31" s="11" t="s">
        <v>12</v>
      </c>
      <c r="K31" s="12">
        <f t="shared" si="4"/>
        <v>0.4</v>
      </c>
    </row>
    <row r="32" spans="1:11" ht="45" x14ac:dyDescent="0.2">
      <c r="A32" s="6">
        <v>27</v>
      </c>
      <c r="B32" s="5" t="s">
        <v>40</v>
      </c>
      <c r="C32" s="5">
        <v>290090</v>
      </c>
      <c r="D32" s="5" t="s">
        <v>21</v>
      </c>
      <c r="E32" s="5">
        <v>2</v>
      </c>
      <c r="F32" s="9">
        <v>1400</v>
      </c>
      <c r="G32" s="9">
        <f t="shared" si="2"/>
        <v>2800</v>
      </c>
      <c r="H32" s="9" t="s">
        <v>49</v>
      </c>
      <c r="I32" s="9" t="s">
        <v>50</v>
      </c>
      <c r="J32" s="11" t="s">
        <v>12</v>
      </c>
      <c r="K32" s="12">
        <f t="shared" si="4"/>
        <v>0.5</v>
      </c>
    </row>
    <row r="33" spans="1:11" ht="45" x14ac:dyDescent="0.2">
      <c r="A33" s="6">
        <v>28</v>
      </c>
      <c r="B33" s="5" t="s">
        <v>41</v>
      </c>
      <c r="C33" s="5">
        <v>253229</v>
      </c>
      <c r="D33" s="5" t="s">
        <v>21</v>
      </c>
      <c r="E33" s="5">
        <v>2</v>
      </c>
      <c r="F33" s="9">
        <v>2695.58</v>
      </c>
      <c r="G33" s="9">
        <f t="shared" si="2"/>
        <v>5391.16</v>
      </c>
      <c r="H33" s="9" t="s">
        <v>49</v>
      </c>
      <c r="I33" s="9" t="s">
        <v>50</v>
      </c>
      <c r="J33" s="11" t="s">
        <v>12</v>
      </c>
      <c r="K33" s="12">
        <f t="shared" si="4"/>
        <v>0.8</v>
      </c>
    </row>
    <row r="34" spans="1:11" ht="168.75" x14ac:dyDescent="0.2">
      <c r="A34" s="6">
        <v>29</v>
      </c>
      <c r="B34" s="5" t="s">
        <v>47</v>
      </c>
      <c r="C34" s="5">
        <v>458685</v>
      </c>
      <c r="D34" s="5" t="s">
        <v>21</v>
      </c>
      <c r="E34" s="5">
        <v>124</v>
      </c>
      <c r="F34" s="9">
        <v>490</v>
      </c>
      <c r="G34" s="9">
        <f t="shared" si="2"/>
        <v>60760</v>
      </c>
      <c r="H34" s="9" t="s">
        <v>49</v>
      </c>
      <c r="I34" s="9" t="s">
        <v>50</v>
      </c>
      <c r="J34" s="11" t="s">
        <v>12</v>
      </c>
      <c r="K34" s="12">
        <f t="shared" si="4"/>
        <v>0.2</v>
      </c>
    </row>
    <row r="35" spans="1:11" s="15" customFormat="1" ht="101.25" x14ac:dyDescent="0.2">
      <c r="A35" s="6">
        <v>30</v>
      </c>
      <c r="B35" s="13" t="s">
        <v>26</v>
      </c>
      <c r="C35" s="13">
        <v>460955</v>
      </c>
      <c r="D35" s="13" t="s">
        <v>21</v>
      </c>
      <c r="E35" s="13">
        <v>169</v>
      </c>
      <c r="F35" s="14">
        <v>597</v>
      </c>
      <c r="G35" s="9">
        <f t="shared" si="2"/>
        <v>100893</v>
      </c>
      <c r="H35" s="9" t="s">
        <v>50</v>
      </c>
      <c r="I35" s="9" t="s">
        <v>50</v>
      </c>
      <c r="J35" s="11" t="s">
        <v>12</v>
      </c>
      <c r="K35" s="12">
        <f t="shared" si="4"/>
        <v>0.4</v>
      </c>
    </row>
    <row r="36" spans="1:11" s="15" customFormat="1" ht="90" x14ac:dyDescent="0.2">
      <c r="A36" s="6">
        <v>31</v>
      </c>
      <c r="B36" s="13" t="s">
        <v>43</v>
      </c>
      <c r="C36" s="13">
        <v>485264</v>
      </c>
      <c r="D36" s="13" t="s">
        <v>21</v>
      </c>
      <c r="E36" s="13">
        <v>38</v>
      </c>
      <c r="F36" s="14">
        <v>1313.67</v>
      </c>
      <c r="G36" s="9">
        <f t="shared" si="2"/>
        <v>49919.460000000006</v>
      </c>
      <c r="H36" s="9" t="s">
        <v>49</v>
      </c>
      <c r="I36" s="9" t="s">
        <v>50</v>
      </c>
      <c r="J36" s="11" t="s">
        <v>12</v>
      </c>
      <c r="K36" s="12">
        <f t="shared" si="4"/>
        <v>0.5</v>
      </c>
    </row>
    <row r="37" spans="1:11" ht="112.5" x14ac:dyDescent="0.2">
      <c r="A37" s="6">
        <v>32</v>
      </c>
      <c r="B37" s="5" t="s">
        <v>44</v>
      </c>
      <c r="C37" s="5">
        <v>233404</v>
      </c>
      <c r="D37" s="5" t="s">
        <v>21</v>
      </c>
      <c r="E37" s="5">
        <v>126</v>
      </c>
      <c r="F37" s="9">
        <v>1400</v>
      </c>
      <c r="G37" s="9">
        <f t="shared" si="2"/>
        <v>176400</v>
      </c>
      <c r="H37" s="9" t="s">
        <v>50</v>
      </c>
      <c r="I37" s="9" t="s">
        <v>50</v>
      </c>
      <c r="J37" s="11" t="s">
        <v>12</v>
      </c>
      <c r="K37" s="12">
        <f t="shared" si="4"/>
        <v>0.5</v>
      </c>
    </row>
    <row r="38" spans="1:11" ht="112.5" x14ac:dyDescent="0.2">
      <c r="A38" s="6">
        <v>33</v>
      </c>
      <c r="B38" s="5" t="s">
        <v>45</v>
      </c>
      <c r="C38" s="5">
        <v>485268</v>
      </c>
      <c r="D38" s="5" t="s">
        <v>21</v>
      </c>
      <c r="E38" s="5">
        <v>109</v>
      </c>
      <c r="F38" s="9">
        <v>861.47</v>
      </c>
      <c r="G38" s="9">
        <f t="shared" si="2"/>
        <v>93900.23</v>
      </c>
      <c r="H38" s="9" t="s">
        <v>50</v>
      </c>
      <c r="I38" s="9" t="s">
        <v>50</v>
      </c>
      <c r="J38" s="11" t="s">
        <v>12</v>
      </c>
      <c r="K38" s="12">
        <f t="shared" si="4"/>
        <v>0.4</v>
      </c>
    </row>
    <row r="39" spans="1:11" ht="112.5" x14ac:dyDescent="0.2">
      <c r="A39" s="6">
        <v>34</v>
      </c>
      <c r="B39" s="5" t="s">
        <v>46</v>
      </c>
      <c r="C39" s="5">
        <v>485264</v>
      </c>
      <c r="D39" s="5" t="s">
        <v>21</v>
      </c>
      <c r="E39" s="5">
        <v>506</v>
      </c>
      <c r="F39" s="9">
        <v>692.33</v>
      </c>
      <c r="G39" s="9">
        <f t="shared" si="2"/>
        <v>350318.98000000004</v>
      </c>
      <c r="H39" s="9" t="s">
        <v>50</v>
      </c>
      <c r="I39" s="9" t="s">
        <v>50</v>
      </c>
      <c r="J39" s="11" t="s">
        <v>12</v>
      </c>
      <c r="K39" s="12">
        <f t="shared" si="4"/>
        <v>0.4</v>
      </c>
    </row>
    <row r="40" spans="1:11" ht="20.25" customHeight="1" x14ac:dyDescent="0.2">
      <c r="F40" s="8" t="s">
        <v>51</v>
      </c>
      <c r="G40" s="16">
        <f>SUM(G6:G39)</f>
        <v>3803905.3600000003</v>
      </c>
    </row>
  </sheetData>
  <mergeCells count="3">
    <mergeCell ref="A1:K1"/>
    <mergeCell ref="A2:K2"/>
    <mergeCell ref="A3:K3"/>
  </mergeCells>
  <pageMargins left="0.23622047244094491" right="0.23622047244094491" top="0.74803149606299213" bottom="0.74803149606299213" header="0.31496062992125984" footer="0.31496062992125984"/>
  <pageSetup paperSize="9" scale="78" fitToHeight="0" orientation="landscape" horizontalDpi="4294967293" r:id="rId1"/>
  <headerFooter>
    <oddHeader>&amp;L&amp;G&amp;CPREGÃO ELETRÔNICO XX/2022  
&amp;R&amp;G</oddHeader>
    <oddFooter>&amp;L&amp;"-,Itálico"&amp;9ANEXO I-A- PLANILHA ESTIMATIVA DE QUANTIDADE E PREÇO&amp;R&amp;9&amp;P/&amp;N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Folha1</vt:lpstr>
      <vt:lpstr>Folha1!Print_Area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JoaoAranha</cp:lastModifiedBy>
  <cp:lastPrinted>2022-11-07T17:53:15Z</cp:lastPrinted>
  <dcterms:created xsi:type="dcterms:W3CDTF">2019-07-30T23:05:19Z</dcterms:created>
  <dcterms:modified xsi:type="dcterms:W3CDTF">2022-11-11T13:10:05Z</dcterms:modified>
</cp:coreProperties>
</file>